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vel.svarc\Documents\PRACOVNÍ SLOŽKA\OKB\INSTALACE BIOCHEMICKÉ LINKY\Výběrové řízení stavba\"/>
    </mc:Choice>
  </mc:AlternateContent>
  <xr:revisionPtr revIDLastSave="0" documentId="13_ncr:1_{45B94F3B-9EFF-4BDF-9179-7E365270753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1" l="1"/>
  <c r="H25" i="1" l="1"/>
  <c r="H32" i="1"/>
  <c r="H38" i="1" l="1"/>
  <c r="H31" i="1"/>
  <c r="H30" i="1"/>
  <c r="H58" i="1"/>
  <c r="H44" i="1"/>
  <c r="H43" i="1"/>
  <c r="H56" i="1" l="1"/>
  <c r="H55" i="1" s="1"/>
  <c r="H76" i="1"/>
  <c r="H77" i="1"/>
  <c r="F28" i="1" l="1"/>
  <c r="H28" i="1" s="1"/>
  <c r="F22" i="1"/>
  <c r="H16" i="1"/>
  <c r="H17" i="1"/>
  <c r="F11" i="1"/>
  <c r="H11" i="1" s="1"/>
  <c r="H79" i="1"/>
  <c r="H78" i="1"/>
  <c r="H75" i="1"/>
  <c r="H74" i="1"/>
  <c r="H73" i="1"/>
  <c r="H72" i="1"/>
  <c r="H71" i="1"/>
  <c r="H70" i="1"/>
  <c r="H69" i="1"/>
  <c r="H54" i="1"/>
  <c r="H53" i="1"/>
  <c r="H52" i="1"/>
  <c r="H51" i="1"/>
  <c r="H47" i="1"/>
  <c r="H46" i="1"/>
  <c r="H45" i="1"/>
  <c r="H42" i="1"/>
  <c r="H41" i="1"/>
  <c r="H39" i="1"/>
  <c r="H37" i="1"/>
  <c r="H36" i="1"/>
  <c r="H35" i="1"/>
  <c r="H33" i="1"/>
  <c r="H29" i="1"/>
  <c r="H27" i="1"/>
  <c r="H26" i="1"/>
  <c r="H24" i="1"/>
  <c r="H23" i="1"/>
  <c r="H22" i="1"/>
  <c r="H21" i="1"/>
  <c r="H20" i="1"/>
  <c r="H18" i="1"/>
  <c r="H15" i="1"/>
  <c r="H14" i="1"/>
  <c r="H13" i="1"/>
  <c r="H12" i="1"/>
  <c r="H10" i="1"/>
  <c r="H9" i="1"/>
  <c r="H8" i="1"/>
  <c r="H50" i="1" l="1"/>
  <c r="H40" i="1"/>
  <c r="H34" i="1"/>
  <c r="H80" i="1"/>
  <c r="H49" i="1" s="1"/>
  <c r="H48" i="1" s="1"/>
  <c r="H19" i="1"/>
  <c r="H7" i="1"/>
  <c r="H61" i="1" l="1"/>
  <c r="H6" i="1"/>
  <c r="H62" i="1" l="1"/>
  <c r="H63" i="1" s="1"/>
</calcChain>
</file>

<file path=xl/sharedStrings.xml><?xml version="1.0" encoding="utf-8"?>
<sst xmlns="http://schemas.openxmlformats.org/spreadsheetml/2006/main" count="256" uniqueCount="102">
  <si>
    <t>Stavba:</t>
  </si>
  <si>
    <t>Objekt:</t>
  </si>
  <si>
    <t>Zhotovitel:</t>
  </si>
  <si>
    <t>D</t>
  </si>
  <si>
    <t>kód</t>
  </si>
  <si>
    <t>název</t>
  </si>
  <si>
    <t>Jednotka</t>
  </si>
  <si>
    <t>množství</t>
  </si>
  <si>
    <t>cena/j</t>
  </si>
  <si>
    <t>Celkem</t>
  </si>
  <si>
    <t>Bourací práce</t>
  </si>
  <si>
    <t>K</t>
  </si>
  <si>
    <t>vlast</t>
  </si>
  <si>
    <t>Bourání zdivá</t>
  </si>
  <si>
    <t>m2</t>
  </si>
  <si>
    <t>Vybourání zárubně</t>
  </si>
  <si>
    <t>ks</t>
  </si>
  <si>
    <t>Vysazení dveří</t>
  </si>
  <si>
    <t>Odsekání obkladů a dlažeb</t>
  </si>
  <si>
    <t>vlast.</t>
  </si>
  <si>
    <t>kpl</t>
  </si>
  <si>
    <t>Demontáž podlahy PVC vč. očištění podlahy</t>
  </si>
  <si>
    <t>Demontáže zařizovacích předmětů ZTI</t>
  </si>
  <si>
    <t>hod</t>
  </si>
  <si>
    <t>Demontáž elektro</t>
  </si>
  <si>
    <t>Přesuny vybouraných hmot</t>
  </si>
  <si>
    <t>Odvoz a likvidace suti a vybouraných hmot</t>
  </si>
  <si>
    <t>kontejner</t>
  </si>
  <si>
    <t>Stavba</t>
  </si>
  <si>
    <t>Perlinka + lepidlo</t>
  </si>
  <si>
    <t>Štuková omítka</t>
  </si>
  <si>
    <t>Montáž obkladů a dlažeb vč. lišt, spárování a silikování</t>
  </si>
  <si>
    <t>Dodávka obkladu a dlažeb dle výběru investora</t>
  </si>
  <si>
    <t>Výmalba - otěruvzdorný nátěr</t>
  </si>
  <si>
    <t>Výmalba - omyvatelný nátěr</t>
  </si>
  <si>
    <t>Nátěry ocelových konstrukcí - zárubně, otopná tělesa</t>
  </si>
  <si>
    <t>Ostatní nespecifikované práce</t>
  </si>
  <si>
    <t>Zdravotechnika</t>
  </si>
  <si>
    <t>D+M umyvadla vč. sifonu a polosloupu</t>
  </si>
  <si>
    <t>D+M Baterie umyvadlové vč. rohových ventilů</t>
  </si>
  <si>
    <t>Přepojení vody a odpadu</t>
  </si>
  <si>
    <t>Ostatní nespecifikované práce - přesun kuchyňské linky, tlakové zkoušky</t>
  </si>
  <si>
    <t>Podlahy povlakové</t>
  </si>
  <si>
    <t>X</t>
  </si>
  <si>
    <t>Sokl PVC D+M</t>
  </si>
  <si>
    <t>m</t>
  </si>
  <si>
    <t>Přechodová lišta D+M</t>
  </si>
  <si>
    <t>Elektroinstalace</t>
  </si>
  <si>
    <t>Elektroinstalace dle samostatného rozpočtu</t>
  </si>
  <si>
    <t>VRN</t>
  </si>
  <si>
    <t>Doprava a přesuny hmot</t>
  </si>
  <si>
    <t>Zařízení staveniště</t>
  </si>
  <si>
    <t>Provoz investora</t>
  </si>
  <si>
    <t>Koordinační činnost</t>
  </si>
  <si>
    <t>Pol.</t>
  </si>
  <si>
    <t>Kód</t>
  </si>
  <si>
    <t>A</t>
  </si>
  <si>
    <t>B</t>
  </si>
  <si>
    <t>C</t>
  </si>
  <si>
    <t>E</t>
  </si>
  <si>
    <t>MJ</t>
  </si>
  <si>
    <t>Množství</t>
  </si>
  <si>
    <t>Mont.+mater.</t>
  </si>
  <si>
    <t>světlo obdélník s rámečkem</t>
  </si>
  <si>
    <t>Datové zásuvky dvojité</t>
  </si>
  <si>
    <t>Zásuvky 230V dvojité</t>
  </si>
  <si>
    <t>kabel UTP</t>
  </si>
  <si>
    <t>světlo čtverec s rámečkem</t>
  </si>
  <si>
    <t>podružný materiál</t>
  </si>
  <si>
    <t>Kabel Cyky J3x2,5</t>
  </si>
  <si>
    <t>lišta 40x20</t>
  </si>
  <si>
    <t>revize elektro</t>
  </si>
  <si>
    <t>Demontáž stropní topení</t>
  </si>
  <si>
    <t>Srovnání výšky podlahy - bourání 7 cm</t>
  </si>
  <si>
    <t>Srovnání podlahy nivelace</t>
  </si>
  <si>
    <t>Pokládka PVC podlahy - antistatické</t>
  </si>
  <si>
    <t>PVC podlaha antistatická</t>
  </si>
  <si>
    <t>Rozvodnice včetně vybavení</t>
  </si>
  <si>
    <t>Práce</t>
  </si>
  <si>
    <t>Klimatizace</t>
  </si>
  <si>
    <t>D+M dveří posuvných 120 cm,vč kování + 1 ks 80P</t>
  </si>
  <si>
    <t xml:space="preserve">Pokládka PVC podlahy </t>
  </si>
  <si>
    <t xml:space="preserve">PVC podlaha </t>
  </si>
  <si>
    <t>¨12</t>
  </si>
  <si>
    <t>DPH 21%</t>
  </si>
  <si>
    <t>CENA CELKEM S DPH</t>
  </si>
  <si>
    <t>Celkem bez DPH</t>
  </si>
  <si>
    <t>ROZPOČET ELEKTRO INSTALACE</t>
  </si>
  <si>
    <t>Dodávka klimatizace 10 kW, kompletní montáž, revize a tlakové zkoušky,stavební prostupy</t>
  </si>
  <si>
    <t>D+M ocelové zárubně 110/L vč. nátěru</t>
  </si>
  <si>
    <t>D+M ocelové zárubně 70/L vč. nátěru</t>
  </si>
  <si>
    <t>Zámečnické konstrukce</t>
  </si>
  <si>
    <t>Zazdívky otvorů cihla 150 cm</t>
  </si>
  <si>
    <t>Sekání drážky v podlaze pro odpad z linky</t>
  </si>
  <si>
    <t>Trubka PVC odpad z linky 50 mm</t>
  </si>
  <si>
    <t>Příčka SDK oboustranná, 100 mm s protihlukovou izolací</t>
  </si>
  <si>
    <t>D+M dveří 70L</t>
  </si>
  <si>
    <t>Montáž+doddávka podhledu kazetového demontovatelného, velikosti kazet 600x600 mm včetně zavěšené nosné konstrukce viditelné</t>
  </si>
  <si>
    <t>Demontáž stávající klimatizační jednotky a její ekologická likvidace</t>
  </si>
  <si>
    <t>Stavební práce pro instalaci biochemické linky - Laboratoř OKB</t>
  </si>
  <si>
    <t>Nemocnice Havířov, p. o., Dělnická 1132/24, 736 01 Havířov-město</t>
  </si>
  <si>
    <t>SOUPIS PRACÍ - ROZPOČET DODÁVEK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</si>
</sst>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00"/>
  </numFmts>
  <fonts count="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right"/>
    </xf>
    <xf numFmtId="4" fontId="1" fillId="0" borderId="2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 vertical="top" indent="1"/>
    </xf>
    <xf numFmtId="0" fontId="2" fillId="0" borderId="3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right"/>
    </xf>
    <xf numFmtId="4" fontId="4" fillId="2" borderId="3" xfId="0" applyNumberFormat="1" applyFont="1" applyFill="1" applyBorder="1" applyAlignment="1">
      <alignment horizontal="right"/>
    </xf>
    <xf numFmtId="1" fontId="1" fillId="0" borderId="3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left" vertical="top" indent="2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 indent="2"/>
    </xf>
    <xf numFmtId="0" fontId="1" fillId="0" borderId="3" xfId="0" applyFont="1" applyBorder="1" applyAlignment="1">
      <alignment horizontal="left" wrapText="1"/>
    </xf>
    <xf numFmtId="1" fontId="1" fillId="0" borderId="3" xfId="0" applyNumberFormat="1" applyFont="1" applyBorder="1" applyAlignment="1">
      <alignment horizontal="left" vertical="top" indent="1"/>
    </xf>
    <xf numFmtId="1" fontId="1" fillId="0" borderId="3" xfId="0" applyNumberFormat="1" applyFont="1" applyBorder="1" applyAlignment="1">
      <alignment horizontal="left" indent="1"/>
    </xf>
    <xf numFmtId="0" fontId="1" fillId="0" borderId="3" xfId="0" applyFont="1" applyBorder="1" applyAlignment="1">
      <alignment horizontal="left" vertical="top"/>
    </xf>
    <xf numFmtId="4" fontId="5" fillId="0" borderId="3" xfId="0" applyNumberFormat="1" applyFont="1" applyBorder="1" applyAlignment="1">
      <alignment horizontal="right"/>
    </xf>
    <xf numFmtId="0" fontId="1" fillId="0" borderId="0" xfId="0" applyFont="1" applyAlignment="1">
      <alignment vertical="top"/>
    </xf>
    <xf numFmtId="0" fontId="1" fillId="0" borderId="0" xfId="0" applyFont="1"/>
    <xf numFmtId="0" fontId="1" fillId="0" borderId="0" xfId="0" applyFont="1" applyAlignment="1">
      <alignment wrapText="1"/>
    </xf>
    <xf numFmtId="4" fontId="1" fillId="0" borderId="3" xfId="0" applyNumberFormat="1" applyFont="1" applyBorder="1" applyAlignment="1">
      <alignment horizontal="center"/>
    </xf>
    <xf numFmtId="4" fontId="1" fillId="0" borderId="3" xfId="0" applyNumberFormat="1" applyFont="1" applyBorder="1"/>
    <xf numFmtId="4" fontId="1" fillId="0" borderId="3" xfId="0" applyNumberFormat="1" applyFont="1" applyBorder="1" applyAlignment="1">
      <alignment horizontal="left"/>
    </xf>
    <xf numFmtId="164" fontId="1" fillId="0" borderId="0" xfId="0" applyNumberFormat="1" applyFont="1" applyAlignment="1">
      <alignment vertical="top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 wrapText="1"/>
    </xf>
    <xf numFmtId="4" fontId="1" fillId="3" borderId="3" xfId="0" applyNumberFormat="1" applyFont="1" applyFill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1" fontId="1" fillId="3" borderId="5" xfId="0" applyNumberFormat="1" applyFont="1" applyFill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center"/>
    </xf>
    <xf numFmtId="4" fontId="5" fillId="0" borderId="0" xfId="0" applyNumberFormat="1" applyFont="1" applyAlignment="1">
      <alignment horizontal="right"/>
    </xf>
    <xf numFmtId="0" fontId="1" fillId="3" borderId="6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left" indent="2"/>
    </xf>
    <xf numFmtId="0" fontId="1" fillId="3" borderId="6" xfId="0" applyFont="1" applyFill="1" applyBorder="1" applyAlignment="1">
      <alignment horizontal="left" wrapText="1"/>
    </xf>
    <xf numFmtId="4" fontId="1" fillId="3" borderId="6" xfId="0" applyNumberFormat="1" applyFont="1" applyFill="1" applyBorder="1" applyAlignment="1">
      <alignment horizontal="right"/>
    </xf>
    <xf numFmtId="4" fontId="1" fillId="3" borderId="7" xfId="0" applyNumberFormat="1" applyFont="1" applyFill="1" applyBorder="1" applyAlignment="1">
      <alignment horizontal="right"/>
    </xf>
    <xf numFmtId="1" fontId="1" fillId="0" borderId="5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 applyAlignment="1">
      <alignment horizontal="left" indent="2"/>
    </xf>
    <xf numFmtId="4" fontId="1" fillId="0" borderId="6" xfId="0" applyNumberFormat="1" applyFont="1" applyBorder="1" applyAlignment="1">
      <alignment horizontal="right"/>
    </xf>
    <xf numFmtId="4" fontId="1" fillId="0" borderId="7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2" borderId="3" xfId="0" applyFont="1" applyFill="1" applyBorder="1" applyAlignment="1">
      <alignment horizontal="left" indent="11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left" indent="11"/>
    </xf>
    <xf numFmtId="0" fontId="3" fillId="0" borderId="0" xfId="0" applyFont="1" applyAlignment="1">
      <alignment horizontal="left" indent="11"/>
    </xf>
    <xf numFmtId="0" fontId="3" fillId="0" borderId="2" xfId="0" applyFont="1" applyBorder="1" applyAlignment="1">
      <alignment horizontal="left" indent="1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0" fillId="0" borderId="3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1" fontId="1" fillId="3" borderId="5" xfId="0" applyNumberFormat="1" applyFont="1" applyFill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5" fillId="0" borderId="3" xfId="0" applyFont="1" applyBorder="1" applyAlignment="1">
      <alignment horizontal="center" vertical="top"/>
    </xf>
    <xf numFmtId="0" fontId="8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tabSelected="1" topLeftCell="A41" workbookViewId="0">
      <selection activeCell="I57" sqref="I57"/>
    </sheetView>
  </sheetViews>
  <sheetFormatPr defaultRowHeight="15" x14ac:dyDescent="0.25"/>
  <cols>
    <col min="1" max="1" width="4.85546875" style="25" customWidth="1"/>
    <col min="2" max="2" width="3.5703125" style="25" customWidth="1"/>
    <col min="3" max="3" width="8.85546875" style="25"/>
    <col min="4" max="4" width="40.85546875" style="26" bestFit="1" customWidth="1"/>
    <col min="5" max="5" width="7.85546875" style="1" customWidth="1"/>
    <col min="6" max="6" width="9.85546875" style="2" bestFit="1" customWidth="1"/>
    <col min="7" max="7" width="9.28515625" style="2" bestFit="1" customWidth="1"/>
    <col min="8" max="8" width="12.5703125" style="2" bestFit="1" customWidth="1"/>
  </cols>
  <sheetData>
    <row r="1" spans="1:8" x14ac:dyDescent="0.25">
      <c r="A1" s="51" t="s">
        <v>101</v>
      </c>
      <c r="B1" s="52"/>
      <c r="C1" s="52"/>
      <c r="D1" s="52"/>
      <c r="E1" s="52"/>
      <c r="F1" s="52"/>
      <c r="G1" s="52"/>
      <c r="H1" s="52"/>
    </row>
    <row r="2" spans="1:8" x14ac:dyDescent="0.25">
      <c r="A2" s="54" t="s">
        <v>0</v>
      </c>
      <c r="B2" s="55"/>
      <c r="C2" s="55" t="s">
        <v>99</v>
      </c>
      <c r="D2" s="55"/>
      <c r="E2" s="55"/>
      <c r="F2" s="55"/>
      <c r="G2" s="55"/>
      <c r="H2" s="56"/>
    </row>
    <row r="3" spans="1:8" x14ac:dyDescent="0.25">
      <c r="A3" s="54" t="s">
        <v>1</v>
      </c>
      <c r="B3" s="55"/>
      <c r="C3" s="55" t="s">
        <v>100</v>
      </c>
      <c r="D3" s="55"/>
      <c r="H3" s="3"/>
    </row>
    <row r="4" spans="1:8" x14ac:dyDescent="0.25">
      <c r="A4" s="57" t="s">
        <v>2</v>
      </c>
      <c r="B4" s="58"/>
      <c r="C4" s="58"/>
      <c r="D4" s="58"/>
      <c r="H4" s="3"/>
    </row>
    <row r="5" spans="1:8" x14ac:dyDescent="0.25">
      <c r="A5" s="4"/>
      <c r="B5" s="5" t="s">
        <v>3</v>
      </c>
      <c r="C5" s="5" t="s">
        <v>4</v>
      </c>
      <c r="D5" s="6" t="s">
        <v>5</v>
      </c>
      <c r="E5" s="7" t="s">
        <v>6</v>
      </c>
      <c r="F5" s="8" t="s">
        <v>7</v>
      </c>
      <c r="G5" s="8" t="s">
        <v>8</v>
      </c>
      <c r="H5" s="8" t="s">
        <v>9</v>
      </c>
    </row>
    <row r="6" spans="1:8" x14ac:dyDescent="0.25">
      <c r="A6" s="59" t="s">
        <v>9</v>
      </c>
      <c r="B6" s="60"/>
      <c r="C6" s="60"/>
      <c r="D6" s="60"/>
      <c r="E6" s="60"/>
      <c r="F6" s="60"/>
      <c r="G6" s="61"/>
      <c r="H6" s="9">
        <f>H7+H19+H34+H40+H48+H50+H55</f>
        <v>0</v>
      </c>
    </row>
    <row r="7" spans="1:8" x14ac:dyDescent="0.25">
      <c r="A7" s="53" t="s">
        <v>10</v>
      </c>
      <c r="B7" s="53"/>
      <c r="C7" s="53"/>
      <c r="D7" s="53"/>
      <c r="E7" s="53"/>
      <c r="F7" s="53"/>
      <c r="G7" s="53"/>
      <c r="H7" s="10">
        <f>SUM(H8:H18)</f>
        <v>0</v>
      </c>
    </row>
    <row r="8" spans="1:8" x14ac:dyDescent="0.25">
      <c r="A8" s="11">
        <v>1</v>
      </c>
      <c r="B8" s="12" t="s">
        <v>11</v>
      </c>
      <c r="C8" s="13" t="s">
        <v>12</v>
      </c>
      <c r="D8" s="14" t="s">
        <v>13</v>
      </c>
      <c r="E8" s="15" t="s">
        <v>14</v>
      </c>
      <c r="F8" s="16">
        <v>44</v>
      </c>
      <c r="G8" s="16">
        <v>0</v>
      </c>
      <c r="H8" s="16">
        <f>F8*G8</f>
        <v>0</v>
      </c>
    </row>
    <row r="9" spans="1:8" x14ac:dyDescent="0.25">
      <c r="A9" s="11">
        <v>2</v>
      </c>
      <c r="B9" s="12" t="s">
        <v>11</v>
      </c>
      <c r="C9" s="13" t="s">
        <v>12</v>
      </c>
      <c r="D9" s="14" t="s">
        <v>15</v>
      </c>
      <c r="E9" s="15" t="s">
        <v>16</v>
      </c>
      <c r="F9" s="16">
        <v>3</v>
      </c>
      <c r="G9" s="16">
        <v>0</v>
      </c>
      <c r="H9" s="16">
        <f t="shared" ref="H9:H18" si="0">F9*G9</f>
        <v>0</v>
      </c>
    </row>
    <row r="10" spans="1:8" x14ac:dyDescent="0.25">
      <c r="A10" s="11">
        <v>3</v>
      </c>
      <c r="B10" s="12" t="s">
        <v>11</v>
      </c>
      <c r="C10" s="13" t="s">
        <v>12</v>
      </c>
      <c r="D10" s="14" t="s">
        <v>17</v>
      </c>
      <c r="E10" s="15" t="s">
        <v>16</v>
      </c>
      <c r="F10" s="16">
        <v>3</v>
      </c>
      <c r="G10" s="16">
        <v>0</v>
      </c>
      <c r="H10" s="16">
        <f t="shared" si="0"/>
        <v>0</v>
      </c>
    </row>
    <row r="11" spans="1:8" x14ac:dyDescent="0.25">
      <c r="A11" s="11">
        <v>4</v>
      </c>
      <c r="B11" s="15" t="s">
        <v>11</v>
      </c>
      <c r="C11" s="18" t="s">
        <v>12</v>
      </c>
      <c r="D11" s="19" t="s">
        <v>18</v>
      </c>
      <c r="E11" s="15" t="s">
        <v>14</v>
      </c>
      <c r="F11" s="16">
        <f>40+53+26+26</f>
        <v>145</v>
      </c>
      <c r="G11" s="16">
        <v>0</v>
      </c>
      <c r="H11" s="16">
        <f t="shared" si="0"/>
        <v>0</v>
      </c>
    </row>
    <row r="12" spans="1:8" x14ac:dyDescent="0.25">
      <c r="A12" s="11">
        <v>5</v>
      </c>
      <c r="B12" s="12" t="s">
        <v>11</v>
      </c>
      <c r="C12" s="13" t="s">
        <v>19</v>
      </c>
      <c r="D12" s="14" t="s">
        <v>21</v>
      </c>
      <c r="E12" s="15" t="s">
        <v>14</v>
      </c>
      <c r="F12" s="16">
        <v>67</v>
      </c>
      <c r="G12" s="16">
        <v>0</v>
      </c>
      <c r="H12" s="16">
        <f t="shared" si="0"/>
        <v>0</v>
      </c>
    </row>
    <row r="13" spans="1:8" x14ac:dyDescent="0.25">
      <c r="A13" s="11">
        <v>6</v>
      </c>
      <c r="B13" s="12" t="s">
        <v>11</v>
      </c>
      <c r="C13" s="13" t="s">
        <v>19</v>
      </c>
      <c r="D13" s="14" t="s">
        <v>22</v>
      </c>
      <c r="E13" s="15" t="s">
        <v>23</v>
      </c>
      <c r="F13" s="16">
        <v>16</v>
      </c>
      <c r="G13" s="16">
        <v>0</v>
      </c>
      <c r="H13" s="16">
        <f t="shared" si="0"/>
        <v>0</v>
      </c>
    </row>
    <row r="14" spans="1:8" x14ac:dyDescent="0.25">
      <c r="A14" s="11">
        <v>7</v>
      </c>
      <c r="B14" s="15" t="s">
        <v>11</v>
      </c>
      <c r="C14" s="18" t="s">
        <v>19</v>
      </c>
      <c r="D14" s="19" t="s">
        <v>24</v>
      </c>
      <c r="E14" s="15" t="s">
        <v>23</v>
      </c>
      <c r="F14" s="16">
        <v>16</v>
      </c>
      <c r="G14" s="16">
        <v>0</v>
      </c>
      <c r="H14" s="16">
        <f t="shared" si="0"/>
        <v>0</v>
      </c>
    </row>
    <row r="15" spans="1:8" x14ac:dyDescent="0.25">
      <c r="A15" s="11">
        <v>8</v>
      </c>
      <c r="B15" s="15" t="s">
        <v>11</v>
      </c>
      <c r="C15" s="18" t="s">
        <v>19</v>
      </c>
      <c r="D15" s="19" t="s">
        <v>25</v>
      </c>
      <c r="E15" s="15" t="s">
        <v>20</v>
      </c>
      <c r="F15" s="16">
        <v>3</v>
      </c>
      <c r="G15" s="16">
        <v>0</v>
      </c>
      <c r="H15" s="16">
        <f t="shared" si="0"/>
        <v>0</v>
      </c>
    </row>
    <row r="16" spans="1:8" x14ac:dyDescent="0.25">
      <c r="A16" s="11">
        <v>9</v>
      </c>
      <c r="B16" s="15" t="s">
        <v>11</v>
      </c>
      <c r="C16" s="18" t="s">
        <v>19</v>
      </c>
      <c r="D16" s="19" t="s">
        <v>73</v>
      </c>
      <c r="E16" s="15" t="s">
        <v>14</v>
      </c>
      <c r="F16" s="16">
        <v>53</v>
      </c>
      <c r="G16" s="16">
        <v>0</v>
      </c>
      <c r="H16" s="16">
        <f t="shared" si="0"/>
        <v>0</v>
      </c>
    </row>
    <row r="17" spans="1:8" x14ac:dyDescent="0.25">
      <c r="A17" s="11">
        <v>10</v>
      </c>
      <c r="B17" s="15" t="s">
        <v>11</v>
      </c>
      <c r="C17" s="18" t="s">
        <v>19</v>
      </c>
      <c r="D17" s="19" t="s">
        <v>72</v>
      </c>
      <c r="E17" s="15" t="s">
        <v>16</v>
      </c>
      <c r="F17" s="16">
        <v>1</v>
      </c>
      <c r="G17" s="16">
        <v>0</v>
      </c>
      <c r="H17" s="16">
        <f t="shared" si="0"/>
        <v>0</v>
      </c>
    </row>
    <row r="18" spans="1:8" x14ac:dyDescent="0.25">
      <c r="A18" s="11">
        <v>11</v>
      </c>
      <c r="B18" s="12" t="s">
        <v>11</v>
      </c>
      <c r="C18" s="13" t="s">
        <v>19</v>
      </c>
      <c r="D18" s="14" t="s">
        <v>26</v>
      </c>
      <c r="E18" s="15" t="s">
        <v>27</v>
      </c>
      <c r="F18" s="16">
        <v>3</v>
      </c>
      <c r="G18" s="16">
        <v>0</v>
      </c>
      <c r="H18" s="16">
        <f t="shared" si="0"/>
        <v>0</v>
      </c>
    </row>
    <row r="19" spans="1:8" x14ac:dyDescent="0.25">
      <c r="A19" s="53" t="s">
        <v>28</v>
      </c>
      <c r="B19" s="53"/>
      <c r="C19" s="53"/>
      <c r="D19" s="53"/>
      <c r="E19" s="53"/>
      <c r="F19" s="53"/>
      <c r="G19" s="53"/>
      <c r="H19" s="10">
        <f>SUM(H20:H33)</f>
        <v>0</v>
      </c>
    </row>
    <row r="20" spans="1:8" x14ac:dyDescent="0.25">
      <c r="A20" s="21" t="s">
        <v>83</v>
      </c>
      <c r="B20" s="15" t="s">
        <v>11</v>
      </c>
      <c r="C20" s="18" t="s">
        <v>19</v>
      </c>
      <c r="D20" s="19" t="s">
        <v>29</v>
      </c>
      <c r="E20" s="15" t="s">
        <v>14</v>
      </c>
      <c r="F20" s="16">
        <v>70</v>
      </c>
      <c r="G20" s="16">
        <v>0</v>
      </c>
      <c r="H20" s="16">
        <f>F20*G20</f>
        <v>0</v>
      </c>
    </row>
    <row r="21" spans="1:8" x14ac:dyDescent="0.25">
      <c r="A21" s="20">
        <v>13</v>
      </c>
      <c r="B21" s="12" t="s">
        <v>11</v>
      </c>
      <c r="C21" s="13" t="s">
        <v>19</v>
      </c>
      <c r="D21" s="14" t="s">
        <v>30</v>
      </c>
      <c r="E21" s="15" t="s">
        <v>14</v>
      </c>
      <c r="F21" s="16">
        <v>70</v>
      </c>
      <c r="G21" s="16">
        <v>0</v>
      </c>
      <c r="H21" s="16">
        <f t="shared" ref="H21:H33" si="1">F21*G21</f>
        <v>0</v>
      </c>
    </row>
    <row r="22" spans="1:8" x14ac:dyDescent="0.25">
      <c r="A22" s="21">
        <v>14</v>
      </c>
      <c r="B22" s="15" t="s">
        <v>11</v>
      </c>
      <c r="C22" s="18" t="s">
        <v>19</v>
      </c>
      <c r="D22" s="19" t="s">
        <v>31</v>
      </c>
      <c r="E22" s="15" t="s">
        <v>14</v>
      </c>
      <c r="F22" s="16">
        <f>26+2</f>
        <v>28</v>
      </c>
      <c r="G22" s="16">
        <v>0</v>
      </c>
      <c r="H22" s="16">
        <f t="shared" si="1"/>
        <v>0</v>
      </c>
    </row>
    <row r="23" spans="1:8" x14ac:dyDescent="0.25">
      <c r="A23" s="21">
        <v>15</v>
      </c>
      <c r="B23" s="12" t="s">
        <v>11</v>
      </c>
      <c r="C23" s="13" t="s">
        <v>19</v>
      </c>
      <c r="D23" s="14" t="s">
        <v>32</v>
      </c>
      <c r="E23" s="15" t="s">
        <v>14</v>
      </c>
      <c r="F23" s="16">
        <v>28</v>
      </c>
      <c r="G23" s="16">
        <v>0</v>
      </c>
      <c r="H23" s="16">
        <f t="shared" si="1"/>
        <v>0</v>
      </c>
    </row>
    <row r="24" spans="1:8" x14ac:dyDescent="0.25">
      <c r="A24" s="20">
        <v>16</v>
      </c>
      <c r="B24" s="12" t="s">
        <v>11</v>
      </c>
      <c r="C24" s="13" t="s">
        <v>19</v>
      </c>
      <c r="D24" s="14" t="s">
        <v>80</v>
      </c>
      <c r="E24" s="15" t="s">
        <v>16</v>
      </c>
      <c r="F24" s="16">
        <v>1</v>
      </c>
      <c r="G24" s="16">
        <v>0</v>
      </c>
      <c r="H24" s="16">
        <f t="shared" si="1"/>
        <v>0</v>
      </c>
    </row>
    <row r="25" spans="1:8" x14ac:dyDescent="0.25">
      <c r="A25" s="20">
        <v>17</v>
      </c>
      <c r="B25" s="12" t="s">
        <v>11</v>
      </c>
      <c r="C25" s="13" t="s">
        <v>19</v>
      </c>
      <c r="D25" s="14" t="s">
        <v>96</v>
      </c>
      <c r="E25" s="15" t="s">
        <v>16</v>
      </c>
      <c r="F25" s="16">
        <v>1</v>
      </c>
      <c r="G25" s="16">
        <v>0</v>
      </c>
      <c r="H25" s="16">
        <f t="shared" si="1"/>
        <v>0</v>
      </c>
    </row>
    <row r="26" spans="1:8" x14ac:dyDescent="0.25">
      <c r="A26" s="21">
        <v>18</v>
      </c>
      <c r="B26" s="12" t="s">
        <v>11</v>
      </c>
      <c r="C26" s="13" t="s">
        <v>19</v>
      </c>
      <c r="D26" s="14" t="s">
        <v>33</v>
      </c>
      <c r="E26" s="15" t="s">
        <v>14</v>
      </c>
      <c r="F26" s="16">
        <v>47</v>
      </c>
      <c r="G26" s="16">
        <v>0</v>
      </c>
      <c r="H26" s="16">
        <f t="shared" si="1"/>
        <v>0</v>
      </c>
    </row>
    <row r="27" spans="1:8" x14ac:dyDescent="0.25">
      <c r="A27" s="21">
        <v>19</v>
      </c>
      <c r="B27" s="15" t="s">
        <v>11</v>
      </c>
      <c r="C27" s="18" t="s">
        <v>19</v>
      </c>
      <c r="D27" s="19" t="s">
        <v>34</v>
      </c>
      <c r="E27" s="15" t="s">
        <v>14</v>
      </c>
      <c r="F27" s="16">
        <v>71</v>
      </c>
      <c r="G27" s="16">
        <v>0</v>
      </c>
      <c r="H27" s="16">
        <f t="shared" si="1"/>
        <v>0</v>
      </c>
    </row>
    <row r="28" spans="1:8" ht="34.5" x14ac:dyDescent="0.25">
      <c r="A28" s="20">
        <v>20</v>
      </c>
      <c r="B28" s="15" t="s">
        <v>11</v>
      </c>
      <c r="C28" s="18" t="s">
        <v>19</v>
      </c>
      <c r="D28" s="19" t="s">
        <v>97</v>
      </c>
      <c r="E28" s="15" t="s">
        <v>14</v>
      </c>
      <c r="F28" s="16">
        <f>12+53</f>
        <v>65</v>
      </c>
      <c r="G28" s="16">
        <v>0</v>
      </c>
      <c r="H28" s="16">
        <f t="shared" si="1"/>
        <v>0</v>
      </c>
    </row>
    <row r="29" spans="1:8" x14ac:dyDescent="0.25">
      <c r="A29" s="21">
        <v>21</v>
      </c>
      <c r="B29" s="15" t="s">
        <v>11</v>
      </c>
      <c r="C29" s="18" t="s">
        <v>19</v>
      </c>
      <c r="D29" s="19" t="s">
        <v>35</v>
      </c>
      <c r="E29" s="15" t="s">
        <v>20</v>
      </c>
      <c r="F29" s="16">
        <v>2</v>
      </c>
      <c r="G29" s="16">
        <v>0</v>
      </c>
      <c r="H29" s="16">
        <f t="shared" si="1"/>
        <v>0</v>
      </c>
    </row>
    <row r="30" spans="1:8" x14ac:dyDescent="0.25">
      <c r="A30" s="21">
        <v>22</v>
      </c>
      <c r="B30" s="15" t="s">
        <v>11</v>
      </c>
      <c r="C30" s="18" t="s">
        <v>19</v>
      </c>
      <c r="D30" s="19" t="s">
        <v>92</v>
      </c>
      <c r="E30" s="15" t="s">
        <v>14</v>
      </c>
      <c r="F30" s="16">
        <v>6.2</v>
      </c>
      <c r="G30" s="16">
        <v>0</v>
      </c>
      <c r="H30" s="16">
        <f t="shared" si="1"/>
        <v>0</v>
      </c>
    </row>
    <row r="31" spans="1:8" x14ac:dyDescent="0.25">
      <c r="A31" s="17">
        <v>23</v>
      </c>
      <c r="B31" s="15" t="s">
        <v>11</v>
      </c>
      <c r="C31" s="18" t="s">
        <v>19</v>
      </c>
      <c r="D31" s="19" t="s">
        <v>93</v>
      </c>
      <c r="E31" s="15" t="s">
        <v>45</v>
      </c>
      <c r="F31" s="16">
        <v>2.1</v>
      </c>
      <c r="G31" s="16">
        <v>0</v>
      </c>
      <c r="H31" s="16">
        <f t="shared" si="1"/>
        <v>0</v>
      </c>
    </row>
    <row r="32" spans="1:8" x14ac:dyDescent="0.25">
      <c r="A32" s="17">
        <v>24</v>
      </c>
      <c r="B32" s="15" t="s">
        <v>11</v>
      </c>
      <c r="C32" s="18" t="s">
        <v>19</v>
      </c>
      <c r="D32" s="19" t="s">
        <v>95</v>
      </c>
      <c r="E32" s="15" t="s">
        <v>14</v>
      </c>
      <c r="F32" s="16">
        <v>17.5</v>
      </c>
      <c r="G32" s="16">
        <v>0</v>
      </c>
      <c r="H32" s="16">
        <f t="shared" si="1"/>
        <v>0</v>
      </c>
    </row>
    <row r="33" spans="1:8" x14ac:dyDescent="0.25">
      <c r="A33" s="21">
        <v>25</v>
      </c>
      <c r="B33" s="15" t="s">
        <v>11</v>
      </c>
      <c r="C33" s="18" t="s">
        <v>19</v>
      </c>
      <c r="D33" s="19" t="s">
        <v>36</v>
      </c>
      <c r="E33" s="15" t="s">
        <v>23</v>
      </c>
      <c r="F33" s="16">
        <v>30</v>
      </c>
      <c r="G33" s="16">
        <v>0</v>
      </c>
      <c r="H33" s="16">
        <f t="shared" si="1"/>
        <v>0</v>
      </c>
    </row>
    <row r="34" spans="1:8" x14ac:dyDescent="0.25">
      <c r="A34" s="53" t="s">
        <v>37</v>
      </c>
      <c r="B34" s="53"/>
      <c r="C34" s="53"/>
      <c r="D34" s="53"/>
      <c r="E34" s="53"/>
      <c r="F34" s="53"/>
      <c r="G34" s="53"/>
      <c r="H34" s="10">
        <f>SUM(H35:H39)</f>
        <v>0</v>
      </c>
    </row>
    <row r="35" spans="1:8" x14ac:dyDescent="0.25">
      <c r="A35" s="17">
        <v>26</v>
      </c>
      <c r="B35" s="15" t="s">
        <v>11</v>
      </c>
      <c r="C35" s="18" t="s">
        <v>19</v>
      </c>
      <c r="D35" s="19" t="s">
        <v>38</v>
      </c>
      <c r="E35" s="15" t="s">
        <v>20</v>
      </c>
      <c r="F35" s="16">
        <v>2</v>
      </c>
      <c r="G35" s="16">
        <v>0</v>
      </c>
      <c r="H35" s="16">
        <f>F35*G35</f>
        <v>0</v>
      </c>
    </row>
    <row r="36" spans="1:8" x14ac:dyDescent="0.25">
      <c r="A36" s="17">
        <v>27</v>
      </c>
      <c r="B36" s="15" t="s">
        <v>11</v>
      </c>
      <c r="C36" s="18" t="s">
        <v>19</v>
      </c>
      <c r="D36" s="19" t="s">
        <v>39</v>
      </c>
      <c r="E36" s="15" t="s">
        <v>20</v>
      </c>
      <c r="F36" s="16">
        <v>2</v>
      </c>
      <c r="G36" s="16">
        <v>0</v>
      </c>
      <c r="H36" s="16">
        <f t="shared" ref="H36:H39" si="2">F36*G36</f>
        <v>0</v>
      </c>
    </row>
    <row r="37" spans="1:8" x14ac:dyDescent="0.25">
      <c r="A37" s="17">
        <v>28</v>
      </c>
      <c r="B37" s="15" t="s">
        <v>11</v>
      </c>
      <c r="C37" s="18" t="s">
        <v>19</v>
      </c>
      <c r="D37" s="19" t="s">
        <v>40</v>
      </c>
      <c r="E37" s="15" t="s">
        <v>14</v>
      </c>
      <c r="F37" s="16">
        <v>8</v>
      </c>
      <c r="G37" s="16">
        <v>0</v>
      </c>
      <c r="H37" s="16">
        <f t="shared" si="2"/>
        <v>0</v>
      </c>
    </row>
    <row r="38" spans="1:8" x14ac:dyDescent="0.25">
      <c r="A38" s="17">
        <v>29</v>
      </c>
      <c r="B38" s="15" t="s">
        <v>11</v>
      </c>
      <c r="C38" s="18" t="s">
        <v>19</v>
      </c>
      <c r="D38" s="19" t="s">
        <v>94</v>
      </c>
      <c r="E38" s="15" t="s">
        <v>14</v>
      </c>
      <c r="F38" s="16">
        <v>2</v>
      </c>
      <c r="G38" s="16">
        <v>0</v>
      </c>
      <c r="H38" s="16">
        <f t="shared" si="2"/>
        <v>0</v>
      </c>
    </row>
    <row r="39" spans="1:8" ht="22.5" x14ac:dyDescent="0.25">
      <c r="A39" s="11">
        <v>30</v>
      </c>
      <c r="B39" s="12" t="s">
        <v>11</v>
      </c>
      <c r="C39" s="13" t="s">
        <v>19</v>
      </c>
      <c r="D39" s="14" t="s">
        <v>41</v>
      </c>
      <c r="E39" s="15" t="s">
        <v>23</v>
      </c>
      <c r="F39" s="16">
        <v>20</v>
      </c>
      <c r="G39" s="16">
        <v>0</v>
      </c>
      <c r="H39" s="16">
        <f t="shared" si="2"/>
        <v>0</v>
      </c>
    </row>
    <row r="40" spans="1:8" x14ac:dyDescent="0.25">
      <c r="A40" s="53" t="s">
        <v>42</v>
      </c>
      <c r="B40" s="53"/>
      <c r="C40" s="53"/>
      <c r="D40" s="53"/>
      <c r="E40" s="53"/>
      <c r="F40" s="53"/>
      <c r="G40" s="53"/>
      <c r="H40" s="10">
        <f>SUM(H41:H47)</f>
        <v>0</v>
      </c>
    </row>
    <row r="41" spans="1:8" x14ac:dyDescent="0.25">
      <c r="A41" s="11">
        <v>31</v>
      </c>
      <c r="B41" s="12" t="s">
        <v>11</v>
      </c>
      <c r="C41" s="13" t="s">
        <v>19</v>
      </c>
      <c r="D41" s="14" t="s">
        <v>74</v>
      </c>
      <c r="E41" s="15" t="s">
        <v>14</v>
      </c>
      <c r="F41" s="16">
        <v>67</v>
      </c>
      <c r="G41" s="16">
        <v>0</v>
      </c>
      <c r="H41" s="16">
        <f>F41*G41</f>
        <v>0</v>
      </c>
    </row>
    <row r="42" spans="1:8" x14ac:dyDescent="0.25">
      <c r="A42" s="17">
        <v>32</v>
      </c>
      <c r="B42" s="15" t="s">
        <v>11</v>
      </c>
      <c r="C42" s="18" t="s">
        <v>19</v>
      </c>
      <c r="D42" s="19" t="s">
        <v>75</v>
      </c>
      <c r="E42" s="15" t="s">
        <v>14</v>
      </c>
      <c r="F42" s="16">
        <v>55</v>
      </c>
      <c r="G42" s="16">
        <v>0</v>
      </c>
      <c r="H42" s="16">
        <f t="shared" ref="H42:H47" si="3">F42*G42</f>
        <v>0</v>
      </c>
    </row>
    <row r="43" spans="1:8" x14ac:dyDescent="0.25">
      <c r="A43" s="17">
        <v>33</v>
      </c>
      <c r="B43" s="15" t="s">
        <v>11</v>
      </c>
      <c r="C43" s="18" t="s">
        <v>19</v>
      </c>
      <c r="D43" s="19" t="s">
        <v>81</v>
      </c>
      <c r="E43" s="15" t="s">
        <v>14</v>
      </c>
      <c r="F43" s="16">
        <v>12</v>
      </c>
      <c r="G43" s="16">
        <v>0</v>
      </c>
      <c r="H43" s="16">
        <f t="shared" si="3"/>
        <v>0</v>
      </c>
    </row>
    <row r="44" spans="1:8" x14ac:dyDescent="0.25">
      <c r="A44" s="11">
        <v>34</v>
      </c>
      <c r="B44" s="15" t="s">
        <v>11</v>
      </c>
      <c r="C44" s="18" t="s">
        <v>19</v>
      </c>
      <c r="D44" s="19" t="s">
        <v>82</v>
      </c>
      <c r="E44" s="15" t="s">
        <v>14</v>
      </c>
      <c r="F44" s="16">
        <v>13</v>
      </c>
      <c r="G44" s="16">
        <v>0</v>
      </c>
      <c r="H44" s="16">
        <f t="shared" si="3"/>
        <v>0</v>
      </c>
    </row>
    <row r="45" spans="1:8" x14ac:dyDescent="0.25">
      <c r="A45" s="17">
        <v>35</v>
      </c>
      <c r="B45" s="12" t="s">
        <v>11</v>
      </c>
      <c r="C45" s="13" t="s">
        <v>19</v>
      </c>
      <c r="D45" s="14" t="s">
        <v>76</v>
      </c>
      <c r="E45" s="15" t="s">
        <v>14</v>
      </c>
      <c r="F45" s="16">
        <v>57</v>
      </c>
      <c r="G45" s="16">
        <v>0</v>
      </c>
      <c r="H45" s="16">
        <f t="shared" si="3"/>
        <v>0</v>
      </c>
    </row>
    <row r="46" spans="1:8" x14ac:dyDescent="0.25">
      <c r="A46" s="17">
        <v>36</v>
      </c>
      <c r="B46" s="12" t="s">
        <v>43</v>
      </c>
      <c r="C46" s="13" t="s">
        <v>19</v>
      </c>
      <c r="D46" s="14" t="s">
        <v>44</v>
      </c>
      <c r="E46" s="15" t="s">
        <v>45</v>
      </c>
      <c r="F46" s="16">
        <v>63</v>
      </c>
      <c r="G46" s="16">
        <v>0</v>
      </c>
      <c r="H46" s="16">
        <f t="shared" si="3"/>
        <v>0</v>
      </c>
    </row>
    <row r="47" spans="1:8" x14ac:dyDescent="0.25">
      <c r="A47" s="11">
        <v>37</v>
      </c>
      <c r="B47" s="12" t="s">
        <v>11</v>
      </c>
      <c r="C47" s="13" t="s">
        <v>19</v>
      </c>
      <c r="D47" s="14" t="s">
        <v>46</v>
      </c>
      <c r="E47" s="15" t="s">
        <v>45</v>
      </c>
      <c r="F47" s="16">
        <v>2</v>
      </c>
      <c r="G47" s="16">
        <v>0</v>
      </c>
      <c r="H47" s="16">
        <f t="shared" si="3"/>
        <v>0</v>
      </c>
    </row>
    <row r="48" spans="1:8" x14ac:dyDescent="0.25">
      <c r="A48" s="53" t="s">
        <v>47</v>
      </c>
      <c r="B48" s="53"/>
      <c r="C48" s="53"/>
      <c r="D48" s="53"/>
      <c r="E48" s="53"/>
      <c r="F48" s="53"/>
      <c r="G48" s="53"/>
      <c r="H48" s="10">
        <f>SUM(H49)</f>
        <v>0</v>
      </c>
    </row>
    <row r="49" spans="1:9" x14ac:dyDescent="0.25">
      <c r="A49" s="11">
        <v>38</v>
      </c>
      <c r="B49" s="22"/>
      <c r="C49" s="13" t="s">
        <v>19</v>
      </c>
      <c r="D49" s="14" t="s">
        <v>48</v>
      </c>
      <c r="E49" s="15" t="s">
        <v>20</v>
      </c>
      <c r="F49" s="16">
        <v>1</v>
      </c>
      <c r="G49" s="16">
        <v>0</v>
      </c>
      <c r="H49" s="16">
        <f>H80</f>
        <v>0</v>
      </c>
    </row>
    <row r="50" spans="1:9" x14ac:dyDescent="0.25">
      <c r="A50" s="53" t="s">
        <v>49</v>
      </c>
      <c r="B50" s="53"/>
      <c r="C50" s="53"/>
      <c r="D50" s="53"/>
      <c r="E50" s="53"/>
      <c r="F50" s="53"/>
      <c r="G50" s="53"/>
      <c r="H50" s="10">
        <f>SUM(H51:H54)</f>
        <v>0</v>
      </c>
    </row>
    <row r="51" spans="1:9" x14ac:dyDescent="0.25">
      <c r="A51" s="17">
        <v>39</v>
      </c>
      <c r="B51" s="15" t="s">
        <v>11</v>
      </c>
      <c r="C51" s="18" t="s">
        <v>19</v>
      </c>
      <c r="D51" s="19" t="s">
        <v>50</v>
      </c>
      <c r="E51" s="15" t="s">
        <v>20</v>
      </c>
      <c r="F51" s="16">
        <v>3</v>
      </c>
      <c r="G51" s="16">
        <v>0</v>
      </c>
      <c r="H51" s="16">
        <f>F51*G51</f>
        <v>0</v>
      </c>
    </row>
    <row r="52" spans="1:9" x14ac:dyDescent="0.25">
      <c r="A52" s="17">
        <v>40</v>
      </c>
      <c r="B52" s="15" t="s">
        <v>11</v>
      </c>
      <c r="C52" s="18" t="s">
        <v>19</v>
      </c>
      <c r="D52" s="19" t="s">
        <v>51</v>
      </c>
      <c r="E52" s="15" t="s">
        <v>20</v>
      </c>
      <c r="F52" s="16">
        <v>1</v>
      </c>
      <c r="G52" s="16">
        <v>0</v>
      </c>
      <c r="H52" s="16">
        <f t="shared" ref="H52:H54" si="4">F52*G52</f>
        <v>0</v>
      </c>
    </row>
    <row r="53" spans="1:9" x14ac:dyDescent="0.25">
      <c r="A53" s="17">
        <v>41</v>
      </c>
      <c r="B53" s="15" t="s">
        <v>11</v>
      </c>
      <c r="C53" s="18" t="s">
        <v>19</v>
      </c>
      <c r="D53" s="19" t="s">
        <v>52</v>
      </c>
      <c r="E53" s="15" t="s">
        <v>20</v>
      </c>
      <c r="F53" s="16">
        <v>1</v>
      </c>
      <c r="G53" s="16">
        <v>0</v>
      </c>
      <c r="H53" s="16">
        <f t="shared" si="4"/>
        <v>0</v>
      </c>
    </row>
    <row r="54" spans="1:9" x14ac:dyDescent="0.25">
      <c r="A54" s="17">
        <v>42</v>
      </c>
      <c r="B54" s="15" t="s">
        <v>11</v>
      </c>
      <c r="C54" s="18" t="s">
        <v>19</v>
      </c>
      <c r="D54" s="19" t="s">
        <v>53</v>
      </c>
      <c r="E54" s="15" t="s">
        <v>20</v>
      </c>
      <c r="F54" s="16">
        <v>1</v>
      </c>
      <c r="G54" s="16">
        <v>0</v>
      </c>
      <c r="H54" s="16">
        <f t="shared" si="4"/>
        <v>0</v>
      </c>
    </row>
    <row r="55" spans="1:9" x14ac:dyDescent="0.25">
      <c r="A55" s="69" t="s">
        <v>79</v>
      </c>
      <c r="B55" s="70"/>
      <c r="C55" s="70"/>
      <c r="D55" s="70"/>
      <c r="E55" s="70"/>
      <c r="F55" s="70"/>
      <c r="G55" s="71"/>
      <c r="H55" s="33">
        <f>H56+H57</f>
        <v>0</v>
      </c>
    </row>
    <row r="56" spans="1:9" ht="23.25" x14ac:dyDescent="0.25">
      <c r="A56" s="17">
        <v>43</v>
      </c>
      <c r="B56" s="15" t="s">
        <v>11</v>
      </c>
      <c r="C56" s="18" t="s">
        <v>19</v>
      </c>
      <c r="D56" s="32" t="s">
        <v>88</v>
      </c>
      <c r="E56" s="15" t="s">
        <v>16</v>
      </c>
      <c r="F56" s="16">
        <v>1</v>
      </c>
      <c r="G56" s="16">
        <v>0</v>
      </c>
      <c r="H56" s="16">
        <f>G56</f>
        <v>0</v>
      </c>
    </row>
    <row r="57" spans="1:9" ht="23.25" x14ac:dyDescent="0.25">
      <c r="A57" s="46">
        <v>44</v>
      </c>
      <c r="B57" s="47" t="s">
        <v>11</v>
      </c>
      <c r="C57" s="48" t="s">
        <v>12</v>
      </c>
      <c r="D57" s="32" t="s">
        <v>98</v>
      </c>
      <c r="E57" s="47" t="s">
        <v>16</v>
      </c>
      <c r="F57" s="49">
        <v>1</v>
      </c>
      <c r="G57" s="50">
        <v>0</v>
      </c>
      <c r="H57" s="16">
        <f>F57*G57</f>
        <v>0</v>
      </c>
    </row>
    <row r="58" spans="1:9" x14ac:dyDescent="0.25">
      <c r="A58" s="35"/>
      <c r="B58" s="41"/>
      <c r="C58" s="42"/>
      <c r="D58" s="43" t="s">
        <v>91</v>
      </c>
      <c r="E58" s="41"/>
      <c r="F58" s="44"/>
      <c r="G58" s="45"/>
      <c r="H58" s="33">
        <f>H59+H60</f>
        <v>0</v>
      </c>
    </row>
    <row r="59" spans="1:9" x14ac:dyDescent="0.25">
      <c r="A59" s="17">
        <v>45</v>
      </c>
      <c r="B59" s="15" t="s">
        <v>11</v>
      </c>
      <c r="C59" s="18" t="s">
        <v>19</v>
      </c>
      <c r="D59" s="19" t="s">
        <v>89</v>
      </c>
      <c r="E59" s="15" t="s">
        <v>16</v>
      </c>
      <c r="F59" s="16">
        <v>1</v>
      </c>
      <c r="G59" s="16">
        <v>0</v>
      </c>
      <c r="H59" s="16">
        <v>0</v>
      </c>
    </row>
    <row r="60" spans="1:9" x14ac:dyDescent="0.25">
      <c r="A60" s="17">
        <v>46</v>
      </c>
      <c r="B60" s="15" t="s">
        <v>11</v>
      </c>
      <c r="C60" s="18" t="s">
        <v>19</v>
      </c>
      <c r="D60" s="19" t="s">
        <v>90</v>
      </c>
      <c r="E60" s="15" t="s">
        <v>16</v>
      </c>
      <c r="F60" s="16">
        <v>1</v>
      </c>
      <c r="G60" s="16">
        <v>0</v>
      </c>
      <c r="H60" s="16">
        <v>0</v>
      </c>
    </row>
    <row r="61" spans="1:9" x14ac:dyDescent="0.25">
      <c r="A61" s="62" t="s">
        <v>86</v>
      </c>
      <c r="B61" s="63"/>
      <c r="C61" s="63"/>
      <c r="D61" s="63"/>
      <c r="E61" s="63"/>
      <c r="F61" s="63"/>
      <c r="G61" s="64"/>
      <c r="H61" s="36">
        <f>SUM(H7,H19,H34,H40,H48,H50+H55+H58)</f>
        <v>0</v>
      </c>
    </row>
    <row r="62" spans="1:9" x14ac:dyDescent="0.25">
      <c r="A62" s="67" t="s">
        <v>84</v>
      </c>
      <c r="B62" s="66"/>
      <c r="C62" s="66"/>
      <c r="D62" s="66"/>
      <c r="E62" s="66"/>
      <c r="F62" s="66"/>
      <c r="G62" s="66"/>
      <c r="H62" s="16">
        <f>H61*I62</f>
        <v>0</v>
      </c>
      <c r="I62" s="37">
        <v>0.21</v>
      </c>
    </row>
    <row r="63" spans="1:9" x14ac:dyDescent="0.25">
      <c r="A63" s="72" t="s">
        <v>85</v>
      </c>
      <c r="B63" s="73"/>
      <c r="C63" s="73"/>
      <c r="D63" s="73"/>
      <c r="E63" s="73"/>
      <c r="F63" s="73"/>
      <c r="G63" s="73"/>
      <c r="H63" s="23">
        <f>H61+H62</f>
        <v>0</v>
      </c>
    </row>
    <row r="64" spans="1:9" x14ac:dyDescent="0.25">
      <c r="A64" s="38"/>
      <c r="B64" s="39"/>
      <c r="C64" s="39"/>
      <c r="D64" s="39"/>
      <c r="E64" s="39"/>
      <c r="F64" s="39"/>
      <c r="G64" s="39"/>
      <c r="H64" s="40"/>
    </row>
    <row r="65" spans="1:8" x14ac:dyDescent="0.25">
      <c r="A65" s="38"/>
      <c r="B65" s="39"/>
      <c r="C65" s="39"/>
      <c r="D65" s="39"/>
      <c r="E65" s="39"/>
      <c r="F65" s="39"/>
      <c r="G65" s="39"/>
      <c r="H65" s="40"/>
    </row>
    <row r="66" spans="1:8" x14ac:dyDescent="0.25">
      <c r="D66" s="26" t="s">
        <v>87</v>
      </c>
    </row>
    <row r="67" spans="1:8" x14ac:dyDescent="0.25">
      <c r="A67" s="15" t="s">
        <v>54</v>
      </c>
      <c r="B67" s="15" t="s">
        <v>55</v>
      </c>
      <c r="C67" s="65" t="s">
        <v>56</v>
      </c>
      <c r="D67" s="66"/>
      <c r="E67" s="15" t="s">
        <v>57</v>
      </c>
      <c r="F67" s="27" t="s">
        <v>58</v>
      </c>
      <c r="G67" s="27" t="s">
        <v>3</v>
      </c>
      <c r="H67" s="27" t="s">
        <v>59</v>
      </c>
    </row>
    <row r="68" spans="1:8" x14ac:dyDescent="0.25">
      <c r="A68" s="15"/>
      <c r="B68" s="15"/>
      <c r="C68" s="67"/>
      <c r="D68" s="67"/>
      <c r="E68" s="15" t="s">
        <v>60</v>
      </c>
      <c r="F68" s="27" t="s">
        <v>61</v>
      </c>
      <c r="G68" s="27" t="s">
        <v>62</v>
      </c>
      <c r="H68" s="16" t="s">
        <v>9</v>
      </c>
    </row>
    <row r="69" spans="1:8" x14ac:dyDescent="0.25">
      <c r="A69" s="15">
        <v>1</v>
      </c>
      <c r="B69" s="15" t="s">
        <v>11</v>
      </c>
      <c r="C69" s="68" t="s">
        <v>63</v>
      </c>
      <c r="D69" s="68"/>
      <c r="E69" s="15" t="s">
        <v>16</v>
      </c>
      <c r="F69" s="28">
        <v>1</v>
      </c>
      <c r="G69" s="16">
        <v>0</v>
      </c>
      <c r="H69" s="16">
        <f>F69*G69</f>
        <v>0</v>
      </c>
    </row>
    <row r="70" spans="1:8" x14ac:dyDescent="0.25">
      <c r="A70" s="15">
        <v>2</v>
      </c>
      <c r="B70" s="15" t="s">
        <v>11</v>
      </c>
      <c r="C70" s="68" t="s">
        <v>64</v>
      </c>
      <c r="D70" s="68"/>
      <c r="E70" s="15" t="s">
        <v>16</v>
      </c>
      <c r="F70" s="28">
        <v>5</v>
      </c>
      <c r="G70" s="16">
        <v>0</v>
      </c>
      <c r="H70" s="16">
        <f t="shared" ref="H70:H79" si="5">F70*G70</f>
        <v>0</v>
      </c>
    </row>
    <row r="71" spans="1:8" x14ac:dyDescent="0.25">
      <c r="A71" s="15">
        <v>3</v>
      </c>
      <c r="B71" s="15" t="s">
        <v>11</v>
      </c>
      <c r="C71" s="68" t="s">
        <v>65</v>
      </c>
      <c r="D71" s="68"/>
      <c r="E71" s="15" t="s">
        <v>16</v>
      </c>
      <c r="F71" s="28">
        <v>12</v>
      </c>
      <c r="G71" s="16">
        <v>0</v>
      </c>
      <c r="H71" s="16">
        <f t="shared" si="5"/>
        <v>0</v>
      </c>
    </row>
    <row r="72" spans="1:8" x14ac:dyDescent="0.25">
      <c r="A72" s="15">
        <v>4</v>
      </c>
      <c r="B72" s="15" t="s">
        <v>11</v>
      </c>
      <c r="C72" s="68" t="s">
        <v>66</v>
      </c>
      <c r="D72" s="68"/>
      <c r="E72" s="15" t="s">
        <v>45</v>
      </c>
      <c r="F72" s="28">
        <v>100</v>
      </c>
      <c r="G72" s="16">
        <v>0</v>
      </c>
      <c r="H72" s="16">
        <f t="shared" si="5"/>
        <v>0</v>
      </c>
    </row>
    <row r="73" spans="1:8" x14ac:dyDescent="0.25">
      <c r="A73" s="15">
        <v>5</v>
      </c>
      <c r="B73" s="15" t="s">
        <v>11</v>
      </c>
      <c r="C73" s="68" t="s">
        <v>67</v>
      </c>
      <c r="D73" s="68"/>
      <c r="E73" s="15" t="s">
        <v>16</v>
      </c>
      <c r="F73" s="28">
        <v>8</v>
      </c>
      <c r="G73" s="16">
        <v>0</v>
      </c>
      <c r="H73" s="16">
        <f t="shared" si="5"/>
        <v>0</v>
      </c>
    </row>
    <row r="74" spans="1:8" x14ac:dyDescent="0.25">
      <c r="A74" s="15">
        <v>6</v>
      </c>
      <c r="B74" s="15" t="s">
        <v>11</v>
      </c>
      <c r="C74" s="68" t="s">
        <v>68</v>
      </c>
      <c r="D74" s="68"/>
      <c r="E74" s="15" t="s">
        <v>20</v>
      </c>
      <c r="F74" s="28">
        <v>1</v>
      </c>
      <c r="G74" s="16">
        <v>0</v>
      </c>
      <c r="H74" s="16">
        <f t="shared" si="5"/>
        <v>0</v>
      </c>
    </row>
    <row r="75" spans="1:8" x14ac:dyDescent="0.25">
      <c r="A75" s="15">
        <v>7</v>
      </c>
      <c r="B75" s="15" t="s">
        <v>11</v>
      </c>
      <c r="C75" s="68" t="s">
        <v>69</v>
      </c>
      <c r="D75" s="68"/>
      <c r="E75" s="15" t="s">
        <v>45</v>
      </c>
      <c r="F75" s="28">
        <v>230</v>
      </c>
      <c r="G75" s="16">
        <v>0</v>
      </c>
      <c r="H75" s="16">
        <f t="shared" si="5"/>
        <v>0</v>
      </c>
    </row>
    <row r="76" spans="1:8" x14ac:dyDescent="0.25">
      <c r="A76" s="15">
        <v>8</v>
      </c>
      <c r="B76" s="15" t="s">
        <v>11</v>
      </c>
      <c r="C76" s="31" t="s">
        <v>78</v>
      </c>
      <c r="D76" s="31"/>
      <c r="E76" s="15" t="s">
        <v>16</v>
      </c>
      <c r="F76" s="28">
        <v>1</v>
      </c>
      <c r="G76" s="16">
        <v>0</v>
      </c>
      <c r="H76" s="16">
        <f t="shared" si="5"/>
        <v>0</v>
      </c>
    </row>
    <row r="77" spans="1:8" x14ac:dyDescent="0.25">
      <c r="A77" s="15">
        <v>9</v>
      </c>
      <c r="B77" s="15" t="s">
        <v>11</v>
      </c>
      <c r="C77" s="31" t="s">
        <v>77</v>
      </c>
      <c r="D77" s="31"/>
      <c r="E77" s="15" t="s">
        <v>16</v>
      </c>
      <c r="F77" s="28">
        <v>1</v>
      </c>
      <c r="G77" s="16">
        <v>0</v>
      </c>
      <c r="H77" s="16">
        <f t="shared" si="5"/>
        <v>0</v>
      </c>
    </row>
    <row r="78" spans="1:8" x14ac:dyDescent="0.25">
      <c r="A78" s="15">
        <v>10</v>
      </c>
      <c r="B78" s="15" t="s">
        <v>11</v>
      </c>
      <c r="C78" s="68" t="s">
        <v>70</v>
      </c>
      <c r="D78" s="68"/>
      <c r="E78" s="15" t="s">
        <v>16</v>
      </c>
      <c r="F78" s="28">
        <v>2</v>
      </c>
      <c r="G78" s="16">
        <v>0</v>
      </c>
      <c r="H78" s="16">
        <f t="shared" si="5"/>
        <v>0</v>
      </c>
    </row>
    <row r="79" spans="1:8" x14ac:dyDescent="0.25">
      <c r="A79" s="15">
        <v>11</v>
      </c>
      <c r="B79" s="15" t="s">
        <v>11</v>
      </c>
      <c r="C79" s="68" t="s">
        <v>71</v>
      </c>
      <c r="D79" s="68"/>
      <c r="E79" s="15" t="s">
        <v>16</v>
      </c>
      <c r="F79" s="28">
        <v>1</v>
      </c>
      <c r="G79" s="16">
        <v>0</v>
      </c>
      <c r="H79" s="16">
        <f t="shared" si="5"/>
        <v>0</v>
      </c>
    </row>
    <row r="80" spans="1:8" x14ac:dyDescent="0.25">
      <c r="A80" s="15"/>
      <c r="B80" s="15" t="s">
        <v>11</v>
      </c>
      <c r="C80" s="68" t="s">
        <v>9</v>
      </c>
      <c r="D80" s="68"/>
      <c r="E80" s="15"/>
      <c r="F80" s="29"/>
      <c r="G80" s="27"/>
      <c r="H80" s="34">
        <f>SUM(H69:H79)</f>
        <v>0</v>
      </c>
    </row>
    <row r="82" spans="1:8" x14ac:dyDescent="0.25">
      <c r="A82" s="24"/>
    </row>
    <row r="84" spans="1:8" x14ac:dyDescent="0.25">
      <c r="A84" s="24"/>
      <c r="B84"/>
      <c r="C84"/>
      <c r="D84"/>
      <c r="E84"/>
      <c r="F84"/>
      <c r="G84"/>
      <c r="H84"/>
    </row>
    <row r="86" spans="1:8" x14ac:dyDescent="0.25">
      <c r="A86" s="24"/>
      <c r="B86"/>
      <c r="C86"/>
      <c r="D86"/>
      <c r="E86"/>
      <c r="F86"/>
      <c r="G86"/>
      <c r="H86"/>
    </row>
    <row r="88" spans="1:8" x14ac:dyDescent="0.25">
      <c r="A88" s="30"/>
      <c r="B88"/>
      <c r="C88"/>
      <c r="D88"/>
      <c r="E88"/>
      <c r="F88"/>
      <c r="G88"/>
      <c r="H88"/>
    </row>
  </sheetData>
  <mergeCells count="30">
    <mergeCell ref="C79:D79"/>
    <mergeCell ref="C80:D80"/>
    <mergeCell ref="A55:G55"/>
    <mergeCell ref="C71:D71"/>
    <mergeCell ref="C72:D72"/>
    <mergeCell ref="C73:D73"/>
    <mergeCell ref="C74:D74"/>
    <mergeCell ref="C75:D75"/>
    <mergeCell ref="C78:D78"/>
    <mergeCell ref="C70:D70"/>
    <mergeCell ref="A62:G62"/>
    <mergeCell ref="A63:G63"/>
    <mergeCell ref="A50:G50"/>
    <mergeCell ref="A61:G61"/>
    <mergeCell ref="C67:D67"/>
    <mergeCell ref="C68:D68"/>
    <mergeCell ref="C69:D69"/>
    <mergeCell ref="A1:H1"/>
    <mergeCell ref="A48:G48"/>
    <mergeCell ref="A2:B2"/>
    <mergeCell ref="C2:H2"/>
    <mergeCell ref="A3:B3"/>
    <mergeCell ref="C3:D3"/>
    <mergeCell ref="A4:B4"/>
    <mergeCell ref="C4:D4"/>
    <mergeCell ref="A6:G6"/>
    <mergeCell ref="A7:G7"/>
    <mergeCell ref="A19:G19"/>
    <mergeCell ref="A34:G34"/>
    <mergeCell ref="A40:G40"/>
  </mergeCells>
  <pageMargins left="0.7" right="0.7" top="0.78740157499999996" bottom="0.78740157499999996" header="0.3" footer="0.3"/>
  <pageSetup paperSize="9" scale="8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Fober</dc:creator>
  <cp:lastModifiedBy>ŠVARC Pavel</cp:lastModifiedBy>
  <cp:lastPrinted>2025-03-06T08:09:03Z</cp:lastPrinted>
  <dcterms:created xsi:type="dcterms:W3CDTF">2024-10-20T06:49:48Z</dcterms:created>
  <dcterms:modified xsi:type="dcterms:W3CDTF">2025-08-11T12:57:25Z</dcterms:modified>
</cp:coreProperties>
</file>