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am\Desktop\13-pneumatiky\výzva\"/>
    </mc:Choice>
  </mc:AlternateContent>
  <xr:revisionPtr revIDLastSave="0" documentId="13_ncr:1_{556716BD-EE25-4BAE-81E7-4BA4BFE59361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List1" sheetId="2" r:id="rId1"/>
    <sheet name="specifikace a kalkulace ceny" sheetId="1" r:id="rId2"/>
  </sheets>
  <definedNames>
    <definedName name="_xlnm._FilterDatabase" localSheetId="1" hidden="1">'specifikace a kalkulace ceny'!$B$5:$N$68</definedName>
    <definedName name="_xlnm.Print_Area" localSheetId="1">'specifikace a kalkulace ceny'!$B$1:$N$86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1" l="1"/>
  <c r="N65" i="1" s="1"/>
  <c r="M64" i="1"/>
  <c r="M63" i="1"/>
  <c r="M62" i="1"/>
  <c r="M60" i="1"/>
  <c r="M59" i="1"/>
  <c r="M58" i="1"/>
  <c r="M57" i="1"/>
  <c r="M56" i="1"/>
  <c r="M54" i="1"/>
  <c r="M53" i="1"/>
  <c r="M52" i="1"/>
  <c r="M50" i="1"/>
  <c r="M40" i="1"/>
  <c r="M39" i="1"/>
  <c r="M38" i="1"/>
  <c r="L38" i="1" s="1"/>
  <c r="M37" i="1"/>
  <c r="L37" i="1" s="1"/>
  <c r="M28" i="1"/>
  <c r="L28" i="1" s="1"/>
  <c r="M27" i="1"/>
  <c r="L27" i="1" s="1"/>
  <c r="M25" i="1"/>
  <c r="L25" i="1" s="1"/>
  <c r="M67" i="1"/>
  <c r="N67" i="1" s="1"/>
  <c r="M66" i="1"/>
  <c r="N66" i="1" s="1"/>
  <c r="L66" i="1" l="1"/>
  <c r="N38" i="1"/>
  <c r="N37" i="1"/>
  <c r="L65" i="1"/>
  <c r="L67" i="1"/>
  <c r="N25" i="1"/>
  <c r="N28" i="1"/>
  <c r="N27" i="1"/>
  <c r="M36" i="1"/>
  <c r="N36" i="1" s="1"/>
  <c r="M35" i="1"/>
  <c r="N35" i="1" s="1"/>
  <c r="L35" i="1" l="1"/>
  <c r="L36" i="1"/>
  <c r="M15" i="1"/>
  <c r="N15" i="1" s="1"/>
  <c r="M14" i="1"/>
  <c r="N14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L64" i="1"/>
  <c r="L63" i="1"/>
  <c r="N62" i="1"/>
  <c r="M61" i="1"/>
  <c r="L61" i="1" s="1"/>
  <c r="L60" i="1"/>
  <c r="L59" i="1"/>
  <c r="L58" i="1"/>
  <c r="L57" i="1"/>
  <c r="L56" i="1"/>
  <c r="M55" i="1"/>
  <c r="L55" i="1" s="1"/>
  <c r="L54" i="1"/>
  <c r="N53" i="1"/>
  <c r="L52" i="1"/>
  <c r="M51" i="1"/>
  <c r="L51" i="1" s="1"/>
  <c r="L50" i="1"/>
  <c r="M49" i="1"/>
  <c r="L49" i="1" s="1"/>
  <c r="M48" i="1"/>
  <c r="L48" i="1" s="1"/>
  <c r="M47" i="1"/>
  <c r="L47" i="1" s="1"/>
  <c r="M46" i="1"/>
  <c r="L46" i="1" s="1"/>
  <c r="M45" i="1"/>
  <c r="L45" i="1" s="1"/>
  <c r="M44" i="1"/>
  <c r="L44" i="1" s="1"/>
  <c r="M43" i="1"/>
  <c r="L43" i="1" s="1"/>
  <c r="M42" i="1"/>
  <c r="L42" i="1" s="1"/>
  <c r="M41" i="1"/>
  <c r="L41" i="1" s="1"/>
  <c r="L40" i="1"/>
  <c r="L39" i="1"/>
  <c r="M34" i="1"/>
  <c r="L34" i="1" s="1"/>
  <c r="M33" i="1"/>
  <c r="L33" i="1" s="1"/>
  <c r="M32" i="1"/>
  <c r="L32" i="1" s="1"/>
  <c r="M31" i="1"/>
  <c r="L31" i="1" s="1"/>
  <c r="M30" i="1"/>
  <c r="L30" i="1" s="1"/>
  <c r="M29" i="1"/>
  <c r="L29" i="1" s="1"/>
  <c r="M26" i="1"/>
  <c r="L26" i="1" s="1"/>
  <c r="M24" i="1"/>
  <c r="L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L18" i="1" s="1"/>
  <c r="M17" i="1"/>
  <c r="L17" i="1" s="1"/>
  <c r="M16" i="1"/>
  <c r="L16" i="1" s="1"/>
  <c r="M13" i="1"/>
  <c r="L13" i="1" s="1"/>
  <c r="M12" i="1"/>
  <c r="L12" i="1" s="1"/>
  <c r="M11" i="1"/>
  <c r="L11" i="1" s="1"/>
  <c r="M10" i="1"/>
  <c r="L10" i="1" s="1"/>
  <c r="M9" i="1"/>
  <c r="L9" i="1" s="1"/>
  <c r="M8" i="1"/>
  <c r="N8" i="1" s="1"/>
  <c r="M7" i="1"/>
  <c r="L7" i="1" s="1"/>
  <c r="M6" i="1"/>
  <c r="L6" i="1" s="1"/>
  <c r="L73" i="1"/>
  <c r="L74" i="1"/>
  <c r="L75" i="1"/>
  <c r="L76" i="1"/>
  <c r="L77" i="1"/>
  <c r="L78" i="1"/>
  <c r="L72" i="1"/>
  <c r="L15" i="1" l="1"/>
  <c r="L14" i="1"/>
  <c r="N29" i="1"/>
  <c r="N63" i="1"/>
  <c r="N61" i="1"/>
  <c r="L53" i="1"/>
  <c r="N50" i="1"/>
  <c r="N46" i="1"/>
  <c r="N40" i="1"/>
  <c r="N34" i="1"/>
  <c r="N32" i="1"/>
  <c r="N11" i="1"/>
  <c r="N7" i="1"/>
  <c r="N55" i="1"/>
  <c r="N26" i="1"/>
  <c r="N13" i="1"/>
  <c r="L19" i="1"/>
  <c r="N44" i="1"/>
  <c r="N12" i="1"/>
  <c r="N57" i="1"/>
  <c r="N18" i="1"/>
  <c r="N6" i="1"/>
  <c r="N16" i="1"/>
  <c r="N47" i="1"/>
  <c r="N64" i="1"/>
  <c r="N51" i="1"/>
  <c r="L20" i="1"/>
  <c r="N43" i="1"/>
  <c r="N41" i="1"/>
  <c r="N49" i="1"/>
  <c r="N79" i="1"/>
  <c r="N85" i="1" s="1"/>
  <c r="N39" i="1"/>
  <c r="N56" i="1"/>
  <c r="N9" i="1"/>
  <c r="L22" i="1"/>
  <c r="L62" i="1"/>
  <c r="N17" i="1"/>
  <c r="N33" i="1"/>
  <c r="N54" i="1"/>
  <c r="N60" i="1"/>
  <c r="N10" i="1"/>
  <c r="N31" i="1"/>
  <c r="N24" i="1"/>
  <c r="N45" i="1"/>
  <c r="N52" i="1"/>
  <c r="N58" i="1"/>
  <c r="L8" i="1"/>
  <c r="L21" i="1"/>
  <c r="N59" i="1"/>
  <c r="N30" i="1"/>
  <c r="N42" i="1"/>
  <c r="N48" i="1"/>
  <c r="L23" i="1"/>
  <c r="N68" i="1" l="1"/>
  <c r="N84" i="1" s="1"/>
  <c r="N86" i="1" s="1"/>
</calcChain>
</file>

<file path=xl/sharedStrings.xml><?xml version="1.0" encoding="utf-8"?>
<sst xmlns="http://schemas.openxmlformats.org/spreadsheetml/2006/main" count="431" uniqueCount="96">
  <si>
    <t>Dodavatel doplní sloupce označené žlutě a doplní celkovou cenu níže jako součet obou tabulek</t>
  </si>
  <si>
    <t>tab. 1- dodávky (* cena za ks pneumatiky je uvedena včetně likvidace opotřebované)</t>
  </si>
  <si>
    <t>Provedení pneumatiky</t>
  </si>
  <si>
    <t>Rozměr</t>
  </si>
  <si>
    <t>Cena za kus bez DPH</t>
  </si>
  <si>
    <t>DPH</t>
  </si>
  <si>
    <t>Cena za kus včetně DPH*</t>
  </si>
  <si>
    <t>letní</t>
  </si>
  <si>
    <t xml:space="preserve">215/65 R16 </t>
  </si>
  <si>
    <t>C 106</t>
  </si>
  <si>
    <t>T</t>
  </si>
  <si>
    <t>zimní</t>
  </si>
  <si>
    <t>215/60 R17</t>
  </si>
  <si>
    <t>C 109</t>
  </si>
  <si>
    <t>H</t>
  </si>
  <si>
    <t>215/65 R16</t>
  </si>
  <si>
    <t>225/70 R15</t>
  </si>
  <si>
    <t>C 112/110</t>
  </si>
  <si>
    <t>235/60 R17</t>
  </si>
  <si>
    <t>V</t>
  </si>
  <si>
    <t>235/65 R16</t>
  </si>
  <si>
    <t>C 118/116</t>
  </si>
  <si>
    <t>225/75 R16</t>
  </si>
  <si>
    <t>235/65 R17</t>
  </si>
  <si>
    <t>R</t>
  </si>
  <si>
    <t xml:space="preserve">205/65 R16 </t>
  </si>
  <si>
    <t>225/50 R17</t>
  </si>
  <si>
    <t>W</t>
  </si>
  <si>
    <t>205/50 R17</t>
  </si>
  <si>
    <t>205/55 R17</t>
  </si>
  <si>
    <t>205/55 R16</t>
  </si>
  <si>
    <t>195/65 R15</t>
  </si>
  <si>
    <t>215/60 R16</t>
  </si>
  <si>
    <t>185/65 R14</t>
  </si>
  <si>
    <t>185/55 R15</t>
  </si>
  <si>
    <t>195/55 R15</t>
  </si>
  <si>
    <t>175/65 R14</t>
  </si>
  <si>
    <t>155/70 R13</t>
  </si>
  <si>
    <t>N</t>
  </si>
  <si>
    <t>235/50 R19</t>
  </si>
  <si>
    <t>215/65 R17</t>
  </si>
  <si>
    <t>215/45 R16</t>
  </si>
  <si>
    <t xml:space="preserve">Cena za kus bez DPH </t>
  </si>
  <si>
    <t>Cena za kus včetně DPH</t>
  </si>
  <si>
    <t>demontáž kola z osy</t>
  </si>
  <si>
    <t>montáž kola na osu</t>
  </si>
  <si>
    <t>demontáž pneumatiky z disku</t>
  </si>
  <si>
    <t>montáž pneumatiky na disk</t>
  </si>
  <si>
    <t>vyvážení kola s pneumatikou</t>
  </si>
  <si>
    <t xml:space="preserve"> </t>
  </si>
  <si>
    <t>235/55 R18</t>
  </si>
  <si>
    <t>A-C</t>
  </si>
  <si>
    <t>A-B</t>
  </si>
  <si>
    <t>C 103/101</t>
  </si>
  <si>
    <t>Typ</t>
  </si>
  <si>
    <t>VAN</t>
  </si>
  <si>
    <t>SUV</t>
  </si>
  <si>
    <t>OSOBNÍ</t>
  </si>
  <si>
    <t>EU ŠTÍTEK Úspora paliva</t>
  </si>
  <si>
    <t>EU ŠTÍTEK Přilnavost za mokra</t>
  </si>
  <si>
    <t>Pneumatika (výrobce/ typ/indexy/EU štítek)</t>
  </si>
  <si>
    <t>oprava defektu</t>
  </si>
  <si>
    <t>tab.2-práce a uskladnění</t>
  </si>
  <si>
    <t>Práce a uskladnění pneumatik</t>
  </si>
  <si>
    <t>CELKEM</t>
  </si>
  <si>
    <t>Cena celkem dle tab. 1 včetně DPH</t>
  </si>
  <si>
    <t>Cena celkem dle tab. 2 včetně DPH</t>
  </si>
  <si>
    <t>Hmotnostní index minimálně</t>
  </si>
  <si>
    <t>Rychlostní index minimálně</t>
  </si>
  <si>
    <t>PŘÍVĚS</t>
  </si>
  <si>
    <t>225/65 R16</t>
  </si>
  <si>
    <t>225/55 R17 RF</t>
  </si>
  <si>
    <t>225/45 R18</t>
  </si>
  <si>
    <t>Y</t>
  </si>
  <si>
    <t>C 121/120</t>
  </si>
  <si>
    <t>165 R 13C</t>
  </si>
  <si>
    <t>96/94</t>
  </si>
  <si>
    <t>A-D</t>
  </si>
  <si>
    <t xml:space="preserve">225/55 R17  </t>
  </si>
  <si>
    <t>C109/107</t>
  </si>
  <si>
    <r>
      <t xml:space="preserve">NABÍDKOVÁ CENA CELKEM v Kč včetně DPH </t>
    </r>
    <r>
      <rPr>
        <b/>
        <i/>
        <sz val="16"/>
        <rFont val="Calibri"/>
        <family val="2"/>
        <charset val="238"/>
      </rPr>
      <t>(bude uvedena na krycím listu nabídky)</t>
    </r>
  </si>
  <si>
    <t>255/60 R19</t>
  </si>
  <si>
    <t>celoroční</t>
  </si>
  <si>
    <t>205/75 R16</t>
  </si>
  <si>
    <t>C110/108R</t>
  </si>
  <si>
    <t>C 121/119</t>
  </si>
  <si>
    <t>K</t>
  </si>
  <si>
    <t>11R 22,5</t>
  </si>
  <si>
    <t>NÁKLADNÍ</t>
  </si>
  <si>
    <t>A-E</t>
  </si>
  <si>
    <t>celoroční vodící SMÍŠENÝ provoz</t>
  </si>
  <si>
    <t>Rozsah plnění- kalkulace ceny ( rozsah dodávek a prací za období účinnosti smlouvy- podklad pro hodnocení)</t>
  </si>
  <si>
    <t>Cena celkem za všechny kusy (za období účinnosti smlouvy)  včetně DPH</t>
  </si>
  <si>
    <t>Předpoklad počtu kusů za období účinnosti smlouvy</t>
  </si>
  <si>
    <t>Nabídková cena celkem za plnění zakázky za období účinnosti smlouvy</t>
  </si>
  <si>
    <t>uskladnění pneumatik ( kus= sada 4ks pneumatik, celkem 60 kusů/sad, cena za kus= cena za 1 sadu a za 1 sezonu/pololetí)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</si>
</sst>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15" x14ac:knownFonts="1">
    <font>
      <sz val="11"/>
      <color indexed="55"/>
      <name val="Calibri"/>
      <family val="2"/>
      <charset val="238"/>
    </font>
    <font>
      <b/>
      <i/>
      <sz val="12"/>
      <color indexed="55"/>
      <name val="Calibri"/>
      <family val="2"/>
      <charset val="238"/>
    </font>
    <font>
      <b/>
      <sz val="11"/>
      <color indexed="44"/>
      <name val="Calibri"/>
      <family val="2"/>
      <charset val="238"/>
    </font>
    <font>
      <b/>
      <sz val="11"/>
      <color indexed="55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20"/>
      <color indexed="55"/>
      <name val="Calibri"/>
      <family val="2"/>
      <charset val="238"/>
    </font>
    <font>
      <b/>
      <u/>
      <sz val="18"/>
      <color indexed="55"/>
      <name val="Calibri"/>
      <family val="2"/>
      <charset val="238"/>
    </font>
    <font>
      <b/>
      <sz val="14"/>
      <color indexed="4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</font>
    <font>
      <b/>
      <i/>
      <sz val="16"/>
      <name val="Calibri"/>
      <family val="2"/>
      <charset val="238"/>
    </font>
    <font>
      <sz val="12"/>
      <color indexed="55"/>
      <name val="Calibri"/>
      <family val="2"/>
      <charset val="238"/>
    </font>
    <font>
      <b/>
      <sz val="14"/>
      <name val="Calibri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34"/>
        <bgColor indexed="43"/>
      </patternFill>
    </fill>
    <fill>
      <patternFill patternType="solid">
        <fgColor indexed="34"/>
        <bgColor indexed="41"/>
      </patternFill>
    </fill>
    <fill>
      <patternFill patternType="solid">
        <fgColor indexed="34"/>
        <bgColor indexed="34"/>
      </patternFill>
    </fill>
    <fill>
      <patternFill patternType="solid">
        <fgColor indexed="34"/>
        <bgColor indexed="35"/>
      </patternFill>
    </fill>
    <fill>
      <patternFill patternType="solid">
        <fgColor indexed="34"/>
        <bgColor indexed="33"/>
      </patternFill>
    </fill>
    <fill>
      <patternFill patternType="solid">
        <fgColor indexed="34"/>
        <bgColor indexed="21"/>
      </patternFill>
    </fill>
    <fill>
      <patternFill patternType="solid">
        <fgColor indexed="34"/>
        <bgColor indexed="37"/>
      </patternFill>
    </fill>
    <fill>
      <patternFill patternType="solid">
        <fgColor indexed="34"/>
        <bgColor indexed="27"/>
      </patternFill>
    </fill>
    <fill>
      <patternFill patternType="solid">
        <fgColor indexed="34"/>
        <bgColor indexed="26"/>
      </patternFill>
    </fill>
    <fill>
      <patternFill patternType="solid">
        <fgColor indexed="34"/>
        <bgColor indexed="19"/>
      </patternFill>
    </fill>
    <fill>
      <patternFill patternType="solid">
        <fgColor indexed="34"/>
        <bgColor indexed="47"/>
      </patternFill>
    </fill>
    <fill>
      <patternFill patternType="solid">
        <fgColor indexed="34"/>
        <bgColor indexed="5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33"/>
      </patternFill>
    </fill>
    <fill>
      <patternFill patternType="solid">
        <fgColor theme="0" tint="-0.14999847407452621"/>
        <bgColor indexed="52"/>
      </patternFill>
    </fill>
    <fill>
      <patternFill patternType="solid">
        <fgColor theme="0" tint="-0.14999847407452621"/>
        <bgColor indexed="21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0" tint="-0.14999847407452621"/>
        <bgColor indexed="19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0" tint="-0.14999847407452621"/>
        <bgColor indexed="37"/>
      </patternFill>
    </fill>
    <fill>
      <patternFill patternType="solid">
        <fgColor rgb="FFFFFF99"/>
        <bgColor indexed="43"/>
      </patternFill>
    </fill>
    <fill>
      <patternFill patternType="solid">
        <fgColor rgb="FFFFFF99"/>
        <bgColor indexed="27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33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7"/>
      </patternFill>
    </fill>
    <fill>
      <patternFill patternType="solid">
        <fgColor rgb="FFFFFF99"/>
        <bgColor indexed="21"/>
      </patternFill>
    </fill>
    <fill>
      <patternFill patternType="solid">
        <fgColor rgb="FFFFFF99"/>
        <bgColor indexed="47"/>
      </patternFill>
    </fill>
    <fill>
      <patternFill patternType="solid">
        <fgColor rgb="FFFFFF99"/>
        <bgColor indexed="19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35"/>
      </patternFill>
    </fill>
    <fill>
      <patternFill patternType="solid">
        <fgColor rgb="FFFFFF99"/>
        <bgColor indexed="52"/>
      </patternFill>
    </fill>
    <fill>
      <patternFill patternType="solid">
        <fgColor rgb="FFFFFF99"/>
        <bgColor indexed="39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3" borderId="5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16" xfId="1" applyFont="1" applyFill="1" applyBorder="1" applyAlignment="1">
      <alignment horizontal="center"/>
    </xf>
    <xf numFmtId="0" fontId="4" fillId="6" borderId="4" xfId="1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4" fillId="16" borderId="4" xfId="1" applyFont="1" applyFill="1" applyBorder="1" applyAlignment="1">
      <alignment horizontal="center"/>
    </xf>
    <xf numFmtId="0" fontId="4" fillId="17" borderId="4" xfId="0" applyFont="1" applyFill="1" applyBorder="1" applyAlignment="1">
      <alignment horizontal="center"/>
    </xf>
    <xf numFmtId="0" fontId="4" fillId="18" borderId="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4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165" fontId="10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4" fillId="12" borderId="15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4" xfId="0" applyNumberFormat="1" applyBorder="1"/>
    <xf numFmtId="0" fontId="4" fillId="19" borderId="4" xfId="0" applyFont="1" applyFill="1" applyBorder="1" applyAlignment="1">
      <alignment horizontal="center"/>
    </xf>
    <xf numFmtId="0" fontId="4" fillId="20" borderId="4" xfId="0" applyFont="1" applyFill="1" applyBorder="1" applyAlignment="1">
      <alignment horizontal="center"/>
    </xf>
    <xf numFmtId="0" fontId="4" fillId="21" borderId="4" xfId="0" applyFont="1" applyFill="1" applyBorder="1" applyAlignment="1">
      <alignment horizontal="center"/>
    </xf>
    <xf numFmtId="0" fontId="4" fillId="22" borderId="4" xfId="0" applyFont="1" applyFill="1" applyBorder="1" applyAlignment="1">
      <alignment horizontal="center"/>
    </xf>
    <xf numFmtId="0" fontId="4" fillId="23" borderId="4" xfId="0" applyFont="1" applyFill="1" applyBorder="1" applyAlignment="1">
      <alignment horizontal="center"/>
    </xf>
    <xf numFmtId="0" fontId="4" fillId="24" borderId="4" xfId="0" applyFont="1" applyFill="1" applyBorder="1" applyAlignment="1">
      <alignment horizontal="center"/>
    </xf>
    <xf numFmtId="0" fontId="4" fillId="15" borderId="10" xfId="0" applyFont="1" applyFill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4" fillId="0" borderId="12" xfId="0" applyFont="1" applyBorder="1" applyAlignment="1">
      <alignment horizontal="left" vertical="top" wrapText="1"/>
    </xf>
    <xf numFmtId="0" fontId="0" fillId="25" borderId="32" xfId="0" applyFill="1" applyBorder="1" applyAlignment="1">
      <alignment horizontal="center"/>
    </xf>
    <xf numFmtId="0" fontId="10" fillId="26" borderId="13" xfId="0" applyFont="1" applyFill="1" applyBorder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8" borderId="13" xfId="0" applyFill="1" applyBorder="1" applyAlignment="1">
      <alignment horizontal="center"/>
    </xf>
    <xf numFmtId="0" fontId="13" fillId="29" borderId="13" xfId="0" applyFont="1" applyFill="1" applyBorder="1" applyAlignment="1">
      <alignment vertical="center"/>
    </xf>
    <xf numFmtId="0" fontId="13" fillId="29" borderId="13" xfId="0" applyFont="1" applyFill="1" applyBorder="1" applyAlignment="1">
      <alignment horizontal="center" vertical="center"/>
    </xf>
    <xf numFmtId="0" fontId="10" fillId="30" borderId="13" xfId="0" applyFont="1" applyFill="1" applyBorder="1" applyAlignment="1">
      <alignment horizontal="center"/>
    </xf>
    <xf numFmtId="0" fontId="10" fillId="31" borderId="13" xfId="0" applyFont="1" applyFill="1" applyBorder="1" applyAlignment="1">
      <alignment horizontal="center"/>
    </xf>
    <xf numFmtId="0" fontId="10" fillId="32" borderId="13" xfId="0" applyFont="1" applyFill="1" applyBorder="1" applyAlignment="1">
      <alignment horizontal="center"/>
    </xf>
    <xf numFmtId="0" fontId="10" fillId="32" borderId="33" xfId="0" applyFont="1" applyFill="1" applyBorder="1" applyAlignment="1">
      <alignment horizontal="center"/>
    </xf>
    <xf numFmtId="0" fontId="10" fillId="33" borderId="13" xfId="0" applyFont="1" applyFill="1" applyBorder="1" applyAlignment="1">
      <alignment horizontal="center"/>
    </xf>
    <xf numFmtId="164" fontId="10" fillId="25" borderId="4" xfId="0" applyNumberFormat="1" applyFont="1" applyFill="1" applyBorder="1" applyAlignment="1">
      <alignment horizontal="center"/>
    </xf>
    <xf numFmtId="164" fontId="10" fillId="25" borderId="4" xfId="0" applyNumberFormat="1" applyFont="1" applyFill="1" applyBorder="1"/>
    <xf numFmtId="164" fontId="10" fillId="25" borderId="28" xfId="0" applyNumberFormat="1" applyFont="1" applyFill="1" applyBorder="1"/>
    <xf numFmtId="164" fontId="10" fillId="34" borderId="4" xfId="0" applyNumberFormat="1" applyFont="1" applyFill="1" applyBorder="1" applyAlignment="1">
      <alignment horizontal="center"/>
    </xf>
    <xf numFmtId="164" fontId="10" fillId="34" borderId="4" xfId="0" applyNumberFormat="1" applyFont="1" applyFill="1" applyBorder="1"/>
    <xf numFmtId="164" fontId="10" fillId="35" borderId="4" xfId="0" applyNumberFormat="1" applyFont="1" applyFill="1" applyBorder="1" applyAlignment="1">
      <alignment horizontal="center"/>
    </xf>
    <xf numFmtId="164" fontId="10" fillId="26" borderId="4" xfId="0" applyNumberFormat="1" applyFont="1" applyFill="1" applyBorder="1" applyAlignment="1">
      <alignment horizontal="center"/>
    </xf>
    <xf numFmtId="164" fontId="10" fillId="31" borderId="4" xfId="0" applyNumberFormat="1" applyFont="1" applyFill="1" applyBorder="1" applyAlignment="1">
      <alignment horizontal="center"/>
    </xf>
    <xf numFmtId="164" fontId="10" fillId="27" borderId="4" xfId="0" applyNumberFormat="1" applyFont="1" applyFill="1" applyBorder="1" applyAlignment="1">
      <alignment horizontal="center"/>
    </xf>
    <xf numFmtId="164" fontId="10" fillId="27" borderId="4" xfId="0" applyNumberFormat="1" applyFont="1" applyFill="1" applyBorder="1"/>
    <xf numFmtId="164" fontId="10" fillId="28" borderId="4" xfId="0" applyNumberFormat="1" applyFont="1" applyFill="1" applyBorder="1" applyAlignment="1">
      <alignment horizontal="center"/>
    </xf>
    <xf numFmtId="164" fontId="10" fillId="28" borderId="4" xfId="0" applyNumberFormat="1" applyFont="1" applyFill="1" applyBorder="1"/>
    <xf numFmtId="164" fontId="10" fillId="32" borderId="4" xfId="0" applyNumberFormat="1" applyFont="1" applyFill="1" applyBorder="1" applyAlignment="1">
      <alignment horizontal="center"/>
    </xf>
    <xf numFmtId="164" fontId="10" fillId="32" borderId="4" xfId="0" applyNumberFormat="1" applyFont="1" applyFill="1" applyBorder="1"/>
    <xf numFmtId="164" fontId="10" fillId="25" borderId="29" xfId="0" applyNumberFormat="1" applyFont="1" applyFill="1" applyBorder="1"/>
    <xf numFmtId="164" fontId="10" fillId="36" borderId="4" xfId="0" applyNumberFormat="1" applyFont="1" applyFill="1" applyBorder="1" applyAlignment="1">
      <alignment horizontal="center"/>
    </xf>
    <xf numFmtId="164" fontId="10" fillId="36" borderId="4" xfId="0" applyNumberFormat="1" applyFont="1" applyFill="1" applyBorder="1"/>
    <xf numFmtId="164" fontId="10" fillId="37" borderId="4" xfId="0" applyNumberFormat="1" applyFont="1" applyFill="1" applyBorder="1" applyAlignment="1">
      <alignment horizontal="center"/>
    </xf>
    <xf numFmtId="164" fontId="10" fillId="30" borderId="4" xfId="0" applyNumberFormat="1" applyFont="1" applyFill="1" applyBorder="1" applyAlignment="1">
      <alignment horizontal="center"/>
    </xf>
    <xf numFmtId="164" fontId="10" fillId="32" borderId="7" xfId="0" applyNumberFormat="1" applyFont="1" applyFill="1" applyBorder="1" applyAlignment="1">
      <alignment horizontal="center"/>
    </xf>
    <xf numFmtId="164" fontId="10" fillId="34" borderId="7" xfId="0" applyNumberFormat="1" applyFont="1" applyFill="1" applyBorder="1"/>
    <xf numFmtId="164" fontId="10" fillId="25" borderId="7" xfId="0" applyNumberFormat="1" applyFont="1" applyFill="1" applyBorder="1"/>
    <xf numFmtId="164" fontId="10" fillId="25" borderId="30" xfId="0" applyNumberFormat="1" applyFont="1" applyFill="1" applyBorder="1"/>
    <xf numFmtId="164" fontId="10" fillId="33" borderId="4" xfId="0" applyNumberFormat="1" applyFont="1" applyFill="1" applyBorder="1" applyAlignment="1">
      <alignment horizontal="center"/>
    </xf>
    <xf numFmtId="165" fontId="10" fillId="25" borderId="31" xfId="0" applyNumberFormat="1" applyFont="1" applyFill="1" applyBorder="1"/>
    <xf numFmtId="164" fontId="0" fillId="38" borderId="6" xfId="0" applyNumberFormat="1" applyFill="1" applyBorder="1" applyAlignment="1">
      <alignment horizontal="center"/>
    </xf>
    <xf numFmtId="164" fontId="0" fillId="38" borderId="4" xfId="0" applyNumberFormat="1" applyFill="1" applyBorder="1"/>
    <xf numFmtId="164" fontId="4" fillId="38" borderId="29" xfId="0" applyNumberFormat="1" applyFont="1" applyFill="1" applyBorder="1"/>
    <xf numFmtId="164" fontId="0" fillId="38" borderId="4" xfId="0" applyNumberFormat="1" applyFill="1" applyBorder="1" applyAlignment="1">
      <alignment horizontal="center"/>
    </xf>
    <xf numFmtId="164" fontId="0" fillId="38" borderId="7" xfId="0" applyNumberFormat="1" applyFill="1" applyBorder="1" applyAlignment="1">
      <alignment horizontal="center"/>
    </xf>
    <xf numFmtId="165" fontId="10" fillId="35" borderId="31" xfId="0" applyNumberFormat="1" applyFont="1" applyFill="1" applyBorder="1"/>
    <xf numFmtId="165" fontId="4" fillId="35" borderId="17" xfId="0" applyNumberFormat="1" applyFont="1" applyFill="1" applyBorder="1"/>
    <xf numFmtId="165" fontId="4" fillId="35" borderId="3" xfId="0" applyNumberFormat="1" applyFont="1" applyFill="1" applyBorder="1"/>
    <xf numFmtId="165" fontId="4" fillId="35" borderId="18" xfId="0" applyNumberFormat="1" applyFont="1" applyFill="1" applyBorder="1"/>
    <xf numFmtId="0" fontId="1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22" xfId="0" applyFont="1" applyBorder="1" applyAlignment="1">
      <alignment horizontal="left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D74C"/>
      <rgbColor rgb="00993366"/>
      <rgbColor rgb="00FFFFE0"/>
      <rgbColor rgb="00CCCCCC"/>
      <rgbColor rgb="00660066"/>
      <rgbColor rgb="00FA8072"/>
      <rgbColor rgb="000066CC"/>
      <rgbColor rgb="00D3D3D3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A0FC"/>
      <rgbColor rgb="0098FB98"/>
      <rgbColor rgb="00DCDCDC"/>
      <rgbColor rgb="00FFFF99"/>
      <rgbColor rgb="0087CEEB"/>
      <rgbColor rgb="00FFA07A"/>
      <rgbColor rgb="00D8BFD8"/>
      <rgbColor rgb="00FDE9A9"/>
      <rgbColor rgb="003366FF"/>
      <rgbColor rgb="0033CCCC"/>
      <rgbColor rgb="00ADFF2F"/>
      <rgbColor rgb="00FFD700"/>
      <rgbColor rgb="00FFA500"/>
      <rgbColor rgb="00FF69B4"/>
      <rgbColor rgb="00666699"/>
      <rgbColor rgb="0092E285"/>
      <rgbColor rgb="00003366"/>
      <rgbColor rgb="0043C33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23"/>
  <sheetViews>
    <sheetView tabSelected="1" topLeftCell="A55" zoomScaleNormal="100" workbookViewId="0">
      <selection activeCell="Q84" sqref="Q84"/>
    </sheetView>
  </sheetViews>
  <sheetFormatPr defaultColWidth="8.7109375" defaultRowHeight="15" x14ac:dyDescent="0.25"/>
  <cols>
    <col min="1" max="1" width="5.5703125" customWidth="1"/>
    <col min="2" max="2" width="48.28515625" customWidth="1"/>
    <col min="3" max="3" width="10.140625" customWidth="1"/>
    <col min="4" max="4" width="23.42578125" customWidth="1"/>
    <col min="5" max="5" width="13.85546875" customWidth="1"/>
    <col min="6" max="6" width="12.140625" customWidth="1"/>
    <col min="7" max="7" width="10.7109375" customWidth="1"/>
    <col min="8" max="8" width="10" customWidth="1"/>
    <col min="9" max="9" width="9.85546875" customWidth="1"/>
    <col min="10" max="10" width="16.42578125" style="1" customWidth="1"/>
    <col min="11" max="11" width="12.28515625" style="2" customWidth="1"/>
    <col min="12" max="12" width="11.28515625" customWidth="1"/>
    <col min="13" max="13" width="12.140625" customWidth="1"/>
    <col min="14" max="14" width="17.140625" customWidth="1"/>
  </cols>
  <sheetData>
    <row r="1" spans="2:14" ht="30.75" customHeight="1" x14ac:dyDescent="0.35">
      <c r="B1" s="128" t="s">
        <v>91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2:14" ht="15" customHeight="1" x14ac:dyDescent="0.25"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2:14" ht="1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5.75" thickBot="1" x14ac:dyDescent="0.3">
      <c r="B4" t="s">
        <v>1</v>
      </c>
    </row>
    <row r="5" spans="2:14" ht="89.25" customHeight="1" thickBot="1" x14ac:dyDescent="0.3">
      <c r="B5" s="56" t="s">
        <v>60</v>
      </c>
      <c r="C5" s="5" t="s">
        <v>54</v>
      </c>
      <c r="D5" s="56" t="s">
        <v>2</v>
      </c>
      <c r="E5" s="56" t="s">
        <v>3</v>
      </c>
      <c r="F5" s="56" t="s">
        <v>67</v>
      </c>
      <c r="G5" s="56" t="s">
        <v>68</v>
      </c>
      <c r="H5" s="56" t="s">
        <v>58</v>
      </c>
      <c r="I5" s="56" t="s">
        <v>59</v>
      </c>
      <c r="J5" s="56" t="s">
        <v>93</v>
      </c>
      <c r="K5" s="56" t="s">
        <v>4</v>
      </c>
      <c r="L5" s="57" t="s">
        <v>5</v>
      </c>
      <c r="M5" s="56" t="s">
        <v>6</v>
      </c>
      <c r="N5" s="56" t="s">
        <v>92</v>
      </c>
    </row>
    <row r="6" spans="2:14" ht="18" customHeight="1" x14ac:dyDescent="0.25">
      <c r="B6" s="78"/>
      <c r="C6" s="22" t="s">
        <v>55</v>
      </c>
      <c r="D6" s="6" t="s">
        <v>7</v>
      </c>
      <c r="E6" s="6" t="s">
        <v>8</v>
      </c>
      <c r="F6" s="6" t="s">
        <v>9</v>
      </c>
      <c r="G6" s="6" t="s">
        <v>10</v>
      </c>
      <c r="H6" s="69" t="s">
        <v>51</v>
      </c>
      <c r="I6" s="69" t="s">
        <v>52</v>
      </c>
      <c r="J6" s="6">
        <v>4</v>
      </c>
      <c r="K6" s="89">
        <v>0</v>
      </c>
      <c r="L6" s="90">
        <f xml:space="preserve"> M6-K6</f>
        <v>0</v>
      </c>
      <c r="M6" s="90">
        <f t="shared" ref="M6:M34" si="0">K6*1.21</f>
        <v>0</v>
      </c>
      <c r="N6" s="91">
        <f>J6*M6</f>
        <v>0</v>
      </c>
    </row>
    <row r="7" spans="2:14" ht="18" customHeight="1" x14ac:dyDescent="0.25">
      <c r="B7" s="78"/>
      <c r="C7" s="22" t="s">
        <v>55</v>
      </c>
      <c r="D7" s="6" t="s">
        <v>11</v>
      </c>
      <c r="E7" s="6" t="s">
        <v>8</v>
      </c>
      <c r="F7" s="6" t="s">
        <v>9</v>
      </c>
      <c r="G7" s="6" t="s">
        <v>10</v>
      </c>
      <c r="H7" s="69" t="s">
        <v>77</v>
      </c>
      <c r="I7" s="69" t="s">
        <v>51</v>
      </c>
      <c r="J7" s="6">
        <v>4</v>
      </c>
      <c r="K7" s="89">
        <v>0</v>
      </c>
      <c r="L7" s="90">
        <f t="shared" ref="L7:L41" si="1">M7-K7</f>
        <v>0</v>
      </c>
      <c r="M7" s="90">
        <f t="shared" si="0"/>
        <v>0</v>
      </c>
      <c r="N7" s="91">
        <f t="shared" ref="N7:N60" si="2">J7*M7</f>
        <v>0</v>
      </c>
    </row>
    <row r="8" spans="2:14" ht="18" customHeight="1" x14ac:dyDescent="0.25">
      <c r="B8" s="78"/>
      <c r="C8" s="22" t="s">
        <v>55</v>
      </c>
      <c r="D8" s="7" t="s">
        <v>7</v>
      </c>
      <c r="E8" s="7" t="s">
        <v>12</v>
      </c>
      <c r="F8" s="7" t="s">
        <v>13</v>
      </c>
      <c r="G8" s="7" t="s">
        <v>10</v>
      </c>
      <c r="H8" s="70" t="s">
        <v>51</v>
      </c>
      <c r="I8" s="70" t="s">
        <v>52</v>
      </c>
      <c r="J8" s="7">
        <v>48</v>
      </c>
      <c r="K8" s="92">
        <v>0</v>
      </c>
      <c r="L8" s="93">
        <f t="shared" si="1"/>
        <v>0</v>
      </c>
      <c r="M8" s="90">
        <f t="shared" si="0"/>
        <v>0</v>
      </c>
      <c r="N8" s="91">
        <f t="shared" si="2"/>
        <v>0</v>
      </c>
    </row>
    <row r="9" spans="2:14" ht="18" customHeight="1" x14ac:dyDescent="0.25">
      <c r="B9" s="78"/>
      <c r="C9" s="22" t="s">
        <v>55</v>
      </c>
      <c r="D9" s="7" t="s">
        <v>11</v>
      </c>
      <c r="E9" s="7" t="s">
        <v>12</v>
      </c>
      <c r="F9" s="7" t="s">
        <v>13</v>
      </c>
      <c r="G9" s="7" t="s">
        <v>10</v>
      </c>
      <c r="H9" s="70" t="s">
        <v>77</v>
      </c>
      <c r="I9" s="70" t="s">
        <v>52</v>
      </c>
      <c r="J9" s="7">
        <v>48</v>
      </c>
      <c r="K9" s="92">
        <v>0</v>
      </c>
      <c r="L9" s="93">
        <f t="shared" si="1"/>
        <v>0</v>
      </c>
      <c r="M9" s="90">
        <f t="shared" si="0"/>
        <v>0</v>
      </c>
      <c r="N9" s="91">
        <f t="shared" si="2"/>
        <v>0</v>
      </c>
    </row>
    <row r="10" spans="2:14" ht="18" customHeight="1" x14ac:dyDescent="0.25">
      <c r="B10" s="78"/>
      <c r="C10" s="27" t="s">
        <v>55</v>
      </c>
      <c r="D10" s="6" t="s">
        <v>7</v>
      </c>
      <c r="E10" s="6" t="s">
        <v>22</v>
      </c>
      <c r="F10" s="6" t="s">
        <v>74</v>
      </c>
      <c r="G10" s="14" t="s">
        <v>24</v>
      </c>
      <c r="H10" s="43" t="s">
        <v>51</v>
      </c>
      <c r="I10" s="43" t="s">
        <v>52</v>
      </c>
      <c r="J10" s="6">
        <v>62</v>
      </c>
      <c r="K10" s="94">
        <v>0</v>
      </c>
      <c r="L10" s="93">
        <f t="shared" si="1"/>
        <v>0</v>
      </c>
      <c r="M10" s="90">
        <f t="shared" si="0"/>
        <v>0</v>
      </c>
      <c r="N10" s="91">
        <f>J10*M10</f>
        <v>0</v>
      </c>
    </row>
    <row r="11" spans="2:14" ht="18" customHeight="1" x14ac:dyDescent="0.25">
      <c r="B11" s="78"/>
      <c r="C11" s="27" t="s">
        <v>55</v>
      </c>
      <c r="D11" s="6" t="s">
        <v>11</v>
      </c>
      <c r="E11" s="6" t="s">
        <v>22</v>
      </c>
      <c r="F11" s="6" t="s">
        <v>74</v>
      </c>
      <c r="G11" s="14" t="s">
        <v>24</v>
      </c>
      <c r="H11" s="43" t="s">
        <v>51</v>
      </c>
      <c r="I11" s="43" t="s">
        <v>77</v>
      </c>
      <c r="J11" s="6">
        <v>62</v>
      </c>
      <c r="K11" s="89">
        <v>0</v>
      </c>
      <c r="L11" s="93">
        <f t="shared" si="1"/>
        <v>0</v>
      </c>
      <c r="M11" s="90">
        <f t="shared" si="0"/>
        <v>0</v>
      </c>
      <c r="N11" s="91">
        <f>J11*M11</f>
        <v>0</v>
      </c>
    </row>
    <row r="12" spans="2:14" ht="18" customHeight="1" x14ac:dyDescent="0.25">
      <c r="B12" s="78"/>
      <c r="C12" s="26" t="s">
        <v>55</v>
      </c>
      <c r="D12" s="7" t="s">
        <v>7</v>
      </c>
      <c r="E12" s="7" t="s">
        <v>20</v>
      </c>
      <c r="F12" s="43" t="s">
        <v>21</v>
      </c>
      <c r="G12" s="14" t="s">
        <v>24</v>
      </c>
      <c r="H12" s="43" t="s">
        <v>51</v>
      </c>
      <c r="I12" s="43" t="s">
        <v>52</v>
      </c>
      <c r="J12" s="7">
        <v>24</v>
      </c>
      <c r="K12" s="92">
        <v>0</v>
      </c>
      <c r="L12" s="93">
        <f t="shared" si="1"/>
        <v>0</v>
      </c>
      <c r="M12" s="90">
        <f t="shared" si="0"/>
        <v>0</v>
      </c>
      <c r="N12" s="91">
        <f t="shared" ref="N12:N19" si="3">J12*M12</f>
        <v>0</v>
      </c>
    </row>
    <row r="13" spans="2:14" ht="18" customHeight="1" x14ac:dyDescent="0.25">
      <c r="B13" s="78"/>
      <c r="C13" s="26" t="s">
        <v>55</v>
      </c>
      <c r="D13" s="7" t="s">
        <v>11</v>
      </c>
      <c r="E13" s="7" t="s">
        <v>20</v>
      </c>
      <c r="F13" s="43" t="s">
        <v>21</v>
      </c>
      <c r="G13" s="14" t="s">
        <v>24</v>
      </c>
      <c r="H13" s="43" t="s">
        <v>51</v>
      </c>
      <c r="I13" s="43" t="s">
        <v>77</v>
      </c>
      <c r="J13" s="7">
        <v>24</v>
      </c>
      <c r="K13" s="92">
        <v>0</v>
      </c>
      <c r="L13" s="93">
        <f t="shared" si="1"/>
        <v>0</v>
      </c>
      <c r="M13" s="90">
        <f t="shared" si="0"/>
        <v>0</v>
      </c>
      <c r="N13" s="91">
        <f t="shared" si="3"/>
        <v>0</v>
      </c>
    </row>
    <row r="14" spans="2:14" ht="18" customHeight="1" x14ac:dyDescent="0.25">
      <c r="B14" s="78"/>
      <c r="C14" s="26" t="s">
        <v>55</v>
      </c>
      <c r="D14" s="7" t="s">
        <v>7</v>
      </c>
      <c r="E14" s="7" t="s">
        <v>20</v>
      </c>
      <c r="F14" s="6" t="s">
        <v>85</v>
      </c>
      <c r="G14" s="14" t="s">
        <v>24</v>
      </c>
      <c r="H14" s="43" t="s">
        <v>51</v>
      </c>
      <c r="I14" s="43" t="s">
        <v>52</v>
      </c>
      <c r="J14" s="7">
        <v>64</v>
      </c>
      <c r="K14" s="92">
        <v>0</v>
      </c>
      <c r="L14" s="93">
        <f t="shared" ref="L14:L15" si="4">M14-K14</f>
        <v>0</v>
      </c>
      <c r="M14" s="90">
        <f t="shared" ref="M14:M15" si="5">K14*1.21</f>
        <v>0</v>
      </c>
      <c r="N14" s="91">
        <f>J14*M14</f>
        <v>0</v>
      </c>
    </row>
    <row r="15" spans="2:14" ht="18" customHeight="1" x14ac:dyDescent="0.25">
      <c r="B15" s="78"/>
      <c r="C15" s="26" t="s">
        <v>55</v>
      </c>
      <c r="D15" s="7" t="s">
        <v>11</v>
      </c>
      <c r="E15" s="7" t="s">
        <v>20</v>
      </c>
      <c r="F15" s="6" t="s">
        <v>85</v>
      </c>
      <c r="G15" s="14" t="s">
        <v>24</v>
      </c>
      <c r="H15" s="43" t="s">
        <v>51</v>
      </c>
      <c r="I15" s="43" t="s">
        <v>77</v>
      </c>
      <c r="J15" s="7">
        <v>64</v>
      </c>
      <c r="K15" s="92">
        <v>0</v>
      </c>
      <c r="L15" s="93">
        <f t="shared" si="4"/>
        <v>0</v>
      </c>
      <c r="M15" s="90">
        <f t="shared" si="5"/>
        <v>0</v>
      </c>
      <c r="N15" s="91">
        <f>J15*M15</f>
        <v>0</v>
      </c>
    </row>
    <row r="16" spans="2:14" ht="18" customHeight="1" x14ac:dyDescent="0.25">
      <c r="B16" s="79"/>
      <c r="C16" s="31" t="s">
        <v>56</v>
      </c>
      <c r="D16" s="13" t="s">
        <v>7</v>
      </c>
      <c r="E16" s="13" t="s">
        <v>50</v>
      </c>
      <c r="F16" s="13">
        <v>100</v>
      </c>
      <c r="G16" s="13" t="s">
        <v>19</v>
      </c>
      <c r="H16" s="44" t="s">
        <v>51</v>
      </c>
      <c r="I16" s="44" t="s">
        <v>52</v>
      </c>
      <c r="J16" s="13">
        <v>16</v>
      </c>
      <c r="K16" s="95">
        <v>0</v>
      </c>
      <c r="L16" s="93">
        <f t="shared" si="1"/>
        <v>0</v>
      </c>
      <c r="M16" s="90">
        <f t="shared" si="0"/>
        <v>0</v>
      </c>
      <c r="N16" s="91">
        <f t="shared" si="3"/>
        <v>0</v>
      </c>
    </row>
    <row r="17" spans="2:14" ht="18" customHeight="1" x14ac:dyDescent="0.25">
      <c r="B17" s="79"/>
      <c r="C17" s="31" t="s">
        <v>56</v>
      </c>
      <c r="D17" s="13" t="s">
        <v>11</v>
      </c>
      <c r="E17" s="13" t="s">
        <v>50</v>
      </c>
      <c r="F17" s="13">
        <v>100</v>
      </c>
      <c r="G17" s="44" t="s">
        <v>14</v>
      </c>
      <c r="H17" s="44" t="s">
        <v>51</v>
      </c>
      <c r="I17" s="44" t="s">
        <v>51</v>
      </c>
      <c r="J17" s="13">
        <v>16</v>
      </c>
      <c r="K17" s="95">
        <v>0</v>
      </c>
      <c r="L17" s="93">
        <f t="shared" si="1"/>
        <v>0</v>
      </c>
      <c r="M17" s="90">
        <f t="shared" si="0"/>
        <v>0</v>
      </c>
      <c r="N17" s="91">
        <f t="shared" si="3"/>
        <v>0</v>
      </c>
    </row>
    <row r="18" spans="2:14" ht="18" customHeight="1" x14ac:dyDescent="0.25">
      <c r="B18" s="79"/>
      <c r="C18" s="28" t="s">
        <v>56</v>
      </c>
      <c r="D18" s="11" t="s">
        <v>7</v>
      </c>
      <c r="E18" s="11" t="s">
        <v>23</v>
      </c>
      <c r="F18" s="11">
        <v>108</v>
      </c>
      <c r="G18" s="11" t="s">
        <v>19</v>
      </c>
      <c r="H18" s="48" t="s">
        <v>51</v>
      </c>
      <c r="I18" s="48" t="s">
        <v>52</v>
      </c>
      <c r="J18" s="11">
        <v>12</v>
      </c>
      <c r="K18" s="96">
        <v>0</v>
      </c>
      <c r="L18" s="93">
        <f t="shared" si="1"/>
        <v>0</v>
      </c>
      <c r="M18" s="90">
        <f t="shared" si="0"/>
        <v>0</v>
      </c>
      <c r="N18" s="91">
        <f t="shared" si="3"/>
        <v>0</v>
      </c>
    </row>
    <row r="19" spans="2:14" ht="18" customHeight="1" x14ac:dyDescent="0.25">
      <c r="B19" s="79"/>
      <c r="C19" s="28" t="s">
        <v>56</v>
      </c>
      <c r="D19" s="11" t="s">
        <v>11</v>
      </c>
      <c r="E19" s="11" t="s">
        <v>23</v>
      </c>
      <c r="F19" s="11">
        <v>108</v>
      </c>
      <c r="G19" s="48" t="s">
        <v>14</v>
      </c>
      <c r="H19" s="48" t="s">
        <v>51</v>
      </c>
      <c r="I19" s="48" t="s">
        <v>51</v>
      </c>
      <c r="J19" s="11">
        <v>12</v>
      </c>
      <c r="K19" s="96">
        <v>0</v>
      </c>
      <c r="L19" s="93">
        <f t="shared" si="1"/>
        <v>0</v>
      </c>
      <c r="M19" s="90">
        <f t="shared" si="0"/>
        <v>0</v>
      </c>
      <c r="N19" s="91">
        <f t="shared" si="3"/>
        <v>0</v>
      </c>
    </row>
    <row r="20" spans="2:14" ht="18" customHeight="1" x14ac:dyDescent="0.25">
      <c r="B20" s="80"/>
      <c r="C20" s="23" t="s">
        <v>56</v>
      </c>
      <c r="D20" s="8" t="s">
        <v>7</v>
      </c>
      <c r="E20" s="8" t="s">
        <v>12</v>
      </c>
      <c r="F20" s="14">
        <v>96</v>
      </c>
      <c r="G20" s="8" t="s">
        <v>14</v>
      </c>
      <c r="H20" s="71" t="s">
        <v>51</v>
      </c>
      <c r="I20" s="71" t="s">
        <v>52</v>
      </c>
      <c r="J20" s="8">
        <v>4</v>
      </c>
      <c r="K20" s="97">
        <v>0</v>
      </c>
      <c r="L20" s="98">
        <f t="shared" si="1"/>
        <v>0</v>
      </c>
      <c r="M20" s="90">
        <f t="shared" si="0"/>
        <v>0</v>
      </c>
      <c r="N20" s="91">
        <f t="shared" si="2"/>
        <v>0</v>
      </c>
    </row>
    <row r="21" spans="2:14" ht="18" customHeight="1" x14ac:dyDescent="0.25">
      <c r="B21" s="79"/>
      <c r="C21" s="23" t="s">
        <v>56</v>
      </c>
      <c r="D21" s="8" t="s">
        <v>11</v>
      </c>
      <c r="E21" s="8" t="s">
        <v>15</v>
      </c>
      <c r="F21" s="8">
        <v>98</v>
      </c>
      <c r="G21" s="8" t="s">
        <v>14</v>
      </c>
      <c r="H21" s="71" t="s">
        <v>51</v>
      </c>
      <c r="I21" s="71" t="s">
        <v>51</v>
      </c>
      <c r="J21" s="8">
        <v>4</v>
      </c>
      <c r="K21" s="97">
        <v>0</v>
      </c>
      <c r="L21" s="98">
        <f t="shared" si="1"/>
        <v>0</v>
      </c>
      <c r="M21" s="90">
        <f t="shared" si="0"/>
        <v>0</v>
      </c>
      <c r="N21" s="91">
        <f t="shared" si="2"/>
        <v>0</v>
      </c>
    </row>
    <row r="22" spans="2:14" ht="18" customHeight="1" x14ac:dyDescent="0.25">
      <c r="B22" s="81"/>
      <c r="C22" s="25" t="s">
        <v>56</v>
      </c>
      <c r="D22" s="10" t="s">
        <v>7</v>
      </c>
      <c r="E22" s="10" t="s">
        <v>18</v>
      </c>
      <c r="F22" s="10">
        <v>102</v>
      </c>
      <c r="G22" s="10" t="s">
        <v>19</v>
      </c>
      <c r="H22" s="45" t="s">
        <v>51</v>
      </c>
      <c r="I22" s="45" t="s">
        <v>51</v>
      </c>
      <c r="J22" s="10">
        <v>4</v>
      </c>
      <c r="K22" s="99">
        <v>0</v>
      </c>
      <c r="L22" s="100">
        <f t="shared" si="1"/>
        <v>0</v>
      </c>
      <c r="M22" s="90">
        <f t="shared" si="0"/>
        <v>0</v>
      </c>
      <c r="N22" s="91">
        <f t="shared" ref="N22:N28" si="6">J22*M22</f>
        <v>0</v>
      </c>
    </row>
    <row r="23" spans="2:14" ht="18" customHeight="1" x14ac:dyDescent="0.25">
      <c r="B23" s="79"/>
      <c r="C23" s="25" t="s">
        <v>56</v>
      </c>
      <c r="D23" s="10" t="s">
        <v>11</v>
      </c>
      <c r="E23" s="10" t="s">
        <v>18</v>
      </c>
      <c r="F23" s="14">
        <v>102</v>
      </c>
      <c r="G23" s="43" t="s">
        <v>14</v>
      </c>
      <c r="H23" s="43" t="s">
        <v>51</v>
      </c>
      <c r="I23" s="43" t="s">
        <v>51</v>
      </c>
      <c r="J23" s="10">
        <v>4</v>
      </c>
      <c r="K23" s="94">
        <v>0</v>
      </c>
      <c r="L23" s="93">
        <f t="shared" si="1"/>
        <v>0</v>
      </c>
      <c r="M23" s="90">
        <f t="shared" si="0"/>
        <v>0</v>
      </c>
      <c r="N23" s="91">
        <f t="shared" si="6"/>
        <v>0</v>
      </c>
    </row>
    <row r="24" spans="2:14" ht="18" customHeight="1" x14ac:dyDescent="0.25">
      <c r="B24" s="79"/>
      <c r="C24" s="31" t="s">
        <v>56</v>
      </c>
      <c r="D24" s="13" t="s">
        <v>7</v>
      </c>
      <c r="E24" s="36" t="s">
        <v>39</v>
      </c>
      <c r="F24" s="13">
        <v>99</v>
      </c>
      <c r="G24" s="13" t="s">
        <v>19</v>
      </c>
      <c r="H24" s="44" t="s">
        <v>51</v>
      </c>
      <c r="I24" s="44" t="s">
        <v>52</v>
      </c>
      <c r="J24" s="13">
        <v>8</v>
      </c>
      <c r="K24" s="95">
        <v>0</v>
      </c>
      <c r="L24" s="93">
        <f t="shared" si="1"/>
        <v>0</v>
      </c>
      <c r="M24" s="90">
        <f t="shared" si="0"/>
        <v>0</v>
      </c>
      <c r="N24" s="91">
        <f t="shared" si="6"/>
        <v>0</v>
      </c>
    </row>
    <row r="25" spans="2:14" ht="18" customHeight="1" x14ac:dyDescent="0.25">
      <c r="B25" s="79"/>
      <c r="C25" s="31" t="s">
        <v>56</v>
      </c>
      <c r="D25" s="13" t="s">
        <v>11</v>
      </c>
      <c r="E25" s="36" t="s">
        <v>39</v>
      </c>
      <c r="F25" s="13">
        <v>99</v>
      </c>
      <c r="G25" s="13" t="s">
        <v>19</v>
      </c>
      <c r="H25" s="44" t="s">
        <v>51</v>
      </c>
      <c r="I25" s="44" t="s">
        <v>51</v>
      </c>
      <c r="J25" s="13">
        <v>8</v>
      </c>
      <c r="K25" s="95">
        <v>0</v>
      </c>
      <c r="L25" s="93">
        <f>M25-K25</f>
        <v>0</v>
      </c>
      <c r="M25" s="90">
        <f>K25*1.21</f>
        <v>0</v>
      </c>
      <c r="N25" s="91">
        <f>J25*M25</f>
        <v>0</v>
      </c>
    </row>
    <row r="26" spans="2:14" ht="18" customHeight="1" x14ac:dyDescent="0.25">
      <c r="B26" s="79"/>
      <c r="C26" s="31" t="s">
        <v>56</v>
      </c>
      <c r="D26" s="13" t="s">
        <v>11</v>
      </c>
      <c r="E26" s="13" t="s">
        <v>40</v>
      </c>
      <c r="F26" s="13">
        <v>99</v>
      </c>
      <c r="G26" s="44" t="s">
        <v>14</v>
      </c>
      <c r="H26" s="44" t="s">
        <v>51</v>
      </c>
      <c r="I26" s="44" t="s">
        <v>51</v>
      </c>
      <c r="J26" s="13">
        <v>4</v>
      </c>
      <c r="K26" s="95">
        <v>0</v>
      </c>
      <c r="L26" s="93">
        <f t="shared" si="1"/>
        <v>0</v>
      </c>
      <c r="M26" s="90">
        <f t="shared" si="0"/>
        <v>0</v>
      </c>
      <c r="N26" s="91">
        <f t="shared" si="6"/>
        <v>0</v>
      </c>
    </row>
    <row r="27" spans="2:14" ht="18" customHeight="1" x14ac:dyDescent="0.25">
      <c r="B27" s="82"/>
      <c r="C27" s="23" t="s">
        <v>56</v>
      </c>
      <c r="D27" s="16" t="s">
        <v>7</v>
      </c>
      <c r="E27" s="16" t="s">
        <v>81</v>
      </c>
      <c r="F27" s="16">
        <v>113</v>
      </c>
      <c r="G27" s="43" t="s">
        <v>19</v>
      </c>
      <c r="H27" s="43" t="s">
        <v>51</v>
      </c>
      <c r="I27" s="72" t="s">
        <v>77</v>
      </c>
      <c r="J27" s="16">
        <v>4</v>
      </c>
      <c r="K27" s="101">
        <v>0</v>
      </c>
      <c r="L27" s="93">
        <f>M27-K27</f>
        <v>0</v>
      </c>
      <c r="M27" s="102">
        <f>K27*1.21</f>
        <v>0</v>
      </c>
      <c r="N27" s="103">
        <f t="shared" si="6"/>
        <v>0</v>
      </c>
    </row>
    <row r="28" spans="2:14" ht="18" customHeight="1" x14ac:dyDescent="0.25">
      <c r="B28" s="82"/>
      <c r="C28" s="23" t="s">
        <v>56</v>
      </c>
      <c r="D28" s="61" t="s">
        <v>11</v>
      </c>
      <c r="E28" s="16" t="s">
        <v>81</v>
      </c>
      <c r="F28" s="16">
        <v>113</v>
      </c>
      <c r="G28" s="43" t="s">
        <v>19</v>
      </c>
      <c r="H28" s="62" t="s">
        <v>51</v>
      </c>
      <c r="I28" s="72" t="s">
        <v>77</v>
      </c>
      <c r="J28" s="16">
        <v>8</v>
      </c>
      <c r="K28" s="101">
        <v>0</v>
      </c>
      <c r="L28" s="93">
        <f>M28-K28</f>
        <v>0</v>
      </c>
      <c r="M28" s="90">
        <f>K28*1.21</f>
        <v>0</v>
      </c>
      <c r="N28" s="103">
        <f t="shared" si="6"/>
        <v>0</v>
      </c>
    </row>
    <row r="29" spans="2:14" ht="18" customHeight="1" x14ac:dyDescent="0.25">
      <c r="B29" s="78"/>
      <c r="C29" s="24" t="s">
        <v>55</v>
      </c>
      <c r="D29" s="9" t="s">
        <v>7</v>
      </c>
      <c r="E29" s="9" t="s">
        <v>16</v>
      </c>
      <c r="F29" s="9" t="s">
        <v>17</v>
      </c>
      <c r="G29" s="9" t="s">
        <v>24</v>
      </c>
      <c r="H29" s="73" t="s">
        <v>51</v>
      </c>
      <c r="I29" s="73" t="s">
        <v>51</v>
      </c>
      <c r="J29" s="9">
        <v>4</v>
      </c>
      <c r="K29" s="104">
        <v>0</v>
      </c>
      <c r="L29" s="105">
        <f t="shared" si="1"/>
        <v>0</v>
      </c>
      <c r="M29" s="90">
        <f t="shared" si="0"/>
        <v>0</v>
      </c>
      <c r="N29" s="91">
        <f t="shared" si="2"/>
        <v>0</v>
      </c>
    </row>
    <row r="30" spans="2:14" ht="18" customHeight="1" x14ac:dyDescent="0.25">
      <c r="B30" s="79"/>
      <c r="C30" s="24" t="s">
        <v>55</v>
      </c>
      <c r="D30" s="9" t="s">
        <v>11</v>
      </c>
      <c r="E30" s="9" t="s">
        <v>16</v>
      </c>
      <c r="F30" s="9" t="s">
        <v>17</v>
      </c>
      <c r="G30" s="9" t="s">
        <v>24</v>
      </c>
      <c r="H30" s="73" t="s">
        <v>77</v>
      </c>
      <c r="I30" s="45" t="s">
        <v>51</v>
      </c>
      <c r="J30" s="9">
        <v>4</v>
      </c>
      <c r="K30" s="104">
        <v>0</v>
      </c>
      <c r="L30" s="105">
        <f t="shared" si="1"/>
        <v>0</v>
      </c>
      <c r="M30" s="90">
        <f t="shared" si="0"/>
        <v>0</v>
      </c>
      <c r="N30" s="91">
        <f t="shared" si="2"/>
        <v>0</v>
      </c>
    </row>
    <row r="31" spans="2:14" ht="18" customHeight="1" x14ac:dyDescent="0.25">
      <c r="B31" s="78"/>
      <c r="C31" s="25" t="s">
        <v>55</v>
      </c>
      <c r="D31" s="10" t="s">
        <v>7</v>
      </c>
      <c r="E31" s="10" t="s">
        <v>25</v>
      </c>
      <c r="F31" s="29" t="s">
        <v>53</v>
      </c>
      <c r="G31" s="10" t="s">
        <v>10</v>
      </c>
      <c r="H31" s="45" t="s">
        <v>77</v>
      </c>
      <c r="I31" s="45" t="s">
        <v>52</v>
      </c>
      <c r="J31" s="10">
        <v>4</v>
      </c>
      <c r="K31" s="99">
        <v>0</v>
      </c>
      <c r="L31" s="93">
        <f t="shared" si="1"/>
        <v>0</v>
      </c>
      <c r="M31" s="90">
        <f t="shared" si="0"/>
        <v>0</v>
      </c>
      <c r="N31" s="91">
        <f t="shared" si="2"/>
        <v>0</v>
      </c>
    </row>
    <row r="32" spans="2:14" ht="18" customHeight="1" x14ac:dyDescent="0.25">
      <c r="B32" s="79"/>
      <c r="C32" s="39" t="s">
        <v>55</v>
      </c>
      <c r="D32" s="40" t="s">
        <v>11</v>
      </c>
      <c r="E32" s="40" t="s">
        <v>25</v>
      </c>
      <c r="F32" s="41" t="s">
        <v>53</v>
      </c>
      <c r="G32" s="10" t="s">
        <v>10</v>
      </c>
      <c r="H32" s="45" t="s">
        <v>77</v>
      </c>
      <c r="I32" s="45" t="s">
        <v>51</v>
      </c>
      <c r="J32" s="10">
        <v>4</v>
      </c>
      <c r="K32" s="99">
        <v>0</v>
      </c>
      <c r="L32" s="93">
        <f t="shared" si="1"/>
        <v>0</v>
      </c>
      <c r="M32" s="90">
        <f t="shared" si="0"/>
        <v>0</v>
      </c>
      <c r="N32" s="91">
        <f t="shared" si="2"/>
        <v>0</v>
      </c>
    </row>
    <row r="33" spans="2:14" ht="18" customHeight="1" x14ac:dyDescent="0.25">
      <c r="B33" s="78"/>
      <c r="C33" s="10" t="s">
        <v>55</v>
      </c>
      <c r="D33" s="10" t="s">
        <v>7</v>
      </c>
      <c r="E33" s="10" t="s">
        <v>70</v>
      </c>
      <c r="F33" s="42" t="s">
        <v>17</v>
      </c>
      <c r="G33" s="10" t="s">
        <v>24</v>
      </c>
      <c r="H33" s="73" t="s">
        <v>51</v>
      </c>
      <c r="I33" s="73" t="s">
        <v>51</v>
      </c>
      <c r="J33" s="10">
        <v>4</v>
      </c>
      <c r="K33" s="99">
        <v>0</v>
      </c>
      <c r="L33" s="93">
        <f t="shared" si="1"/>
        <v>0</v>
      </c>
      <c r="M33" s="90">
        <f t="shared" si="0"/>
        <v>0</v>
      </c>
      <c r="N33" s="91">
        <f>J33*M33</f>
        <v>0</v>
      </c>
    </row>
    <row r="34" spans="2:14" ht="18" customHeight="1" x14ac:dyDescent="0.25">
      <c r="B34" s="79"/>
      <c r="C34" s="10" t="s">
        <v>55</v>
      </c>
      <c r="D34" s="10" t="s">
        <v>11</v>
      </c>
      <c r="E34" s="10" t="s">
        <v>70</v>
      </c>
      <c r="F34" s="42" t="s">
        <v>17</v>
      </c>
      <c r="G34" s="10" t="s">
        <v>24</v>
      </c>
      <c r="H34" s="45" t="s">
        <v>77</v>
      </c>
      <c r="I34" s="45" t="s">
        <v>51</v>
      </c>
      <c r="J34" s="10">
        <v>4</v>
      </c>
      <c r="K34" s="99">
        <v>0</v>
      </c>
      <c r="L34" s="93">
        <f t="shared" si="1"/>
        <v>0</v>
      </c>
      <c r="M34" s="90">
        <f t="shared" si="0"/>
        <v>0</v>
      </c>
      <c r="N34" s="91">
        <f>J34*M34</f>
        <v>0</v>
      </c>
    </row>
    <row r="35" spans="2:14" ht="18" customHeight="1" x14ac:dyDescent="0.25">
      <c r="B35" s="78"/>
      <c r="C35" s="10" t="s">
        <v>55</v>
      </c>
      <c r="D35" s="18" t="s">
        <v>7</v>
      </c>
      <c r="E35" s="47" t="s">
        <v>78</v>
      </c>
      <c r="F35" s="47" t="s">
        <v>79</v>
      </c>
      <c r="G35" s="47" t="s">
        <v>14</v>
      </c>
      <c r="H35" s="47" t="s">
        <v>51</v>
      </c>
      <c r="I35" s="47" t="s">
        <v>52</v>
      </c>
      <c r="J35" s="18">
        <v>12</v>
      </c>
      <c r="K35" s="106">
        <v>0</v>
      </c>
      <c r="L35" s="93">
        <f t="shared" ref="L35:L36" si="7">M35-K35</f>
        <v>0</v>
      </c>
      <c r="M35" s="90">
        <f t="shared" ref="M35:M36" si="8">K35*1.21</f>
        <v>0</v>
      </c>
      <c r="N35" s="91">
        <f t="shared" ref="N35:N36" si="9">J35*M35</f>
        <v>0</v>
      </c>
    </row>
    <row r="36" spans="2:14" ht="18" customHeight="1" x14ac:dyDescent="0.25">
      <c r="B36" s="79"/>
      <c r="C36" s="10" t="s">
        <v>55</v>
      </c>
      <c r="D36" s="18" t="s">
        <v>11</v>
      </c>
      <c r="E36" s="47" t="s">
        <v>78</v>
      </c>
      <c r="F36" s="47" t="s">
        <v>79</v>
      </c>
      <c r="G36" s="47" t="s">
        <v>10</v>
      </c>
      <c r="H36" s="47" t="s">
        <v>77</v>
      </c>
      <c r="I36" s="47" t="s">
        <v>51</v>
      </c>
      <c r="J36" s="18">
        <v>12</v>
      </c>
      <c r="K36" s="106">
        <v>0</v>
      </c>
      <c r="L36" s="93">
        <f t="shared" si="7"/>
        <v>0</v>
      </c>
      <c r="M36" s="90">
        <f t="shared" si="8"/>
        <v>0</v>
      </c>
      <c r="N36" s="91">
        <f t="shared" si="9"/>
        <v>0</v>
      </c>
    </row>
    <row r="37" spans="2:14" ht="18" customHeight="1" x14ac:dyDescent="0.25">
      <c r="B37" s="83"/>
      <c r="C37" s="60" t="s">
        <v>55</v>
      </c>
      <c r="D37" s="61" t="s">
        <v>7</v>
      </c>
      <c r="E37" s="7" t="s">
        <v>83</v>
      </c>
      <c r="F37" s="16" t="s">
        <v>84</v>
      </c>
      <c r="G37" s="43" t="s">
        <v>24</v>
      </c>
      <c r="H37" s="43" t="s">
        <v>52</v>
      </c>
      <c r="I37" s="43" t="s">
        <v>52</v>
      </c>
      <c r="J37" s="16">
        <v>2</v>
      </c>
      <c r="K37" s="101">
        <v>0</v>
      </c>
      <c r="L37" s="93">
        <f>M37-K37</f>
        <v>0</v>
      </c>
      <c r="M37" s="90">
        <f>K37*1.21</f>
        <v>0</v>
      </c>
      <c r="N37" s="103">
        <f>J37*M37</f>
        <v>0</v>
      </c>
    </row>
    <row r="38" spans="2:14" ht="18" customHeight="1" x14ac:dyDescent="0.25">
      <c r="B38" s="83"/>
      <c r="C38" s="60" t="s">
        <v>55</v>
      </c>
      <c r="D38" s="61" t="s">
        <v>11</v>
      </c>
      <c r="E38" s="7" t="s">
        <v>83</v>
      </c>
      <c r="F38" s="16" t="s">
        <v>84</v>
      </c>
      <c r="G38" s="43" t="s">
        <v>24</v>
      </c>
      <c r="H38" s="43" t="s">
        <v>51</v>
      </c>
      <c r="I38" s="43" t="s">
        <v>51</v>
      </c>
      <c r="J38" s="16">
        <v>2</v>
      </c>
      <c r="K38" s="101">
        <v>0</v>
      </c>
      <c r="L38" s="93">
        <f>M38-K38</f>
        <v>0</v>
      </c>
      <c r="M38" s="90">
        <f>K38*1.21</f>
        <v>0</v>
      </c>
      <c r="N38" s="103">
        <f>J38*M38</f>
        <v>0</v>
      </c>
    </row>
    <row r="39" spans="2:14" ht="18" customHeight="1" x14ac:dyDescent="0.25">
      <c r="B39" s="81"/>
      <c r="C39" s="17" t="s">
        <v>57</v>
      </c>
      <c r="D39" s="10" t="s">
        <v>7</v>
      </c>
      <c r="E39" s="45" t="s">
        <v>71</v>
      </c>
      <c r="F39" s="46">
        <v>101</v>
      </c>
      <c r="G39" s="45" t="s">
        <v>19</v>
      </c>
      <c r="H39" s="44" t="s">
        <v>51</v>
      </c>
      <c r="I39" s="44" t="s">
        <v>51</v>
      </c>
      <c r="J39" s="10">
        <v>4</v>
      </c>
      <c r="K39" s="99">
        <v>0</v>
      </c>
      <c r="L39" s="93">
        <f t="shared" si="1"/>
        <v>0</v>
      </c>
      <c r="M39" s="90">
        <f>K39*1.21</f>
        <v>0</v>
      </c>
      <c r="N39" s="91">
        <f>J39*M39</f>
        <v>0</v>
      </c>
    </row>
    <row r="40" spans="2:14" ht="18" customHeight="1" x14ac:dyDescent="0.25">
      <c r="B40" s="81"/>
      <c r="C40" s="17" t="s">
        <v>57</v>
      </c>
      <c r="D40" s="10" t="s">
        <v>11</v>
      </c>
      <c r="E40" s="45" t="s">
        <v>71</v>
      </c>
      <c r="F40" s="46">
        <v>101</v>
      </c>
      <c r="G40" s="45" t="s">
        <v>19</v>
      </c>
      <c r="H40" s="44" t="s">
        <v>51</v>
      </c>
      <c r="I40" s="44" t="s">
        <v>51</v>
      </c>
      <c r="J40" s="10">
        <v>4</v>
      </c>
      <c r="K40" s="99">
        <v>0</v>
      </c>
      <c r="L40" s="93">
        <f t="shared" si="1"/>
        <v>0</v>
      </c>
      <c r="M40" s="90">
        <f>K40*1.21</f>
        <v>0</v>
      </c>
      <c r="N40" s="91">
        <f>J40*M40</f>
        <v>0</v>
      </c>
    </row>
    <row r="41" spans="2:14" ht="18" customHeight="1" x14ac:dyDescent="0.25">
      <c r="B41" s="79"/>
      <c r="C41" s="17" t="s">
        <v>57</v>
      </c>
      <c r="D41" s="18" t="s">
        <v>7</v>
      </c>
      <c r="E41" s="18" t="s">
        <v>26</v>
      </c>
      <c r="F41" s="18">
        <v>98</v>
      </c>
      <c r="G41" s="18" t="s">
        <v>27</v>
      </c>
      <c r="H41" s="47" t="s">
        <v>51</v>
      </c>
      <c r="I41" s="47" t="s">
        <v>52</v>
      </c>
      <c r="J41" s="18">
        <v>4</v>
      </c>
      <c r="K41" s="106">
        <v>0</v>
      </c>
      <c r="L41" s="93">
        <f t="shared" si="1"/>
        <v>0</v>
      </c>
      <c r="M41" s="90">
        <f t="shared" ref="M41:M61" si="10">K41*1.21</f>
        <v>0</v>
      </c>
      <c r="N41" s="91">
        <f t="shared" si="2"/>
        <v>0</v>
      </c>
    </row>
    <row r="42" spans="2:14" ht="18" customHeight="1" x14ac:dyDescent="0.25">
      <c r="B42" s="79"/>
      <c r="C42" s="17" t="s">
        <v>57</v>
      </c>
      <c r="D42" s="18" t="s">
        <v>11</v>
      </c>
      <c r="E42" s="18" t="s">
        <v>26</v>
      </c>
      <c r="F42" s="18">
        <v>98</v>
      </c>
      <c r="G42" s="18" t="s">
        <v>19</v>
      </c>
      <c r="H42" s="47" t="s">
        <v>51</v>
      </c>
      <c r="I42" s="47" t="s">
        <v>52</v>
      </c>
      <c r="J42" s="18">
        <v>4</v>
      </c>
      <c r="K42" s="106">
        <v>0</v>
      </c>
      <c r="L42" s="93">
        <f t="shared" ref="L42:L61" si="11">M42-K42</f>
        <v>0</v>
      </c>
      <c r="M42" s="90">
        <f t="shared" si="10"/>
        <v>0</v>
      </c>
      <c r="N42" s="91">
        <f t="shared" si="2"/>
        <v>0</v>
      </c>
    </row>
    <row r="43" spans="2:14" ht="18" customHeight="1" x14ac:dyDescent="0.25">
      <c r="B43" s="79"/>
      <c r="C43" s="17" t="s">
        <v>57</v>
      </c>
      <c r="D43" s="18" t="s">
        <v>7</v>
      </c>
      <c r="E43" s="18" t="s">
        <v>28</v>
      </c>
      <c r="F43" s="18">
        <v>89</v>
      </c>
      <c r="G43" s="18" t="s">
        <v>19</v>
      </c>
      <c r="H43" s="47" t="s">
        <v>51</v>
      </c>
      <c r="I43" s="47" t="s">
        <v>52</v>
      </c>
      <c r="J43" s="18">
        <v>8</v>
      </c>
      <c r="K43" s="106">
        <v>0</v>
      </c>
      <c r="L43" s="93">
        <f t="shared" si="11"/>
        <v>0</v>
      </c>
      <c r="M43" s="90">
        <f t="shared" si="10"/>
        <v>0</v>
      </c>
      <c r="N43" s="91">
        <f>J43*M43</f>
        <v>0</v>
      </c>
    </row>
    <row r="44" spans="2:14" ht="18" customHeight="1" x14ac:dyDescent="0.25">
      <c r="B44" s="79"/>
      <c r="C44" s="17" t="s">
        <v>57</v>
      </c>
      <c r="D44" s="18" t="s">
        <v>11</v>
      </c>
      <c r="E44" s="18" t="s">
        <v>28</v>
      </c>
      <c r="F44" s="18">
        <v>89</v>
      </c>
      <c r="G44" s="18" t="s">
        <v>19</v>
      </c>
      <c r="H44" s="47" t="s">
        <v>51</v>
      </c>
      <c r="I44" s="47" t="s">
        <v>51</v>
      </c>
      <c r="J44" s="18">
        <v>8</v>
      </c>
      <c r="K44" s="106">
        <v>0</v>
      </c>
      <c r="L44" s="93">
        <f t="shared" si="11"/>
        <v>0</v>
      </c>
      <c r="M44" s="90">
        <f t="shared" si="10"/>
        <v>0</v>
      </c>
      <c r="N44" s="91">
        <f t="shared" si="2"/>
        <v>0</v>
      </c>
    </row>
    <row r="45" spans="2:14" ht="18" customHeight="1" x14ac:dyDescent="0.25">
      <c r="B45" s="79"/>
      <c r="C45" s="17" t="s">
        <v>57</v>
      </c>
      <c r="D45" s="18" t="s">
        <v>7</v>
      </c>
      <c r="E45" s="18" t="s">
        <v>29</v>
      </c>
      <c r="F45" s="18">
        <v>91</v>
      </c>
      <c r="G45" s="18" t="s">
        <v>19</v>
      </c>
      <c r="H45" s="47" t="s">
        <v>51</v>
      </c>
      <c r="I45" s="47" t="s">
        <v>52</v>
      </c>
      <c r="J45" s="18">
        <v>12</v>
      </c>
      <c r="K45" s="106">
        <v>0</v>
      </c>
      <c r="L45" s="93">
        <f t="shared" si="11"/>
        <v>0</v>
      </c>
      <c r="M45" s="90">
        <f t="shared" si="10"/>
        <v>0</v>
      </c>
      <c r="N45" s="91">
        <f t="shared" si="2"/>
        <v>0</v>
      </c>
    </row>
    <row r="46" spans="2:14" ht="18" customHeight="1" x14ac:dyDescent="0.25">
      <c r="B46" s="79"/>
      <c r="C46" s="17" t="s">
        <v>57</v>
      </c>
      <c r="D46" s="18" t="s">
        <v>11</v>
      </c>
      <c r="E46" s="18" t="s">
        <v>29</v>
      </c>
      <c r="F46" s="18">
        <v>91</v>
      </c>
      <c r="G46" s="18" t="s">
        <v>19</v>
      </c>
      <c r="H46" s="47" t="s">
        <v>51</v>
      </c>
      <c r="I46" s="47" t="s">
        <v>51</v>
      </c>
      <c r="J46" s="18">
        <v>12</v>
      </c>
      <c r="K46" s="106">
        <v>0</v>
      </c>
      <c r="L46" s="93">
        <f t="shared" si="11"/>
        <v>0</v>
      </c>
      <c r="M46" s="90">
        <f t="shared" si="10"/>
        <v>0</v>
      </c>
      <c r="N46" s="91">
        <f t="shared" si="2"/>
        <v>0</v>
      </c>
    </row>
    <row r="47" spans="2:14" ht="18" customHeight="1" x14ac:dyDescent="0.25">
      <c r="B47" s="79"/>
      <c r="C47" s="30" t="s">
        <v>57</v>
      </c>
      <c r="D47" s="12" t="s">
        <v>7</v>
      </c>
      <c r="E47" s="12" t="s">
        <v>30</v>
      </c>
      <c r="F47" s="12">
        <v>91</v>
      </c>
      <c r="G47" s="12" t="s">
        <v>19</v>
      </c>
      <c r="H47" s="74" t="s">
        <v>51</v>
      </c>
      <c r="I47" s="74" t="s">
        <v>52</v>
      </c>
      <c r="J47" s="12">
        <v>8</v>
      </c>
      <c r="K47" s="107">
        <v>0</v>
      </c>
      <c r="L47" s="93">
        <f t="shared" si="11"/>
        <v>0</v>
      </c>
      <c r="M47" s="90">
        <f t="shared" si="10"/>
        <v>0</v>
      </c>
      <c r="N47" s="91">
        <f t="shared" si="2"/>
        <v>0</v>
      </c>
    </row>
    <row r="48" spans="2:14" ht="18" customHeight="1" x14ac:dyDescent="0.25">
      <c r="B48" s="79"/>
      <c r="C48" s="30" t="s">
        <v>57</v>
      </c>
      <c r="D48" s="12" t="s">
        <v>11</v>
      </c>
      <c r="E48" s="12" t="s">
        <v>30</v>
      </c>
      <c r="F48" s="14">
        <v>91</v>
      </c>
      <c r="G48" s="12" t="s">
        <v>14</v>
      </c>
      <c r="H48" s="74" t="s">
        <v>51</v>
      </c>
      <c r="I48" s="74" t="s">
        <v>51</v>
      </c>
      <c r="J48" s="12">
        <v>8</v>
      </c>
      <c r="K48" s="107">
        <v>0</v>
      </c>
      <c r="L48" s="93">
        <f t="shared" si="11"/>
        <v>0</v>
      </c>
      <c r="M48" s="90">
        <f t="shared" si="10"/>
        <v>0</v>
      </c>
      <c r="N48" s="91">
        <f t="shared" si="2"/>
        <v>0</v>
      </c>
    </row>
    <row r="49" spans="2:14" ht="18" customHeight="1" x14ac:dyDescent="0.25">
      <c r="B49" s="79"/>
      <c r="C49" s="30" t="s">
        <v>57</v>
      </c>
      <c r="D49" s="12" t="s">
        <v>7</v>
      </c>
      <c r="E49" s="12" t="s">
        <v>31</v>
      </c>
      <c r="F49" s="12">
        <v>91</v>
      </c>
      <c r="G49" s="12" t="s">
        <v>19</v>
      </c>
      <c r="H49" s="74" t="s">
        <v>51</v>
      </c>
      <c r="I49" s="74" t="s">
        <v>52</v>
      </c>
      <c r="J49" s="12">
        <v>12</v>
      </c>
      <c r="K49" s="107">
        <v>0</v>
      </c>
      <c r="L49" s="93">
        <f t="shared" si="11"/>
        <v>0</v>
      </c>
      <c r="M49" s="90">
        <f t="shared" si="10"/>
        <v>0</v>
      </c>
      <c r="N49" s="91">
        <f t="shared" si="2"/>
        <v>0</v>
      </c>
    </row>
    <row r="50" spans="2:14" ht="18" customHeight="1" x14ac:dyDescent="0.25">
      <c r="B50" s="84"/>
      <c r="C50" s="30" t="s">
        <v>57</v>
      </c>
      <c r="D50" s="12" t="s">
        <v>11</v>
      </c>
      <c r="E50" s="12" t="s">
        <v>31</v>
      </c>
      <c r="F50" s="12">
        <v>91</v>
      </c>
      <c r="G50" s="12" t="s">
        <v>14</v>
      </c>
      <c r="H50" s="74" t="s">
        <v>51</v>
      </c>
      <c r="I50" s="74" t="s">
        <v>52</v>
      </c>
      <c r="J50" s="12">
        <v>12</v>
      </c>
      <c r="K50" s="107">
        <v>0</v>
      </c>
      <c r="L50" s="93">
        <f t="shared" si="11"/>
        <v>0</v>
      </c>
      <c r="M50" s="90">
        <f>K50*1.21</f>
        <v>0</v>
      </c>
      <c r="N50" s="91">
        <f t="shared" si="2"/>
        <v>0</v>
      </c>
    </row>
    <row r="51" spans="2:14" ht="18" customHeight="1" x14ac:dyDescent="0.25">
      <c r="B51" s="79"/>
      <c r="C51" s="31" t="s">
        <v>57</v>
      </c>
      <c r="D51" s="13" t="s">
        <v>7</v>
      </c>
      <c r="E51" s="13" t="s">
        <v>32</v>
      </c>
      <c r="F51" s="13">
        <v>95</v>
      </c>
      <c r="G51" s="13" t="s">
        <v>14</v>
      </c>
      <c r="H51" s="44" t="s">
        <v>51</v>
      </c>
      <c r="I51" s="44" t="s">
        <v>52</v>
      </c>
      <c r="J51" s="13">
        <v>12</v>
      </c>
      <c r="K51" s="95">
        <v>0</v>
      </c>
      <c r="L51" s="93">
        <f t="shared" si="11"/>
        <v>0</v>
      </c>
      <c r="M51" s="90">
        <f t="shared" si="10"/>
        <v>0</v>
      </c>
      <c r="N51" s="91">
        <f t="shared" si="2"/>
        <v>0</v>
      </c>
    </row>
    <row r="52" spans="2:14" ht="18" customHeight="1" x14ac:dyDescent="0.25">
      <c r="B52" s="79"/>
      <c r="C52" s="31" t="s">
        <v>57</v>
      </c>
      <c r="D52" s="13" t="s">
        <v>11</v>
      </c>
      <c r="E52" s="13" t="s">
        <v>32</v>
      </c>
      <c r="F52" s="13">
        <v>95</v>
      </c>
      <c r="G52" s="13" t="s">
        <v>14</v>
      </c>
      <c r="H52" s="44" t="s">
        <v>51</v>
      </c>
      <c r="I52" s="44" t="s">
        <v>51</v>
      </c>
      <c r="J52" s="13">
        <v>12</v>
      </c>
      <c r="K52" s="95">
        <v>0</v>
      </c>
      <c r="L52" s="93">
        <f t="shared" si="11"/>
        <v>0</v>
      </c>
      <c r="M52" s="90">
        <f>K52*1.21</f>
        <v>0</v>
      </c>
      <c r="N52" s="91">
        <f t="shared" si="2"/>
        <v>0</v>
      </c>
    </row>
    <row r="53" spans="2:14" ht="18" customHeight="1" x14ac:dyDescent="0.25">
      <c r="B53" s="79"/>
      <c r="C53" s="31" t="s">
        <v>57</v>
      </c>
      <c r="D53" s="13" t="s">
        <v>7</v>
      </c>
      <c r="E53" s="13" t="s">
        <v>33</v>
      </c>
      <c r="F53" s="13">
        <v>86</v>
      </c>
      <c r="G53" s="13" t="s">
        <v>10</v>
      </c>
      <c r="H53" s="44" t="s">
        <v>51</v>
      </c>
      <c r="I53" s="44" t="s">
        <v>51</v>
      </c>
      <c r="J53" s="13">
        <v>2</v>
      </c>
      <c r="K53" s="95">
        <v>0</v>
      </c>
      <c r="L53" s="93">
        <f t="shared" si="11"/>
        <v>0</v>
      </c>
      <c r="M53" s="90">
        <f>K53*1.21</f>
        <v>0</v>
      </c>
      <c r="N53" s="91">
        <f t="shared" si="2"/>
        <v>0</v>
      </c>
    </row>
    <row r="54" spans="2:14" ht="18" customHeight="1" x14ac:dyDescent="0.25">
      <c r="B54" s="79"/>
      <c r="C54" s="31" t="s">
        <v>57</v>
      </c>
      <c r="D54" s="13" t="s">
        <v>11</v>
      </c>
      <c r="E54" s="13" t="s">
        <v>33</v>
      </c>
      <c r="F54" s="13">
        <v>86</v>
      </c>
      <c r="G54" s="13" t="s">
        <v>10</v>
      </c>
      <c r="H54" s="44" t="s">
        <v>51</v>
      </c>
      <c r="I54" s="44" t="s">
        <v>51</v>
      </c>
      <c r="J54" s="13">
        <v>2</v>
      </c>
      <c r="K54" s="95">
        <v>0</v>
      </c>
      <c r="L54" s="93">
        <f t="shared" si="11"/>
        <v>0</v>
      </c>
      <c r="M54" s="90">
        <f>K54*1.21</f>
        <v>0</v>
      </c>
      <c r="N54" s="91">
        <f t="shared" si="2"/>
        <v>0</v>
      </c>
    </row>
    <row r="55" spans="2:14" ht="18" customHeight="1" x14ac:dyDescent="0.25">
      <c r="B55" s="79"/>
      <c r="C55" s="31" t="s">
        <v>57</v>
      </c>
      <c r="D55" s="13" t="s">
        <v>7</v>
      </c>
      <c r="E55" s="13" t="s">
        <v>34</v>
      </c>
      <c r="F55" s="14">
        <v>86</v>
      </c>
      <c r="G55" s="14" t="s">
        <v>14</v>
      </c>
      <c r="H55" s="43" t="s">
        <v>51</v>
      </c>
      <c r="I55" s="43" t="s">
        <v>52</v>
      </c>
      <c r="J55" s="13">
        <v>12</v>
      </c>
      <c r="K55" s="95">
        <v>0</v>
      </c>
      <c r="L55" s="93">
        <f t="shared" si="11"/>
        <v>0</v>
      </c>
      <c r="M55" s="90">
        <f t="shared" si="10"/>
        <v>0</v>
      </c>
      <c r="N55" s="91">
        <f t="shared" si="2"/>
        <v>0</v>
      </c>
    </row>
    <row r="56" spans="2:14" ht="18" customHeight="1" x14ac:dyDescent="0.25">
      <c r="B56" s="84"/>
      <c r="C56" s="31" t="s">
        <v>57</v>
      </c>
      <c r="D56" s="13" t="s">
        <v>11</v>
      </c>
      <c r="E56" s="13" t="s">
        <v>34</v>
      </c>
      <c r="F56" s="14">
        <v>86</v>
      </c>
      <c r="G56" s="14" t="s">
        <v>14</v>
      </c>
      <c r="H56" s="43" t="s">
        <v>77</v>
      </c>
      <c r="I56" s="43" t="s">
        <v>51</v>
      </c>
      <c r="J56" s="13">
        <v>12</v>
      </c>
      <c r="K56" s="95">
        <v>0</v>
      </c>
      <c r="L56" s="93">
        <f t="shared" si="11"/>
        <v>0</v>
      </c>
      <c r="M56" s="90">
        <f>K56*1.21</f>
        <v>0</v>
      </c>
      <c r="N56" s="91">
        <f>J56*M56</f>
        <v>0</v>
      </c>
    </row>
    <row r="57" spans="2:14" ht="18" customHeight="1" x14ac:dyDescent="0.25">
      <c r="B57" s="80"/>
      <c r="C57" s="32" t="s">
        <v>57</v>
      </c>
      <c r="D57" s="13" t="s">
        <v>7</v>
      </c>
      <c r="E57" s="33" t="s">
        <v>35</v>
      </c>
      <c r="F57" s="33">
        <v>85</v>
      </c>
      <c r="G57" s="33" t="s">
        <v>14</v>
      </c>
      <c r="H57" s="75" t="s">
        <v>51</v>
      </c>
      <c r="I57" s="75" t="s">
        <v>52</v>
      </c>
      <c r="J57" s="13">
        <v>8</v>
      </c>
      <c r="K57" s="95">
        <v>0</v>
      </c>
      <c r="L57" s="93">
        <f t="shared" si="11"/>
        <v>0</v>
      </c>
      <c r="M57" s="90">
        <f>K57*1.21</f>
        <v>0</v>
      </c>
      <c r="N57" s="91">
        <f t="shared" si="2"/>
        <v>0</v>
      </c>
    </row>
    <row r="58" spans="2:14" ht="18" customHeight="1" x14ac:dyDescent="0.25">
      <c r="B58" s="79"/>
      <c r="C58" s="32" t="s">
        <v>57</v>
      </c>
      <c r="D58" s="13" t="s">
        <v>11</v>
      </c>
      <c r="E58" s="33" t="s">
        <v>35</v>
      </c>
      <c r="F58" s="34">
        <v>85</v>
      </c>
      <c r="G58" s="33" t="s">
        <v>14</v>
      </c>
      <c r="H58" s="75" t="s">
        <v>77</v>
      </c>
      <c r="I58" s="75" t="s">
        <v>52</v>
      </c>
      <c r="J58" s="13">
        <v>8</v>
      </c>
      <c r="K58" s="95">
        <v>0</v>
      </c>
      <c r="L58" s="93">
        <f t="shared" si="11"/>
        <v>0</v>
      </c>
      <c r="M58" s="90">
        <f>K58*1.21</f>
        <v>0</v>
      </c>
      <c r="N58" s="91">
        <f t="shared" si="2"/>
        <v>0</v>
      </c>
    </row>
    <row r="59" spans="2:14" ht="18" customHeight="1" x14ac:dyDescent="0.25">
      <c r="B59" s="85"/>
      <c r="C59" s="28" t="s">
        <v>57</v>
      </c>
      <c r="D59" s="11" t="s">
        <v>7</v>
      </c>
      <c r="E59" s="11" t="s">
        <v>36</v>
      </c>
      <c r="F59" s="11">
        <v>77</v>
      </c>
      <c r="G59" s="11" t="s">
        <v>24</v>
      </c>
      <c r="H59" s="48" t="s">
        <v>77</v>
      </c>
      <c r="I59" s="48" t="s">
        <v>51</v>
      </c>
      <c r="J59" s="13">
        <v>2</v>
      </c>
      <c r="K59" s="96">
        <v>0</v>
      </c>
      <c r="L59" s="93">
        <f t="shared" si="11"/>
        <v>0</v>
      </c>
      <c r="M59" s="90">
        <f>K59*1.21</f>
        <v>0</v>
      </c>
      <c r="N59" s="91">
        <f t="shared" si="2"/>
        <v>0</v>
      </c>
    </row>
    <row r="60" spans="2:14" ht="18" customHeight="1" x14ac:dyDescent="0.25">
      <c r="B60" s="85"/>
      <c r="C60" s="28" t="s">
        <v>57</v>
      </c>
      <c r="D60" s="11" t="s">
        <v>11</v>
      </c>
      <c r="E60" s="11" t="s">
        <v>36</v>
      </c>
      <c r="F60" s="11">
        <v>77</v>
      </c>
      <c r="G60" s="11" t="s">
        <v>24</v>
      </c>
      <c r="H60" s="48" t="s">
        <v>77</v>
      </c>
      <c r="I60" s="48" t="s">
        <v>51</v>
      </c>
      <c r="J60" s="13">
        <v>2</v>
      </c>
      <c r="K60" s="96">
        <v>0</v>
      </c>
      <c r="L60" s="93">
        <f t="shared" si="11"/>
        <v>0</v>
      </c>
      <c r="M60" s="90">
        <f>K60*1.21</f>
        <v>0</v>
      </c>
      <c r="N60" s="91">
        <f t="shared" si="2"/>
        <v>0</v>
      </c>
    </row>
    <row r="61" spans="2:14" ht="18" customHeight="1" x14ac:dyDescent="0.25">
      <c r="B61" s="80"/>
      <c r="C61" s="37" t="s">
        <v>57</v>
      </c>
      <c r="D61" s="16" t="s">
        <v>7</v>
      </c>
      <c r="E61" s="16" t="s">
        <v>41</v>
      </c>
      <c r="F61" s="16">
        <v>86</v>
      </c>
      <c r="G61" s="43" t="s">
        <v>19</v>
      </c>
      <c r="H61" s="43" t="s">
        <v>51</v>
      </c>
      <c r="I61" s="43" t="s">
        <v>52</v>
      </c>
      <c r="J61" s="16">
        <v>8</v>
      </c>
      <c r="K61" s="101">
        <v>0</v>
      </c>
      <c r="L61" s="93">
        <f t="shared" si="11"/>
        <v>0</v>
      </c>
      <c r="M61" s="90">
        <f t="shared" si="10"/>
        <v>0</v>
      </c>
      <c r="N61" s="91">
        <f>J61*M61</f>
        <v>0</v>
      </c>
    </row>
    <row r="62" spans="2:14" ht="18" customHeight="1" x14ac:dyDescent="0.25">
      <c r="B62" s="86"/>
      <c r="C62" s="37" t="s">
        <v>57</v>
      </c>
      <c r="D62" s="16" t="s">
        <v>11</v>
      </c>
      <c r="E62" s="16" t="s">
        <v>41</v>
      </c>
      <c r="F62" s="16">
        <v>86</v>
      </c>
      <c r="G62" s="14" t="s">
        <v>14</v>
      </c>
      <c r="H62" s="43" t="s">
        <v>51</v>
      </c>
      <c r="I62" s="43" t="s">
        <v>51</v>
      </c>
      <c r="J62" s="16">
        <v>8</v>
      </c>
      <c r="K62" s="101">
        <v>0</v>
      </c>
      <c r="L62" s="93">
        <f>M62-K62</f>
        <v>0</v>
      </c>
      <c r="M62" s="90">
        <f>K62*1.21</f>
        <v>0</v>
      </c>
      <c r="N62" s="91">
        <f>J62*M62</f>
        <v>0</v>
      </c>
    </row>
    <row r="63" spans="2:14" ht="18" customHeight="1" x14ac:dyDescent="0.25">
      <c r="B63" s="79"/>
      <c r="C63" s="37" t="s">
        <v>57</v>
      </c>
      <c r="D63" s="16" t="s">
        <v>7</v>
      </c>
      <c r="E63" s="16" t="s">
        <v>72</v>
      </c>
      <c r="F63" s="16">
        <v>91</v>
      </c>
      <c r="G63" s="14" t="s">
        <v>73</v>
      </c>
      <c r="H63" s="43" t="s">
        <v>51</v>
      </c>
      <c r="I63" s="43" t="s">
        <v>52</v>
      </c>
      <c r="J63" s="16">
        <v>4</v>
      </c>
      <c r="K63" s="101">
        <v>0</v>
      </c>
      <c r="L63" s="93">
        <f>M63-K63</f>
        <v>0</v>
      </c>
      <c r="M63" s="90">
        <f>K63*1.21</f>
        <v>0</v>
      </c>
      <c r="N63" s="103">
        <f>J63*M63</f>
        <v>0</v>
      </c>
    </row>
    <row r="64" spans="2:14" ht="18" customHeight="1" x14ac:dyDescent="0.25">
      <c r="B64" s="87"/>
      <c r="C64" s="60" t="s">
        <v>57</v>
      </c>
      <c r="D64" s="61" t="s">
        <v>11</v>
      </c>
      <c r="E64" s="61" t="s">
        <v>72</v>
      </c>
      <c r="F64" s="61">
        <v>91</v>
      </c>
      <c r="G64" s="62" t="s">
        <v>19</v>
      </c>
      <c r="H64" s="62" t="s">
        <v>77</v>
      </c>
      <c r="I64" s="62" t="s">
        <v>52</v>
      </c>
      <c r="J64" s="61">
        <v>4</v>
      </c>
      <c r="K64" s="108">
        <v>0</v>
      </c>
      <c r="L64" s="109">
        <f>M64-K64</f>
        <v>0</v>
      </c>
      <c r="M64" s="110">
        <f>K64*1.21</f>
        <v>0</v>
      </c>
      <c r="N64" s="111">
        <f>J64*M64</f>
        <v>0</v>
      </c>
    </row>
    <row r="65" spans="2:14" ht="33" customHeight="1" x14ac:dyDescent="0.25">
      <c r="B65" s="82"/>
      <c r="C65" s="60" t="s">
        <v>88</v>
      </c>
      <c r="D65" s="63" t="s">
        <v>90</v>
      </c>
      <c r="E65" s="7" t="s">
        <v>87</v>
      </c>
      <c r="F65" s="16">
        <v>145</v>
      </c>
      <c r="G65" s="43" t="s">
        <v>86</v>
      </c>
      <c r="H65" s="43" t="s">
        <v>77</v>
      </c>
      <c r="I65" s="43" t="s">
        <v>51</v>
      </c>
      <c r="J65" s="16">
        <v>2</v>
      </c>
      <c r="K65" s="101">
        <v>0</v>
      </c>
      <c r="L65" s="93">
        <f>M65-K65</f>
        <v>0</v>
      </c>
      <c r="M65" s="90">
        <f>K65*1.21</f>
        <v>0</v>
      </c>
      <c r="N65" s="103">
        <f>J65*M65</f>
        <v>0</v>
      </c>
    </row>
    <row r="66" spans="2:14" ht="18" customHeight="1" x14ac:dyDescent="0.25">
      <c r="B66" s="88" t="s">
        <v>49</v>
      </c>
      <c r="C66" s="35" t="s">
        <v>69</v>
      </c>
      <c r="D66" s="15" t="s">
        <v>82</v>
      </c>
      <c r="E66" s="15" t="s">
        <v>75</v>
      </c>
      <c r="F66" s="14" t="s">
        <v>76</v>
      </c>
      <c r="G66" s="15" t="s">
        <v>38</v>
      </c>
      <c r="H66" s="72" t="s">
        <v>89</v>
      </c>
      <c r="I66" s="72" t="s">
        <v>89</v>
      </c>
      <c r="J66" s="15">
        <v>2</v>
      </c>
      <c r="K66" s="112">
        <v>0</v>
      </c>
      <c r="L66" s="93">
        <f t="shared" ref="L66:L67" si="12">M66-K66</f>
        <v>0</v>
      </c>
      <c r="M66" s="90">
        <f t="shared" ref="M66:M67" si="13">K66*1.21</f>
        <v>0</v>
      </c>
      <c r="N66" s="91">
        <f t="shared" ref="N66:N67" si="14">J66*M66</f>
        <v>0</v>
      </c>
    </row>
    <row r="67" spans="2:14" ht="18" customHeight="1" x14ac:dyDescent="0.25">
      <c r="B67" s="88" t="s">
        <v>49</v>
      </c>
      <c r="C67" s="35" t="s">
        <v>69</v>
      </c>
      <c r="D67" s="15" t="s">
        <v>82</v>
      </c>
      <c r="E67" s="15" t="s">
        <v>37</v>
      </c>
      <c r="F67" s="15">
        <v>75</v>
      </c>
      <c r="G67" s="15" t="s">
        <v>38</v>
      </c>
      <c r="H67" s="72" t="s">
        <v>89</v>
      </c>
      <c r="I67" s="72" t="s">
        <v>89</v>
      </c>
      <c r="J67" s="15">
        <v>2</v>
      </c>
      <c r="K67" s="94">
        <v>0</v>
      </c>
      <c r="L67" s="93">
        <f t="shared" si="12"/>
        <v>0</v>
      </c>
      <c r="M67" s="90">
        <f t="shared" si="13"/>
        <v>0</v>
      </c>
      <c r="N67" s="91">
        <f t="shared" si="14"/>
        <v>0</v>
      </c>
    </row>
    <row r="68" spans="2:14" ht="18" customHeight="1" thickBot="1" x14ac:dyDescent="0.35">
      <c r="B68" s="76" t="s">
        <v>64</v>
      </c>
      <c r="C68" s="49"/>
      <c r="D68" s="49"/>
      <c r="E68" s="49"/>
      <c r="F68" s="49"/>
      <c r="G68" s="49"/>
      <c r="H68" s="49"/>
      <c r="I68" s="49"/>
      <c r="J68" s="49"/>
      <c r="K68" s="50"/>
      <c r="L68" s="51"/>
      <c r="M68" s="51"/>
      <c r="N68" s="113">
        <f>SUM(N6:N67)</f>
        <v>0</v>
      </c>
    </row>
    <row r="69" spans="2:14" ht="18" customHeight="1" x14ac:dyDescent="0.3">
      <c r="B69" s="54"/>
      <c r="C69" s="1"/>
      <c r="D69" s="1"/>
      <c r="E69" s="1"/>
      <c r="F69" s="1"/>
      <c r="G69" s="1"/>
      <c r="H69" s="1"/>
      <c r="I69" s="1"/>
      <c r="K69" s="52"/>
      <c r="L69" s="53"/>
      <c r="M69" s="53"/>
      <c r="N69" s="55"/>
    </row>
    <row r="70" spans="2:14" ht="18" customHeight="1" thickBot="1" x14ac:dyDescent="0.3">
      <c r="B70" s="4" t="s">
        <v>62</v>
      </c>
      <c r="C70" s="4"/>
      <c r="D70" s="1"/>
      <c r="E70" s="1"/>
      <c r="F70" s="1"/>
      <c r="G70" s="1"/>
      <c r="H70" s="1"/>
      <c r="I70" s="1"/>
      <c r="K70" s="1"/>
    </row>
    <row r="71" spans="2:14" ht="77.25" customHeight="1" thickBot="1" x14ac:dyDescent="0.3">
      <c r="B71" s="130" t="s">
        <v>63</v>
      </c>
      <c r="C71" s="131"/>
      <c r="D71" s="131"/>
      <c r="E71" s="131"/>
      <c r="F71" s="131"/>
      <c r="G71" s="131"/>
      <c r="H71" s="131"/>
      <c r="I71" s="132"/>
      <c r="J71" s="38" t="s">
        <v>93</v>
      </c>
      <c r="K71" s="58" t="s">
        <v>42</v>
      </c>
      <c r="L71" s="59" t="s">
        <v>5</v>
      </c>
      <c r="M71" s="58" t="s">
        <v>43</v>
      </c>
      <c r="N71" s="58" t="s">
        <v>92</v>
      </c>
    </row>
    <row r="72" spans="2:14" ht="18" customHeight="1" x14ac:dyDescent="0.25">
      <c r="B72" s="133" t="s">
        <v>44</v>
      </c>
      <c r="C72" s="134"/>
      <c r="D72" s="134"/>
      <c r="E72" s="134"/>
      <c r="F72" s="134"/>
      <c r="G72" s="134"/>
      <c r="H72" s="134"/>
      <c r="I72" s="134"/>
      <c r="J72" s="20">
        <v>500</v>
      </c>
      <c r="K72" s="114">
        <v>0</v>
      </c>
      <c r="L72" s="115">
        <f>K72*0.21</f>
        <v>0</v>
      </c>
      <c r="M72" s="115">
        <f t="shared" ref="M72:M78" si="15">K72*1.21</f>
        <v>0</v>
      </c>
      <c r="N72" s="116">
        <f>J72*M72</f>
        <v>0</v>
      </c>
    </row>
    <row r="73" spans="2:14" ht="18" customHeight="1" x14ac:dyDescent="0.25">
      <c r="B73" s="135" t="s">
        <v>45</v>
      </c>
      <c r="C73" s="136"/>
      <c r="D73" s="136"/>
      <c r="E73" s="136"/>
      <c r="F73" s="136"/>
      <c r="G73" s="136"/>
      <c r="H73" s="136"/>
      <c r="I73" s="136"/>
      <c r="J73" s="19">
        <v>500</v>
      </c>
      <c r="K73" s="117">
        <v>0</v>
      </c>
      <c r="L73" s="115">
        <f t="shared" ref="L73:L78" si="16">K73*0.21</f>
        <v>0</v>
      </c>
      <c r="M73" s="115">
        <f t="shared" si="15"/>
        <v>0</v>
      </c>
      <c r="N73" s="116">
        <f t="shared" ref="N73:N78" si="17">J73*M73</f>
        <v>0</v>
      </c>
    </row>
    <row r="74" spans="2:14" ht="18" customHeight="1" x14ac:dyDescent="0.25">
      <c r="B74" s="135" t="s">
        <v>46</v>
      </c>
      <c r="C74" s="136"/>
      <c r="D74" s="136"/>
      <c r="E74" s="136"/>
      <c r="F74" s="136"/>
      <c r="G74" s="136"/>
      <c r="H74" s="136"/>
      <c r="I74" s="136"/>
      <c r="J74" s="19">
        <v>500</v>
      </c>
      <c r="K74" s="117">
        <v>0</v>
      </c>
      <c r="L74" s="115">
        <f t="shared" si="16"/>
        <v>0</v>
      </c>
      <c r="M74" s="115">
        <f t="shared" si="15"/>
        <v>0</v>
      </c>
      <c r="N74" s="116">
        <f t="shared" si="17"/>
        <v>0</v>
      </c>
    </row>
    <row r="75" spans="2:14" ht="18" customHeight="1" x14ac:dyDescent="0.25">
      <c r="B75" s="135" t="s">
        <v>47</v>
      </c>
      <c r="C75" s="136"/>
      <c r="D75" s="136"/>
      <c r="E75" s="136"/>
      <c r="F75" s="136"/>
      <c r="G75" s="136"/>
      <c r="H75" s="136"/>
      <c r="I75" s="136"/>
      <c r="J75" s="19">
        <v>500</v>
      </c>
      <c r="K75" s="117">
        <v>0</v>
      </c>
      <c r="L75" s="115">
        <f t="shared" si="16"/>
        <v>0</v>
      </c>
      <c r="M75" s="115">
        <f t="shared" si="15"/>
        <v>0</v>
      </c>
      <c r="N75" s="116">
        <f t="shared" si="17"/>
        <v>0</v>
      </c>
    </row>
    <row r="76" spans="2:14" ht="18" customHeight="1" x14ac:dyDescent="0.25">
      <c r="B76" s="135" t="s">
        <v>48</v>
      </c>
      <c r="C76" s="136"/>
      <c r="D76" s="136"/>
      <c r="E76" s="136"/>
      <c r="F76" s="136"/>
      <c r="G76" s="136"/>
      <c r="H76" s="136"/>
      <c r="I76" s="136"/>
      <c r="J76" s="19">
        <v>500</v>
      </c>
      <c r="K76" s="117">
        <v>0</v>
      </c>
      <c r="L76" s="115">
        <f t="shared" si="16"/>
        <v>0</v>
      </c>
      <c r="M76" s="115">
        <f t="shared" si="15"/>
        <v>0</v>
      </c>
      <c r="N76" s="116">
        <f t="shared" si="17"/>
        <v>0</v>
      </c>
    </row>
    <row r="77" spans="2:14" ht="18" customHeight="1" x14ac:dyDescent="0.25">
      <c r="B77" s="141" t="s">
        <v>61</v>
      </c>
      <c r="C77" s="142"/>
      <c r="D77" s="142"/>
      <c r="E77" s="142"/>
      <c r="F77" s="142"/>
      <c r="G77" s="142"/>
      <c r="H77" s="142"/>
      <c r="I77" s="143"/>
      <c r="J77" s="19">
        <v>30</v>
      </c>
      <c r="K77" s="117">
        <v>0</v>
      </c>
      <c r="L77" s="115">
        <f t="shared" si="16"/>
        <v>0</v>
      </c>
      <c r="M77" s="115">
        <f t="shared" si="15"/>
        <v>0</v>
      </c>
      <c r="N77" s="116">
        <f t="shared" si="17"/>
        <v>0</v>
      </c>
    </row>
    <row r="78" spans="2:14" ht="18" customHeight="1" thickBot="1" x14ac:dyDescent="0.3">
      <c r="B78" s="144" t="s">
        <v>95</v>
      </c>
      <c r="C78" s="145"/>
      <c r="D78" s="145"/>
      <c r="E78" s="145"/>
      <c r="F78" s="145"/>
      <c r="G78" s="145"/>
      <c r="H78" s="145"/>
      <c r="I78" s="146"/>
      <c r="J78" s="21">
        <v>120</v>
      </c>
      <c r="K78" s="118">
        <v>0</v>
      </c>
      <c r="L78" s="115">
        <f t="shared" si="16"/>
        <v>0</v>
      </c>
      <c r="M78" s="115">
        <f t="shared" si="15"/>
        <v>0</v>
      </c>
      <c r="N78" s="116">
        <f t="shared" si="17"/>
        <v>0</v>
      </c>
    </row>
    <row r="79" spans="2:14" ht="18" customHeight="1" thickBot="1" x14ac:dyDescent="0.3">
      <c r="B79" s="77" t="s">
        <v>64</v>
      </c>
      <c r="C79" s="64"/>
      <c r="D79" s="65"/>
      <c r="E79" s="65"/>
      <c r="F79" s="65"/>
      <c r="G79" s="65"/>
      <c r="H79" s="65"/>
      <c r="I79" s="65"/>
      <c r="J79" s="66"/>
      <c r="K79" s="67"/>
      <c r="L79" s="68"/>
      <c r="M79" s="68"/>
      <c r="N79" s="119">
        <f>SUM(N72:N78)</f>
        <v>0</v>
      </c>
    </row>
    <row r="80" spans="2:14" ht="18" customHeight="1" x14ac:dyDescent="0.25">
      <c r="B80" s="123"/>
      <c r="C80" s="124"/>
      <c r="D80" s="125"/>
      <c r="E80" s="125"/>
      <c r="F80" s="125"/>
      <c r="G80" s="125"/>
      <c r="H80" s="125"/>
      <c r="I80" s="125"/>
      <c r="K80" s="126"/>
      <c r="L80" s="127"/>
      <c r="M80" s="127"/>
      <c r="N80" s="55"/>
    </row>
    <row r="81" spans="2:14" ht="18" customHeight="1" x14ac:dyDescent="0.25">
      <c r="B81" s="123"/>
      <c r="C81" s="124"/>
      <c r="D81" s="125"/>
      <c r="E81" s="125"/>
      <c r="F81" s="125"/>
      <c r="G81" s="125"/>
      <c r="H81" s="125"/>
      <c r="I81" s="125"/>
      <c r="K81" s="126"/>
      <c r="L81" s="127"/>
      <c r="M81" s="127"/>
      <c r="N81" s="55"/>
    </row>
    <row r="82" spans="2:14" ht="18" customHeight="1" x14ac:dyDescent="0.25">
      <c r="B82" s="1"/>
      <c r="C82" s="1"/>
      <c r="D82" s="1"/>
      <c r="E82" s="1"/>
      <c r="F82" s="1"/>
      <c r="G82" s="1"/>
      <c r="H82" s="1"/>
      <c r="I82" s="1"/>
      <c r="K82" s="1"/>
    </row>
    <row r="83" spans="2:14" ht="35.25" customHeight="1" thickBot="1" x14ac:dyDescent="0.45">
      <c r="B83" s="139" t="s">
        <v>94</v>
      </c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</row>
    <row r="84" spans="2:14" ht="18" customHeight="1" thickBot="1" x14ac:dyDescent="0.3">
      <c r="B84" s="140" t="s">
        <v>65</v>
      </c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20">
        <f>N68</f>
        <v>0</v>
      </c>
    </row>
    <row r="85" spans="2:14" ht="18" customHeight="1" thickBot="1" x14ac:dyDescent="0.3">
      <c r="B85" s="137" t="s">
        <v>66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21">
        <f>N79</f>
        <v>0</v>
      </c>
    </row>
    <row r="86" spans="2:14" ht="21.75" customHeight="1" thickBot="1" x14ac:dyDescent="0.4">
      <c r="B86" s="138" t="s">
        <v>80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22">
        <f>SUM(N84:N85)</f>
        <v>0</v>
      </c>
    </row>
    <row r="87" spans="2:14" ht="18" customHeight="1" x14ac:dyDescent="0.25">
      <c r="B87" s="1"/>
      <c r="C87" s="1"/>
      <c r="D87" s="1"/>
      <c r="E87" s="1"/>
      <c r="F87" s="1"/>
      <c r="G87" s="1"/>
      <c r="H87" s="1"/>
      <c r="I87" s="1"/>
      <c r="K87" s="1"/>
    </row>
    <row r="88" spans="2:14" ht="28.5" customHeight="1" x14ac:dyDescent="0.25">
      <c r="B88" s="1"/>
      <c r="C88" s="1"/>
      <c r="D88" s="1"/>
      <c r="E88" s="1"/>
      <c r="F88" s="1"/>
      <c r="G88" s="1"/>
      <c r="H88" s="1"/>
      <c r="I88" s="1"/>
      <c r="K88" s="1"/>
    </row>
    <row r="89" spans="2:14" ht="18" customHeight="1" x14ac:dyDescent="0.25">
      <c r="B89" s="1"/>
      <c r="C89" s="1"/>
      <c r="D89" s="1"/>
      <c r="E89" s="1"/>
      <c r="F89" s="1"/>
      <c r="G89" s="1"/>
      <c r="H89" s="1"/>
      <c r="I89" s="1"/>
      <c r="K89" s="1"/>
    </row>
    <row r="90" spans="2:14" ht="18" customHeight="1" x14ac:dyDescent="0.25">
      <c r="B90" s="1"/>
      <c r="C90" s="1"/>
      <c r="D90" s="1"/>
      <c r="E90" s="1"/>
      <c r="F90" s="1"/>
      <c r="G90" s="1"/>
      <c r="H90" s="1"/>
      <c r="I90" s="1"/>
      <c r="K90" s="1"/>
    </row>
    <row r="91" spans="2:14" ht="18" customHeight="1" x14ac:dyDescent="0.25">
      <c r="B91" s="1"/>
      <c r="C91" s="1"/>
      <c r="D91" s="1"/>
      <c r="E91" s="1"/>
      <c r="F91" s="1"/>
      <c r="G91" s="1"/>
      <c r="H91" s="1"/>
      <c r="I91" s="1"/>
      <c r="K91" s="1"/>
    </row>
    <row r="92" spans="2:14" ht="18" customHeight="1" x14ac:dyDescent="0.25">
      <c r="B92" s="1"/>
      <c r="C92" s="1"/>
      <c r="D92" s="1"/>
      <c r="E92" s="1"/>
      <c r="F92" s="1"/>
      <c r="G92" s="1"/>
      <c r="H92" s="1"/>
      <c r="I92" s="1"/>
      <c r="K92" s="1"/>
    </row>
    <row r="93" spans="2:14" ht="18" customHeight="1" x14ac:dyDescent="0.25"/>
    <row r="94" spans="2:14" ht="18" customHeight="1" x14ac:dyDescent="0.25"/>
    <row r="95" spans="2:14" ht="18" customHeight="1" x14ac:dyDescent="0.25"/>
    <row r="96" spans="2:14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10" ht="124.7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7" ht="61.5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25" customHeight="1" x14ac:dyDescent="0.25"/>
  </sheetData>
  <autoFilter ref="B5:N68" xr:uid="{00000000-0009-0000-0000-000001000000}"/>
  <mergeCells count="14">
    <mergeCell ref="B74:I74"/>
    <mergeCell ref="B75:I75"/>
    <mergeCell ref="B76:I76"/>
    <mergeCell ref="B85:M85"/>
    <mergeCell ref="B86:M86"/>
    <mergeCell ref="B83:N83"/>
    <mergeCell ref="B84:M84"/>
    <mergeCell ref="B77:I77"/>
    <mergeCell ref="B78:I78"/>
    <mergeCell ref="B1:N1"/>
    <mergeCell ref="B2:N2"/>
    <mergeCell ref="B71:I71"/>
    <mergeCell ref="B72:I72"/>
    <mergeCell ref="B73:I73"/>
  </mergeCells>
  <phoneticPr fontId="0" type="noConversion"/>
  <pageMargins left="0.23622047244094491" right="0.23622047244094491" top="0.39370078740157483" bottom="0.35433070866141736" header="0.31496062992125984" footer="0.31496062992125984"/>
  <pageSetup paperSize="9" scale="68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specifikace a kalkulace ceny</vt:lpstr>
      <vt:lpstr>'specifikace a kalkulace ceny'!Oblast_tisku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Šamal</dc:creator>
  <cp:lastModifiedBy>Martina Doležalová</cp:lastModifiedBy>
  <cp:revision>131</cp:revision>
  <cp:lastPrinted>2025-09-17T05:46:57Z</cp:lastPrinted>
  <dcterms:created xsi:type="dcterms:W3CDTF">2013-01-15T05:17:16Z</dcterms:created>
  <dcterms:modified xsi:type="dcterms:W3CDTF">2025-09-17T06:03:11Z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