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Pavel\Desktop\Aufträge 2025\01_Jänner\Proiectura Dana s.r.o. , Senohraby (nemocnice Frýdek-Místek)\ABGABE\Var.2_23.07.2025\"/>
    </mc:Choice>
  </mc:AlternateContent>
  <xr:revisionPtr revIDLastSave="0" documentId="8_{D7FFD8E8-9CA2-40B0-9E9D-93C75C81A663}" xr6:coauthVersionLast="47" xr6:coauthVersionMax="47" xr10:uidLastSave="{00000000-0000-0000-0000-000000000000}"/>
  <bookViews>
    <workbookView xWindow="-120" yWindow="-120" windowWidth="24240" windowHeight="13140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SO01 D.1.1 Pol" sheetId="12" r:id="rId4"/>
    <sheet name="SO01 D.1.2 Pol" sheetId="13" r:id="rId5"/>
    <sheet name="SO01 D.1.3 Pol" sheetId="14" r:id="rId6"/>
    <sheet name="SO01 D.1.4.1  Pol" sheetId="15" r:id="rId7"/>
    <sheet name="SO01 D.1.4.3 Pol" sheetId="16" r:id="rId8"/>
    <sheet name="SO01 D.2.4.3 Pol" sheetId="17" r:id="rId9"/>
    <sheet name="SO01 ON a VN Pol" sheetId="18" r:id="rId10"/>
  </sheets>
  <externalReferences>
    <externalReference r:id="rId11"/>
  </externalReferences>
  <definedNames>
    <definedName name="CelkemDPHVypocet" localSheetId="1">Stavba!$H$48</definedName>
    <definedName name="CenaCelkem">Stavba!$G$29</definedName>
    <definedName name="CenaCelkemBezDPH">Stavba!$G$28</definedName>
    <definedName name="CenaCelkemVypocet" localSheetId="1">Stavba!$I$48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'SO01 D.1.1 Pol'!$1:$7</definedName>
    <definedName name="_xlnm.Print_Titles" localSheetId="4">'SO01 D.1.2 Pol'!$1:$7</definedName>
    <definedName name="_xlnm.Print_Titles" localSheetId="5">'SO01 D.1.3 Pol'!$1:$7</definedName>
    <definedName name="_xlnm.Print_Titles" localSheetId="6">'SO01 D.1.4.1  Pol'!$1:$7</definedName>
    <definedName name="_xlnm.Print_Titles" localSheetId="7">'SO01 D.1.4.3 Pol'!$1:$7</definedName>
    <definedName name="_xlnm.Print_Titles" localSheetId="8">'SO01 D.2.4.3 Pol'!$1:$7</definedName>
    <definedName name="_xlnm.Print_Titles" localSheetId="9">'SO01 ON a VN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'SO01 D.1.1 Pol'!$A$1:$Y$201</definedName>
    <definedName name="_xlnm.Print_Area" localSheetId="4">'SO01 D.1.2 Pol'!$A$1:$Y$43</definedName>
    <definedName name="_xlnm.Print_Area" localSheetId="5">'SO01 D.1.3 Pol'!$A$1:$Y$27</definedName>
    <definedName name="_xlnm.Print_Area" localSheetId="6">'SO01 D.1.4.1  Pol'!$A$1:$Y$65</definedName>
    <definedName name="_xlnm.Print_Area" localSheetId="7">'SO01 D.1.4.3 Pol'!$A$1:$Y$122</definedName>
    <definedName name="_xlnm.Print_Area" localSheetId="8">'SO01 D.2.4.3 Pol'!$A$1:$Y$54</definedName>
    <definedName name="_xlnm.Print_Area" localSheetId="9">'SO01 ON a VN Pol'!$A$1:$Y$40</definedName>
    <definedName name="_xlnm.Print_Area" localSheetId="1">Stavba!$A$1:$J$92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Stavba!$F$48</definedName>
    <definedName name="ZakladDPHZakl">Stavba!$G$25</definedName>
    <definedName name="ZakladDPHZaklVypocet" localSheetId="1">Stavba!$G$48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91" i="1" l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40" i="1"/>
  <c r="F40" i="1"/>
  <c r="G39" i="1"/>
  <c r="F39" i="1"/>
  <c r="G30" i="18"/>
  <c r="G9" i="18"/>
  <c r="M9" i="18" s="1"/>
  <c r="I9" i="18"/>
  <c r="I8" i="18" s="1"/>
  <c r="K9" i="18"/>
  <c r="K8" i="18" s="1"/>
  <c r="O9" i="18"/>
  <c r="Q9" i="18"/>
  <c r="Q8" i="18" s="1"/>
  <c r="V9" i="18"/>
  <c r="V8" i="18" s="1"/>
  <c r="G10" i="18"/>
  <c r="I10" i="18"/>
  <c r="K10" i="18"/>
  <c r="M10" i="18"/>
  <c r="O10" i="18"/>
  <c r="Q10" i="18"/>
  <c r="V10" i="18"/>
  <c r="G11" i="18"/>
  <c r="I11" i="18"/>
  <c r="K11" i="18"/>
  <c r="M11" i="18"/>
  <c r="O11" i="18"/>
  <c r="Q11" i="18"/>
  <c r="V11" i="18"/>
  <c r="G12" i="18"/>
  <c r="G8" i="18" s="1"/>
  <c r="I12" i="18"/>
  <c r="K12" i="18"/>
  <c r="O12" i="18"/>
  <c r="O8" i="18" s="1"/>
  <c r="Q12" i="18"/>
  <c r="V12" i="18"/>
  <c r="G13" i="18"/>
  <c r="M13" i="18" s="1"/>
  <c r="I13" i="18"/>
  <c r="K13" i="18"/>
  <c r="O13" i="18"/>
  <c r="Q13" i="18"/>
  <c r="V13" i="18"/>
  <c r="G14" i="18"/>
  <c r="I14" i="18"/>
  <c r="K14" i="18"/>
  <c r="M14" i="18"/>
  <c r="O14" i="18"/>
  <c r="Q14" i="18"/>
  <c r="V14" i="18"/>
  <c r="G15" i="18"/>
  <c r="I15" i="18"/>
  <c r="K15" i="18"/>
  <c r="M15" i="18"/>
  <c r="O15" i="18"/>
  <c r="Q15" i="18"/>
  <c r="V15" i="18"/>
  <c r="G16" i="18"/>
  <c r="M16" i="18" s="1"/>
  <c r="I16" i="18"/>
  <c r="K16" i="18"/>
  <c r="O16" i="18"/>
  <c r="Q16" i="18"/>
  <c r="V16" i="18"/>
  <c r="G17" i="18"/>
  <c r="M17" i="18" s="1"/>
  <c r="I17" i="18"/>
  <c r="K17" i="18"/>
  <c r="O17" i="18"/>
  <c r="Q17" i="18"/>
  <c r="V17" i="18"/>
  <c r="G19" i="18"/>
  <c r="I19" i="18"/>
  <c r="I18" i="18" s="1"/>
  <c r="K19" i="18"/>
  <c r="M19" i="18"/>
  <c r="O19" i="18"/>
  <c r="Q19" i="18"/>
  <c r="Q18" i="18" s="1"/>
  <c r="V19" i="18"/>
  <c r="G20" i="18"/>
  <c r="G18" i="18" s="1"/>
  <c r="I20" i="18"/>
  <c r="K20" i="18"/>
  <c r="O20" i="18"/>
  <c r="O18" i="18" s="1"/>
  <c r="Q20" i="18"/>
  <c r="V20" i="18"/>
  <c r="G21" i="18"/>
  <c r="I21" i="18"/>
  <c r="K21" i="18"/>
  <c r="M21" i="18"/>
  <c r="O21" i="18"/>
  <c r="Q21" i="18"/>
  <c r="V21" i="18"/>
  <c r="G22" i="18"/>
  <c r="M22" i="18" s="1"/>
  <c r="I22" i="18"/>
  <c r="K22" i="18"/>
  <c r="K18" i="18" s="1"/>
  <c r="O22" i="18"/>
  <c r="Q22" i="18"/>
  <c r="V22" i="18"/>
  <c r="V18" i="18" s="1"/>
  <c r="G23" i="18"/>
  <c r="I23" i="18"/>
  <c r="K23" i="18"/>
  <c r="M23" i="18"/>
  <c r="O23" i="18"/>
  <c r="Q23" i="18"/>
  <c r="V23" i="18"/>
  <c r="G24" i="18"/>
  <c r="M24" i="18" s="1"/>
  <c r="I24" i="18"/>
  <c r="K24" i="18"/>
  <c r="O24" i="18"/>
  <c r="Q24" i="18"/>
  <c r="V24" i="18"/>
  <c r="G25" i="18"/>
  <c r="I25" i="18"/>
  <c r="K25" i="18"/>
  <c r="M25" i="18"/>
  <c r="O25" i="18"/>
  <c r="Q25" i="18"/>
  <c r="V25" i="18"/>
  <c r="G26" i="18"/>
  <c r="M26" i="18" s="1"/>
  <c r="I26" i="18"/>
  <c r="K26" i="18"/>
  <c r="O26" i="18"/>
  <c r="Q26" i="18"/>
  <c r="V26" i="18"/>
  <c r="G27" i="18"/>
  <c r="I27" i="18"/>
  <c r="K27" i="18"/>
  <c r="M27" i="18"/>
  <c r="O27" i="18"/>
  <c r="Q27" i="18"/>
  <c r="V27" i="18"/>
  <c r="G28" i="18"/>
  <c r="M28" i="18" s="1"/>
  <c r="I28" i="18"/>
  <c r="K28" i="18"/>
  <c r="O28" i="18"/>
  <c r="Q28" i="18"/>
  <c r="V28" i="18"/>
  <c r="AE30" i="18"/>
  <c r="AF30" i="18"/>
  <c r="G44" i="17"/>
  <c r="G9" i="17"/>
  <c r="M9" i="17" s="1"/>
  <c r="I9" i="17"/>
  <c r="I8" i="17" s="1"/>
  <c r="K9" i="17"/>
  <c r="K8" i="17" s="1"/>
  <c r="O9" i="17"/>
  <c r="Q9" i="17"/>
  <c r="Q8" i="17" s="1"/>
  <c r="V9" i="17"/>
  <c r="V8" i="17" s="1"/>
  <c r="G10" i="17"/>
  <c r="I10" i="17"/>
  <c r="K10" i="17"/>
  <c r="M10" i="17"/>
  <c r="O10" i="17"/>
  <c r="Q10" i="17"/>
  <c r="V10" i="17"/>
  <c r="G11" i="17"/>
  <c r="I11" i="17"/>
  <c r="K11" i="17"/>
  <c r="M11" i="17"/>
  <c r="O11" i="17"/>
  <c r="Q11" i="17"/>
  <c r="V11" i="17"/>
  <c r="G12" i="17"/>
  <c r="G8" i="17" s="1"/>
  <c r="I12" i="17"/>
  <c r="K12" i="17"/>
  <c r="O12" i="17"/>
  <c r="O8" i="17" s="1"/>
  <c r="Q12" i="17"/>
  <c r="V12" i="17"/>
  <c r="G13" i="17"/>
  <c r="M13" i="17" s="1"/>
  <c r="I13" i="17"/>
  <c r="K13" i="17"/>
  <c r="O13" i="17"/>
  <c r="Q13" i="17"/>
  <c r="V13" i="17"/>
  <c r="G14" i="17"/>
  <c r="I14" i="17"/>
  <c r="K14" i="17"/>
  <c r="M14" i="17"/>
  <c r="O14" i="17"/>
  <c r="Q14" i="17"/>
  <c r="V14" i="17"/>
  <c r="G15" i="17"/>
  <c r="I15" i="17"/>
  <c r="K15" i="17"/>
  <c r="M15" i="17"/>
  <c r="O15" i="17"/>
  <c r="Q15" i="17"/>
  <c r="V15" i="17"/>
  <c r="G16" i="17"/>
  <c r="M16" i="17" s="1"/>
  <c r="I16" i="17"/>
  <c r="K16" i="17"/>
  <c r="O16" i="17"/>
  <c r="Q16" i="17"/>
  <c r="V16" i="17"/>
  <c r="G17" i="17"/>
  <c r="M17" i="17" s="1"/>
  <c r="I17" i="17"/>
  <c r="K17" i="17"/>
  <c r="O17" i="17"/>
  <c r="Q17" i="17"/>
  <c r="V17" i="17"/>
  <c r="G18" i="17"/>
  <c r="I18" i="17"/>
  <c r="K18" i="17"/>
  <c r="M18" i="17"/>
  <c r="O18" i="17"/>
  <c r="Q18" i="17"/>
  <c r="V18" i="17"/>
  <c r="G19" i="17"/>
  <c r="I19" i="17"/>
  <c r="K19" i="17"/>
  <c r="M19" i="17"/>
  <c r="O19" i="17"/>
  <c r="Q19" i="17"/>
  <c r="V19" i="17"/>
  <c r="G20" i="17"/>
  <c r="M20" i="17" s="1"/>
  <c r="I20" i="17"/>
  <c r="K20" i="17"/>
  <c r="O20" i="17"/>
  <c r="Q20" i="17"/>
  <c r="V20" i="17"/>
  <c r="G21" i="17"/>
  <c r="M21" i="17" s="1"/>
  <c r="I21" i="17"/>
  <c r="K21" i="17"/>
  <c r="O21" i="17"/>
  <c r="Q21" i="17"/>
  <c r="V21" i="17"/>
  <c r="G22" i="17"/>
  <c r="I22" i="17"/>
  <c r="K22" i="17"/>
  <c r="M22" i="17"/>
  <c r="O22" i="17"/>
  <c r="Q22" i="17"/>
  <c r="V22" i="17"/>
  <c r="G23" i="17"/>
  <c r="I23" i="17"/>
  <c r="K23" i="17"/>
  <c r="M23" i="17"/>
  <c r="O23" i="17"/>
  <c r="Q23" i="17"/>
  <c r="V23" i="17"/>
  <c r="G24" i="17"/>
  <c r="M24" i="17" s="1"/>
  <c r="I24" i="17"/>
  <c r="K24" i="17"/>
  <c r="O24" i="17"/>
  <c r="Q24" i="17"/>
  <c r="V24" i="17"/>
  <c r="G25" i="17"/>
  <c r="M25" i="17" s="1"/>
  <c r="I25" i="17"/>
  <c r="K25" i="17"/>
  <c r="O25" i="17"/>
  <c r="Q25" i="17"/>
  <c r="V25" i="17"/>
  <c r="G26" i="17"/>
  <c r="I26" i="17"/>
  <c r="K26" i="17"/>
  <c r="M26" i="17"/>
  <c r="O26" i="17"/>
  <c r="Q26" i="17"/>
  <c r="V26" i="17"/>
  <c r="G27" i="17"/>
  <c r="I27" i="17"/>
  <c r="K27" i="17"/>
  <c r="M27" i="17"/>
  <c r="O27" i="17"/>
  <c r="Q27" i="17"/>
  <c r="V27" i="17"/>
  <c r="G28" i="17"/>
  <c r="M28" i="17" s="1"/>
  <c r="I28" i="17"/>
  <c r="K28" i="17"/>
  <c r="O28" i="17"/>
  <c r="Q28" i="17"/>
  <c r="V28" i="17"/>
  <c r="G29" i="17"/>
  <c r="M29" i="17" s="1"/>
  <c r="I29" i="17"/>
  <c r="K29" i="17"/>
  <c r="O29" i="17"/>
  <c r="Q29" i="17"/>
  <c r="V29" i="17"/>
  <c r="G30" i="17"/>
  <c r="I30" i="17"/>
  <c r="K30" i="17"/>
  <c r="M30" i="17"/>
  <c r="O30" i="17"/>
  <c r="Q30" i="17"/>
  <c r="V30" i="17"/>
  <c r="G31" i="17"/>
  <c r="I31" i="17"/>
  <c r="K31" i="17"/>
  <c r="M31" i="17"/>
  <c r="O31" i="17"/>
  <c r="Q31" i="17"/>
  <c r="V31" i="17"/>
  <c r="G32" i="17"/>
  <c r="M32" i="17" s="1"/>
  <c r="I32" i="17"/>
  <c r="K32" i="17"/>
  <c r="O32" i="17"/>
  <c r="Q32" i="17"/>
  <c r="V32" i="17"/>
  <c r="G33" i="17"/>
  <c r="M33" i="17" s="1"/>
  <c r="I33" i="17"/>
  <c r="K33" i="17"/>
  <c r="O33" i="17"/>
  <c r="Q33" i="17"/>
  <c r="V33" i="17"/>
  <c r="G34" i="17"/>
  <c r="I34" i="17"/>
  <c r="K34" i="17"/>
  <c r="M34" i="17"/>
  <c r="O34" i="17"/>
  <c r="Q34" i="17"/>
  <c r="V34" i="17"/>
  <c r="G35" i="17"/>
  <c r="I35" i="17"/>
  <c r="K35" i="17"/>
  <c r="M35" i="17"/>
  <c r="O35" i="17"/>
  <c r="Q35" i="17"/>
  <c r="V35" i="17"/>
  <c r="G36" i="17"/>
  <c r="AF44" i="17" s="1"/>
  <c r="I36" i="17"/>
  <c r="K36" i="17"/>
  <c r="O36" i="17"/>
  <c r="Q36" i="17"/>
  <c r="V36" i="17"/>
  <c r="G37" i="17"/>
  <c r="I37" i="17"/>
  <c r="K37" i="17"/>
  <c r="M37" i="17"/>
  <c r="O37" i="17"/>
  <c r="Q37" i="17"/>
  <c r="V37" i="17"/>
  <c r="G38" i="17"/>
  <c r="I38" i="17"/>
  <c r="K38" i="17"/>
  <c r="M38" i="17"/>
  <c r="O38" i="17"/>
  <c r="Q38" i="17"/>
  <c r="V38" i="17"/>
  <c r="G39" i="17"/>
  <c r="I39" i="17"/>
  <c r="K39" i="17"/>
  <c r="M39" i="17"/>
  <c r="O39" i="17"/>
  <c r="Q39" i="17"/>
  <c r="V39" i="17"/>
  <c r="G40" i="17"/>
  <c r="M40" i="17" s="1"/>
  <c r="I40" i="17"/>
  <c r="K40" i="17"/>
  <c r="O40" i="17"/>
  <c r="Q40" i="17"/>
  <c r="V40" i="17"/>
  <c r="G41" i="17"/>
  <c r="I41" i="17"/>
  <c r="K41" i="17"/>
  <c r="M41" i="17"/>
  <c r="O41" i="17"/>
  <c r="Q41" i="17"/>
  <c r="V41" i="17"/>
  <c r="G42" i="17"/>
  <c r="M42" i="17" s="1"/>
  <c r="I42" i="17"/>
  <c r="K42" i="17"/>
  <c r="O42" i="17"/>
  <c r="Q42" i="17"/>
  <c r="V42" i="17"/>
  <c r="AE44" i="17"/>
  <c r="G112" i="16"/>
  <c r="G9" i="16"/>
  <c r="M9" i="16" s="1"/>
  <c r="I9" i="16"/>
  <c r="I8" i="16" s="1"/>
  <c r="K9" i="16"/>
  <c r="K8" i="16" s="1"/>
  <c r="O9" i="16"/>
  <c r="Q9" i="16"/>
  <c r="Q8" i="16" s="1"/>
  <c r="V9" i="16"/>
  <c r="V8" i="16" s="1"/>
  <c r="G10" i="16"/>
  <c r="I10" i="16"/>
  <c r="K10" i="16"/>
  <c r="M10" i="16"/>
  <c r="O10" i="16"/>
  <c r="Q10" i="16"/>
  <c r="V10" i="16"/>
  <c r="G11" i="16"/>
  <c r="I11" i="16"/>
  <c r="K11" i="16"/>
  <c r="M11" i="16"/>
  <c r="O11" i="16"/>
  <c r="Q11" i="16"/>
  <c r="V11" i="16"/>
  <c r="G12" i="16"/>
  <c r="G8" i="16" s="1"/>
  <c r="I12" i="16"/>
  <c r="K12" i="16"/>
  <c r="O12" i="16"/>
  <c r="O8" i="16" s="1"/>
  <c r="Q12" i="16"/>
  <c r="V12" i="16"/>
  <c r="G13" i="16"/>
  <c r="M13" i="16" s="1"/>
  <c r="I13" i="16"/>
  <c r="K13" i="16"/>
  <c r="O13" i="16"/>
  <c r="Q13" i="16"/>
  <c r="V13" i="16"/>
  <c r="G14" i="16"/>
  <c r="I14" i="16"/>
  <c r="K14" i="16"/>
  <c r="M14" i="16"/>
  <c r="O14" i="16"/>
  <c r="Q14" i="16"/>
  <c r="V14" i="16"/>
  <c r="G15" i="16"/>
  <c r="I15" i="16"/>
  <c r="K15" i="16"/>
  <c r="M15" i="16"/>
  <c r="O15" i="16"/>
  <c r="Q15" i="16"/>
  <c r="V15" i="16"/>
  <c r="G16" i="16"/>
  <c r="M16" i="16" s="1"/>
  <c r="I16" i="16"/>
  <c r="K16" i="16"/>
  <c r="O16" i="16"/>
  <c r="Q16" i="16"/>
  <c r="V16" i="16"/>
  <c r="G17" i="16"/>
  <c r="M17" i="16" s="1"/>
  <c r="I17" i="16"/>
  <c r="K17" i="16"/>
  <c r="O17" i="16"/>
  <c r="Q17" i="16"/>
  <c r="V17" i="16"/>
  <c r="G18" i="16"/>
  <c r="I18" i="16"/>
  <c r="K18" i="16"/>
  <c r="M18" i="16"/>
  <c r="O18" i="16"/>
  <c r="Q18" i="16"/>
  <c r="V18" i="16"/>
  <c r="G19" i="16"/>
  <c r="I19" i="16"/>
  <c r="K19" i="16"/>
  <c r="M19" i="16"/>
  <c r="O19" i="16"/>
  <c r="Q19" i="16"/>
  <c r="V19" i="16"/>
  <c r="G20" i="16"/>
  <c r="M20" i="16" s="1"/>
  <c r="I20" i="16"/>
  <c r="K20" i="16"/>
  <c r="O20" i="16"/>
  <c r="Q20" i="16"/>
  <c r="V20" i="16"/>
  <c r="G21" i="16"/>
  <c r="M21" i="16" s="1"/>
  <c r="I21" i="16"/>
  <c r="K21" i="16"/>
  <c r="O21" i="16"/>
  <c r="Q21" i="16"/>
  <c r="V21" i="16"/>
  <c r="G22" i="16"/>
  <c r="I22" i="16"/>
  <c r="K22" i="16"/>
  <c r="M22" i="16"/>
  <c r="O22" i="16"/>
  <c r="Q22" i="16"/>
  <c r="V22" i="16"/>
  <c r="G23" i="16"/>
  <c r="I23" i="16"/>
  <c r="K23" i="16"/>
  <c r="M23" i="16"/>
  <c r="O23" i="16"/>
  <c r="Q23" i="16"/>
  <c r="V23" i="16"/>
  <c r="G24" i="16"/>
  <c r="M24" i="16" s="1"/>
  <c r="I24" i="16"/>
  <c r="K24" i="16"/>
  <c r="O24" i="16"/>
  <c r="Q24" i="16"/>
  <c r="V24" i="16"/>
  <c r="G25" i="16"/>
  <c r="I25" i="16"/>
  <c r="K25" i="16"/>
  <c r="M25" i="16"/>
  <c r="O25" i="16"/>
  <c r="Q25" i="16"/>
  <c r="V25" i="16"/>
  <c r="G26" i="16"/>
  <c r="I26" i="16"/>
  <c r="K26" i="16"/>
  <c r="M26" i="16"/>
  <c r="O26" i="16"/>
  <c r="Q26" i="16"/>
  <c r="V26" i="16"/>
  <c r="G27" i="16"/>
  <c r="I27" i="16"/>
  <c r="K27" i="16"/>
  <c r="M27" i="16"/>
  <c r="O27" i="16"/>
  <c r="Q27" i="16"/>
  <c r="V27" i="16"/>
  <c r="G28" i="16"/>
  <c r="M28" i="16" s="1"/>
  <c r="I28" i="16"/>
  <c r="K28" i="16"/>
  <c r="O28" i="16"/>
  <c r="Q28" i="16"/>
  <c r="V28" i="16"/>
  <c r="G29" i="16"/>
  <c r="I29" i="16"/>
  <c r="K29" i="16"/>
  <c r="M29" i="16"/>
  <c r="O29" i="16"/>
  <c r="Q29" i="16"/>
  <c r="V29" i="16"/>
  <c r="G30" i="16"/>
  <c r="I30" i="16"/>
  <c r="K30" i="16"/>
  <c r="M30" i="16"/>
  <c r="O30" i="16"/>
  <c r="Q30" i="16"/>
  <c r="V30" i="16"/>
  <c r="G31" i="16"/>
  <c r="I31" i="16"/>
  <c r="K31" i="16"/>
  <c r="M31" i="16"/>
  <c r="O31" i="16"/>
  <c r="Q31" i="16"/>
  <c r="V31" i="16"/>
  <c r="G32" i="16"/>
  <c r="M32" i="16" s="1"/>
  <c r="I32" i="16"/>
  <c r="K32" i="16"/>
  <c r="O32" i="16"/>
  <c r="Q32" i="16"/>
  <c r="V32" i="16"/>
  <c r="G33" i="16"/>
  <c r="I33" i="16"/>
  <c r="K33" i="16"/>
  <c r="M33" i="16"/>
  <c r="O33" i="16"/>
  <c r="Q33" i="16"/>
  <c r="V33" i="16"/>
  <c r="G34" i="16"/>
  <c r="M34" i="16" s="1"/>
  <c r="I34" i="16"/>
  <c r="K34" i="16"/>
  <c r="O34" i="16"/>
  <c r="Q34" i="16"/>
  <c r="V34" i="16"/>
  <c r="G35" i="16"/>
  <c r="I35" i="16"/>
  <c r="K35" i="16"/>
  <c r="M35" i="16"/>
  <c r="O35" i="16"/>
  <c r="Q35" i="16"/>
  <c r="V35" i="16"/>
  <c r="G36" i="16"/>
  <c r="M36" i="16" s="1"/>
  <c r="I36" i="16"/>
  <c r="K36" i="16"/>
  <c r="O36" i="16"/>
  <c r="Q36" i="16"/>
  <c r="V36" i="16"/>
  <c r="G37" i="16"/>
  <c r="I37" i="16"/>
  <c r="K37" i="16"/>
  <c r="M37" i="16"/>
  <c r="O37" i="16"/>
  <c r="Q37" i="16"/>
  <c r="V37" i="16"/>
  <c r="G38" i="16"/>
  <c r="M38" i="16" s="1"/>
  <c r="I38" i="16"/>
  <c r="K38" i="16"/>
  <c r="O38" i="16"/>
  <c r="Q38" i="16"/>
  <c r="V38" i="16"/>
  <c r="G39" i="16"/>
  <c r="I39" i="16"/>
  <c r="K39" i="16"/>
  <c r="M39" i="16"/>
  <c r="O39" i="16"/>
  <c r="Q39" i="16"/>
  <c r="V39" i="16"/>
  <c r="G40" i="16"/>
  <c r="M40" i="16" s="1"/>
  <c r="I40" i="16"/>
  <c r="K40" i="16"/>
  <c r="O40" i="16"/>
  <c r="Q40" i="16"/>
  <c r="V40" i="16"/>
  <c r="G41" i="16"/>
  <c r="I41" i="16"/>
  <c r="K41" i="16"/>
  <c r="M41" i="16"/>
  <c r="O41" i="16"/>
  <c r="Q41" i="16"/>
  <c r="V41" i="16"/>
  <c r="G42" i="16"/>
  <c r="M42" i="16" s="1"/>
  <c r="I42" i="16"/>
  <c r="K42" i="16"/>
  <c r="O42" i="16"/>
  <c r="Q42" i="16"/>
  <c r="V42" i="16"/>
  <c r="G43" i="16"/>
  <c r="I43" i="16"/>
  <c r="K43" i="16"/>
  <c r="M43" i="16"/>
  <c r="O43" i="16"/>
  <c r="Q43" i="16"/>
  <c r="V43" i="16"/>
  <c r="G44" i="16"/>
  <c r="M44" i="16" s="1"/>
  <c r="I44" i="16"/>
  <c r="K44" i="16"/>
  <c r="O44" i="16"/>
  <c r="Q44" i="16"/>
  <c r="V44" i="16"/>
  <c r="G45" i="16"/>
  <c r="I45" i="16"/>
  <c r="K45" i="16"/>
  <c r="M45" i="16"/>
  <c r="O45" i="16"/>
  <c r="Q45" i="16"/>
  <c r="V45" i="16"/>
  <c r="G46" i="16"/>
  <c r="M46" i="16" s="1"/>
  <c r="I46" i="16"/>
  <c r="K46" i="16"/>
  <c r="O46" i="16"/>
  <c r="Q46" i="16"/>
  <c r="V46" i="16"/>
  <c r="G47" i="16"/>
  <c r="I47" i="16"/>
  <c r="K47" i="16"/>
  <c r="M47" i="16"/>
  <c r="O47" i="16"/>
  <c r="Q47" i="16"/>
  <c r="V47" i="16"/>
  <c r="G48" i="16"/>
  <c r="M48" i="16" s="1"/>
  <c r="I48" i="16"/>
  <c r="K48" i="16"/>
  <c r="O48" i="16"/>
  <c r="Q48" i="16"/>
  <c r="V48" i="16"/>
  <c r="G49" i="16"/>
  <c r="I49" i="16"/>
  <c r="K49" i="16"/>
  <c r="M49" i="16"/>
  <c r="O49" i="16"/>
  <c r="Q49" i="16"/>
  <c r="V49" i="16"/>
  <c r="G50" i="16"/>
  <c r="M50" i="16" s="1"/>
  <c r="I50" i="16"/>
  <c r="K50" i="16"/>
  <c r="O50" i="16"/>
  <c r="Q50" i="16"/>
  <c r="V50" i="16"/>
  <c r="G51" i="16"/>
  <c r="I51" i="16"/>
  <c r="K51" i="16"/>
  <c r="M51" i="16"/>
  <c r="O51" i="16"/>
  <c r="Q51" i="16"/>
  <c r="V51" i="16"/>
  <c r="G52" i="16"/>
  <c r="M52" i="16" s="1"/>
  <c r="I52" i="16"/>
  <c r="K52" i="16"/>
  <c r="O52" i="16"/>
  <c r="Q52" i="16"/>
  <c r="V52" i="16"/>
  <c r="G54" i="16"/>
  <c r="M54" i="16" s="1"/>
  <c r="I54" i="16"/>
  <c r="K54" i="16"/>
  <c r="K53" i="16" s="1"/>
  <c r="O54" i="16"/>
  <c r="Q54" i="16"/>
  <c r="V54" i="16"/>
  <c r="V53" i="16" s="1"/>
  <c r="G55" i="16"/>
  <c r="I55" i="16"/>
  <c r="K55" i="16"/>
  <c r="M55" i="16"/>
  <c r="O55" i="16"/>
  <c r="Q55" i="16"/>
  <c r="V55" i="16"/>
  <c r="G56" i="16"/>
  <c r="G53" i="16" s="1"/>
  <c r="I56" i="16"/>
  <c r="K56" i="16"/>
  <c r="O56" i="16"/>
  <c r="O53" i="16" s="1"/>
  <c r="Q56" i="16"/>
  <c r="V56" i="16"/>
  <c r="G57" i="16"/>
  <c r="M57" i="16" s="1"/>
  <c r="I57" i="16"/>
  <c r="I53" i="16" s="1"/>
  <c r="K57" i="16"/>
  <c r="O57" i="16"/>
  <c r="Q57" i="16"/>
  <c r="Q53" i="16" s="1"/>
  <c r="V57" i="16"/>
  <c r="G58" i="16"/>
  <c r="M58" i="16" s="1"/>
  <c r="I58" i="16"/>
  <c r="K58" i="16"/>
  <c r="O58" i="16"/>
  <c r="Q58" i="16"/>
  <c r="V58" i="16"/>
  <c r="G59" i="16"/>
  <c r="I59" i="16"/>
  <c r="K59" i="16"/>
  <c r="M59" i="16"/>
  <c r="O59" i="16"/>
  <c r="Q59" i="16"/>
  <c r="V59" i="16"/>
  <c r="G60" i="16"/>
  <c r="M60" i="16" s="1"/>
  <c r="I60" i="16"/>
  <c r="K60" i="16"/>
  <c r="O60" i="16"/>
  <c r="Q60" i="16"/>
  <c r="V60" i="16"/>
  <c r="G61" i="16"/>
  <c r="M61" i="16" s="1"/>
  <c r="I61" i="16"/>
  <c r="K61" i="16"/>
  <c r="O61" i="16"/>
  <c r="Q61" i="16"/>
  <c r="V61" i="16"/>
  <c r="G62" i="16"/>
  <c r="M62" i="16" s="1"/>
  <c r="I62" i="16"/>
  <c r="K62" i="16"/>
  <c r="O62" i="16"/>
  <c r="Q62" i="16"/>
  <c r="V62" i="16"/>
  <c r="G63" i="16"/>
  <c r="I63" i="16"/>
  <c r="K63" i="16"/>
  <c r="M63" i="16"/>
  <c r="O63" i="16"/>
  <c r="Q63" i="16"/>
  <c r="V63" i="16"/>
  <c r="G64" i="16"/>
  <c r="M64" i="16" s="1"/>
  <c r="I64" i="16"/>
  <c r="K64" i="16"/>
  <c r="O64" i="16"/>
  <c r="Q64" i="16"/>
  <c r="V64" i="16"/>
  <c r="G65" i="16"/>
  <c r="M65" i="16" s="1"/>
  <c r="I65" i="16"/>
  <c r="K65" i="16"/>
  <c r="O65" i="16"/>
  <c r="Q65" i="16"/>
  <c r="V65" i="16"/>
  <c r="G66" i="16"/>
  <c r="M66" i="16" s="1"/>
  <c r="I66" i="16"/>
  <c r="K66" i="16"/>
  <c r="O66" i="16"/>
  <c r="Q66" i="16"/>
  <c r="V66" i="16"/>
  <c r="G67" i="16"/>
  <c r="I67" i="16"/>
  <c r="K67" i="16"/>
  <c r="M67" i="16"/>
  <c r="O67" i="16"/>
  <c r="Q67" i="16"/>
  <c r="V67" i="16"/>
  <c r="G68" i="16"/>
  <c r="M68" i="16" s="1"/>
  <c r="I68" i="16"/>
  <c r="K68" i="16"/>
  <c r="O68" i="16"/>
  <c r="Q68" i="16"/>
  <c r="V68" i="16"/>
  <c r="G69" i="16"/>
  <c r="M69" i="16" s="1"/>
  <c r="I69" i="16"/>
  <c r="K69" i="16"/>
  <c r="O69" i="16"/>
  <c r="Q69" i="16"/>
  <c r="V69" i="16"/>
  <c r="G70" i="16"/>
  <c r="M70" i="16" s="1"/>
  <c r="I70" i="16"/>
  <c r="K70" i="16"/>
  <c r="O70" i="16"/>
  <c r="Q70" i="16"/>
  <c r="V70" i="16"/>
  <c r="G71" i="16"/>
  <c r="I71" i="16"/>
  <c r="K71" i="16"/>
  <c r="M71" i="16"/>
  <c r="O71" i="16"/>
  <c r="Q71" i="16"/>
  <c r="V71" i="16"/>
  <c r="G72" i="16"/>
  <c r="M72" i="16" s="1"/>
  <c r="I72" i="16"/>
  <c r="K72" i="16"/>
  <c r="O72" i="16"/>
  <c r="Q72" i="16"/>
  <c r="V72" i="16"/>
  <c r="G73" i="16"/>
  <c r="M73" i="16" s="1"/>
  <c r="I73" i="16"/>
  <c r="K73" i="16"/>
  <c r="O73" i="16"/>
  <c r="Q73" i="16"/>
  <c r="V73" i="16"/>
  <c r="G74" i="16"/>
  <c r="M74" i="16" s="1"/>
  <c r="I74" i="16"/>
  <c r="K74" i="16"/>
  <c r="O74" i="16"/>
  <c r="Q74" i="16"/>
  <c r="V74" i="16"/>
  <c r="G75" i="16"/>
  <c r="I75" i="16"/>
  <c r="K75" i="16"/>
  <c r="M75" i="16"/>
  <c r="O75" i="16"/>
  <c r="Q75" i="16"/>
  <c r="V75" i="16"/>
  <c r="G76" i="16"/>
  <c r="M76" i="16" s="1"/>
  <c r="I76" i="16"/>
  <c r="K76" i="16"/>
  <c r="O76" i="16"/>
  <c r="Q76" i="16"/>
  <c r="V76" i="16"/>
  <c r="G77" i="16"/>
  <c r="M77" i="16" s="1"/>
  <c r="I77" i="16"/>
  <c r="K77" i="16"/>
  <c r="O77" i="16"/>
  <c r="Q77" i="16"/>
  <c r="V77" i="16"/>
  <c r="G78" i="16"/>
  <c r="M78" i="16" s="1"/>
  <c r="I78" i="16"/>
  <c r="K78" i="16"/>
  <c r="O78" i="16"/>
  <c r="Q78" i="16"/>
  <c r="V78" i="16"/>
  <c r="G79" i="16"/>
  <c r="I79" i="16"/>
  <c r="K79" i="16"/>
  <c r="M79" i="16"/>
  <c r="O79" i="16"/>
  <c r="Q79" i="16"/>
  <c r="V79" i="16"/>
  <c r="G80" i="16"/>
  <c r="M80" i="16" s="1"/>
  <c r="I80" i="16"/>
  <c r="K80" i="16"/>
  <c r="O80" i="16"/>
  <c r="Q80" i="16"/>
  <c r="V80" i="16"/>
  <c r="G81" i="16"/>
  <c r="M81" i="16" s="1"/>
  <c r="I81" i="16"/>
  <c r="K81" i="16"/>
  <c r="O81" i="16"/>
  <c r="Q81" i="16"/>
  <c r="V81" i="16"/>
  <c r="G82" i="16"/>
  <c r="M82" i="16" s="1"/>
  <c r="I82" i="16"/>
  <c r="K82" i="16"/>
  <c r="O82" i="16"/>
  <c r="Q82" i="16"/>
  <c r="V82" i="16"/>
  <c r="G83" i="16"/>
  <c r="I83" i="16"/>
  <c r="K83" i="16"/>
  <c r="M83" i="16"/>
  <c r="O83" i="16"/>
  <c r="Q83" i="16"/>
  <c r="V83" i="16"/>
  <c r="G84" i="16"/>
  <c r="M84" i="16" s="1"/>
  <c r="I84" i="16"/>
  <c r="K84" i="16"/>
  <c r="O84" i="16"/>
  <c r="Q84" i="16"/>
  <c r="V84" i="16"/>
  <c r="G86" i="16"/>
  <c r="M86" i="16" s="1"/>
  <c r="I86" i="16"/>
  <c r="I85" i="16" s="1"/>
  <c r="K86" i="16"/>
  <c r="K85" i="16" s="1"/>
  <c r="O86" i="16"/>
  <c r="Q86" i="16"/>
  <c r="Q85" i="16" s="1"/>
  <c r="V86" i="16"/>
  <c r="V85" i="16" s="1"/>
  <c r="G87" i="16"/>
  <c r="I87" i="16"/>
  <c r="K87" i="16"/>
  <c r="M87" i="16"/>
  <c r="O87" i="16"/>
  <c r="Q87" i="16"/>
  <c r="V87" i="16"/>
  <c r="G88" i="16"/>
  <c r="G85" i="16" s="1"/>
  <c r="I88" i="16"/>
  <c r="K88" i="16"/>
  <c r="M88" i="16"/>
  <c r="O88" i="16"/>
  <c r="O85" i="16" s="1"/>
  <c r="Q88" i="16"/>
  <c r="V88" i="16"/>
  <c r="G89" i="16"/>
  <c r="M89" i="16" s="1"/>
  <c r="I89" i="16"/>
  <c r="K89" i="16"/>
  <c r="O89" i="16"/>
  <c r="Q89" i="16"/>
  <c r="V89" i="16"/>
  <c r="G90" i="16"/>
  <c r="M90" i="16" s="1"/>
  <c r="I90" i="16"/>
  <c r="K90" i="16"/>
  <c r="O90" i="16"/>
  <c r="Q90" i="16"/>
  <c r="V90" i="16"/>
  <c r="G91" i="16"/>
  <c r="I91" i="16"/>
  <c r="K91" i="16"/>
  <c r="M91" i="16"/>
  <c r="O91" i="16"/>
  <c r="Q91" i="16"/>
  <c r="V91" i="16"/>
  <c r="G92" i="16"/>
  <c r="I92" i="16"/>
  <c r="K92" i="16"/>
  <c r="M92" i="16"/>
  <c r="O92" i="16"/>
  <c r="Q92" i="16"/>
  <c r="V92" i="16"/>
  <c r="G93" i="16"/>
  <c r="M93" i="16" s="1"/>
  <c r="I93" i="16"/>
  <c r="K93" i="16"/>
  <c r="O93" i="16"/>
  <c r="Q93" i="16"/>
  <c r="V93" i="16"/>
  <c r="G94" i="16"/>
  <c r="M94" i="16" s="1"/>
  <c r="I94" i="16"/>
  <c r="K94" i="16"/>
  <c r="O94" i="16"/>
  <c r="Q94" i="16"/>
  <c r="V94" i="16"/>
  <c r="G95" i="16"/>
  <c r="I95" i="16"/>
  <c r="K95" i="16"/>
  <c r="M95" i="16"/>
  <c r="O95" i="16"/>
  <c r="Q95" i="16"/>
  <c r="V95" i="16"/>
  <c r="G96" i="16"/>
  <c r="I96" i="16"/>
  <c r="K96" i="16"/>
  <c r="M96" i="16"/>
  <c r="O96" i="16"/>
  <c r="Q96" i="16"/>
  <c r="V96" i="16"/>
  <c r="G97" i="16"/>
  <c r="M97" i="16" s="1"/>
  <c r="I97" i="16"/>
  <c r="K97" i="16"/>
  <c r="O97" i="16"/>
  <c r="Q97" i="16"/>
  <c r="V97" i="16"/>
  <c r="G98" i="16"/>
  <c r="M98" i="16" s="1"/>
  <c r="I98" i="16"/>
  <c r="K98" i="16"/>
  <c r="O98" i="16"/>
  <c r="Q98" i="16"/>
  <c r="V98" i="16"/>
  <c r="G99" i="16"/>
  <c r="I99" i="16"/>
  <c r="K99" i="16"/>
  <c r="M99" i="16"/>
  <c r="O99" i="16"/>
  <c r="Q99" i="16"/>
  <c r="V99" i="16"/>
  <c r="G100" i="16"/>
  <c r="I100" i="16"/>
  <c r="K100" i="16"/>
  <c r="M100" i="16"/>
  <c r="O100" i="16"/>
  <c r="Q100" i="16"/>
  <c r="V100" i="16"/>
  <c r="G101" i="16"/>
  <c r="M101" i="16" s="1"/>
  <c r="I101" i="16"/>
  <c r="K101" i="16"/>
  <c r="O101" i="16"/>
  <c r="Q101" i="16"/>
  <c r="V101" i="16"/>
  <c r="G102" i="16"/>
  <c r="M102" i="16" s="1"/>
  <c r="I102" i="16"/>
  <c r="K102" i="16"/>
  <c r="O102" i="16"/>
  <c r="Q102" i="16"/>
  <c r="V102" i="16"/>
  <c r="G103" i="16"/>
  <c r="I103" i="16"/>
  <c r="K103" i="16"/>
  <c r="M103" i="16"/>
  <c r="O103" i="16"/>
  <c r="Q103" i="16"/>
  <c r="V103" i="16"/>
  <c r="G105" i="16"/>
  <c r="M105" i="16" s="1"/>
  <c r="I105" i="16"/>
  <c r="I104" i="16" s="1"/>
  <c r="K105" i="16"/>
  <c r="K104" i="16" s="1"/>
  <c r="O105" i="16"/>
  <c r="Q105" i="16"/>
  <c r="Q104" i="16" s="1"/>
  <c r="V105" i="16"/>
  <c r="V104" i="16" s="1"/>
  <c r="G106" i="16"/>
  <c r="M106" i="16" s="1"/>
  <c r="I106" i="16"/>
  <c r="K106" i="16"/>
  <c r="O106" i="16"/>
  <c r="Q106" i="16"/>
  <c r="V106" i="16"/>
  <c r="G107" i="16"/>
  <c r="I107" i="16"/>
  <c r="K107" i="16"/>
  <c r="M107" i="16"/>
  <c r="O107" i="16"/>
  <c r="Q107" i="16"/>
  <c r="V107" i="16"/>
  <c r="G108" i="16"/>
  <c r="G104" i="16" s="1"/>
  <c r="I108" i="16"/>
  <c r="K108" i="16"/>
  <c r="O108" i="16"/>
  <c r="O104" i="16" s="1"/>
  <c r="Q108" i="16"/>
  <c r="V108" i="16"/>
  <c r="G109" i="16"/>
  <c r="M109" i="16" s="1"/>
  <c r="I109" i="16"/>
  <c r="K109" i="16"/>
  <c r="O109" i="16"/>
  <c r="Q109" i="16"/>
  <c r="V109" i="16"/>
  <c r="G110" i="16"/>
  <c r="M110" i="16" s="1"/>
  <c r="I110" i="16"/>
  <c r="K110" i="16"/>
  <c r="O110" i="16"/>
  <c r="Q110" i="16"/>
  <c r="V110" i="16"/>
  <c r="AE112" i="16"/>
  <c r="G55" i="15"/>
  <c r="G9" i="15"/>
  <c r="M9" i="15" s="1"/>
  <c r="I9" i="15"/>
  <c r="I8" i="15" s="1"/>
  <c r="K9" i="15"/>
  <c r="K8" i="15" s="1"/>
  <c r="O9" i="15"/>
  <c r="Q9" i="15"/>
  <c r="Q8" i="15" s="1"/>
  <c r="V9" i="15"/>
  <c r="V8" i="15" s="1"/>
  <c r="G10" i="15"/>
  <c r="I10" i="15"/>
  <c r="K10" i="15"/>
  <c r="M10" i="15"/>
  <c r="O10" i="15"/>
  <c r="Q10" i="15"/>
  <c r="V10" i="15"/>
  <c r="G11" i="15"/>
  <c r="I11" i="15"/>
  <c r="K11" i="15"/>
  <c r="M11" i="15"/>
  <c r="O11" i="15"/>
  <c r="Q11" i="15"/>
  <c r="V11" i="15"/>
  <c r="G12" i="15"/>
  <c r="G8" i="15" s="1"/>
  <c r="I12" i="15"/>
  <c r="K12" i="15"/>
  <c r="O12" i="15"/>
  <c r="O8" i="15" s="1"/>
  <c r="Q12" i="15"/>
  <c r="V12" i="15"/>
  <c r="G13" i="15"/>
  <c r="M13" i="15" s="1"/>
  <c r="I13" i="15"/>
  <c r="K13" i="15"/>
  <c r="O13" i="15"/>
  <c r="Q13" i="15"/>
  <c r="V13" i="15"/>
  <c r="G14" i="15"/>
  <c r="I14" i="15"/>
  <c r="K14" i="15"/>
  <c r="M14" i="15"/>
  <c r="O14" i="15"/>
  <c r="Q14" i="15"/>
  <c r="V14" i="15"/>
  <c r="G15" i="15"/>
  <c r="I15" i="15"/>
  <c r="K15" i="15"/>
  <c r="M15" i="15"/>
  <c r="O15" i="15"/>
  <c r="Q15" i="15"/>
  <c r="V15" i="15"/>
  <c r="G16" i="15"/>
  <c r="M16" i="15" s="1"/>
  <c r="I16" i="15"/>
  <c r="K16" i="15"/>
  <c r="O16" i="15"/>
  <c r="Q16" i="15"/>
  <c r="V16" i="15"/>
  <c r="G17" i="15"/>
  <c r="M17" i="15" s="1"/>
  <c r="I17" i="15"/>
  <c r="K17" i="15"/>
  <c r="O17" i="15"/>
  <c r="Q17" i="15"/>
  <c r="V17" i="15"/>
  <c r="G18" i="15"/>
  <c r="I18" i="15"/>
  <c r="K18" i="15"/>
  <c r="M18" i="15"/>
  <c r="O18" i="15"/>
  <c r="Q18" i="15"/>
  <c r="V18" i="15"/>
  <c r="G19" i="15"/>
  <c r="I19" i="15"/>
  <c r="K19" i="15"/>
  <c r="M19" i="15"/>
  <c r="O19" i="15"/>
  <c r="Q19" i="15"/>
  <c r="V19" i="15"/>
  <c r="G20" i="15"/>
  <c r="M20" i="15" s="1"/>
  <c r="I20" i="15"/>
  <c r="K20" i="15"/>
  <c r="O20" i="15"/>
  <c r="Q20" i="15"/>
  <c r="V20" i="15"/>
  <c r="G21" i="15"/>
  <c r="M21" i="15" s="1"/>
  <c r="I21" i="15"/>
  <c r="K21" i="15"/>
  <c r="O21" i="15"/>
  <c r="Q21" i="15"/>
  <c r="V21" i="15"/>
  <c r="G22" i="15"/>
  <c r="I22" i="15"/>
  <c r="K22" i="15"/>
  <c r="M22" i="15"/>
  <c r="O22" i="15"/>
  <c r="Q22" i="15"/>
  <c r="V22" i="15"/>
  <c r="G23" i="15"/>
  <c r="I23" i="15"/>
  <c r="K23" i="15"/>
  <c r="M23" i="15"/>
  <c r="O23" i="15"/>
  <c r="Q23" i="15"/>
  <c r="V23" i="15"/>
  <c r="G24" i="15"/>
  <c r="M24" i="15" s="1"/>
  <c r="I24" i="15"/>
  <c r="K24" i="15"/>
  <c r="O24" i="15"/>
  <c r="Q24" i="15"/>
  <c r="V24" i="15"/>
  <c r="G25" i="15"/>
  <c r="I25" i="15"/>
  <c r="K25" i="15"/>
  <c r="M25" i="15"/>
  <c r="O25" i="15"/>
  <c r="Q25" i="15"/>
  <c r="V25" i="15"/>
  <c r="G26" i="15"/>
  <c r="M26" i="15" s="1"/>
  <c r="I26" i="15"/>
  <c r="K26" i="15"/>
  <c r="O26" i="15"/>
  <c r="Q26" i="15"/>
  <c r="V26" i="15"/>
  <c r="G27" i="15"/>
  <c r="I27" i="15"/>
  <c r="K27" i="15"/>
  <c r="M27" i="15"/>
  <c r="O27" i="15"/>
  <c r="Q27" i="15"/>
  <c r="V27" i="15"/>
  <c r="G28" i="15"/>
  <c r="M28" i="15" s="1"/>
  <c r="I28" i="15"/>
  <c r="K28" i="15"/>
  <c r="O28" i="15"/>
  <c r="Q28" i="15"/>
  <c r="V28" i="15"/>
  <c r="G29" i="15"/>
  <c r="I29" i="15"/>
  <c r="K29" i="15"/>
  <c r="M29" i="15"/>
  <c r="O29" i="15"/>
  <c r="Q29" i="15"/>
  <c r="V29" i="15"/>
  <c r="G30" i="15"/>
  <c r="M30" i="15" s="1"/>
  <c r="I30" i="15"/>
  <c r="K30" i="15"/>
  <c r="O30" i="15"/>
  <c r="Q30" i="15"/>
  <c r="V30" i="15"/>
  <c r="G32" i="15"/>
  <c r="G31" i="15" s="1"/>
  <c r="I32" i="15"/>
  <c r="I31" i="15" s="1"/>
  <c r="K32" i="15"/>
  <c r="K31" i="15" s="1"/>
  <c r="O32" i="15"/>
  <c r="O31" i="15" s="1"/>
  <c r="Q32" i="15"/>
  <c r="Q31" i="15" s="1"/>
  <c r="V32" i="15"/>
  <c r="V31" i="15" s="1"/>
  <c r="G33" i="15"/>
  <c r="I33" i="15"/>
  <c r="K33" i="15"/>
  <c r="M33" i="15"/>
  <c r="O33" i="15"/>
  <c r="Q33" i="15"/>
  <c r="V33" i="15"/>
  <c r="G34" i="15"/>
  <c r="I34" i="15"/>
  <c r="K34" i="15"/>
  <c r="M34" i="15"/>
  <c r="O34" i="15"/>
  <c r="Q34" i="15"/>
  <c r="V34" i="15"/>
  <c r="G35" i="15"/>
  <c r="I35" i="15"/>
  <c r="K35" i="15"/>
  <c r="M35" i="15"/>
  <c r="O35" i="15"/>
  <c r="Q35" i="15"/>
  <c r="V35" i="15"/>
  <c r="G36" i="15"/>
  <c r="M36" i="15" s="1"/>
  <c r="I36" i="15"/>
  <c r="K36" i="15"/>
  <c r="O36" i="15"/>
  <c r="Q36" i="15"/>
  <c r="V36" i="15"/>
  <c r="G37" i="15"/>
  <c r="I37" i="15"/>
  <c r="K37" i="15"/>
  <c r="M37" i="15"/>
  <c r="O37" i="15"/>
  <c r="Q37" i="15"/>
  <c r="V37" i="15"/>
  <c r="G38" i="15"/>
  <c r="I38" i="15"/>
  <c r="K38" i="15"/>
  <c r="M38" i="15"/>
  <c r="O38" i="15"/>
  <c r="Q38" i="15"/>
  <c r="V38" i="15"/>
  <c r="G39" i="15"/>
  <c r="I39" i="15"/>
  <c r="K39" i="15"/>
  <c r="M39" i="15"/>
  <c r="O39" i="15"/>
  <c r="Q39" i="15"/>
  <c r="V39" i="15"/>
  <c r="G40" i="15"/>
  <c r="M40" i="15" s="1"/>
  <c r="I40" i="15"/>
  <c r="K40" i="15"/>
  <c r="O40" i="15"/>
  <c r="Q40" i="15"/>
  <c r="V40" i="15"/>
  <c r="G41" i="15"/>
  <c r="I41" i="15"/>
  <c r="K41" i="15"/>
  <c r="M41" i="15"/>
  <c r="O41" i="15"/>
  <c r="Q41" i="15"/>
  <c r="V41" i="15"/>
  <c r="G42" i="15"/>
  <c r="I42" i="15"/>
  <c r="K42" i="15"/>
  <c r="M42" i="15"/>
  <c r="O42" i="15"/>
  <c r="Q42" i="15"/>
  <c r="V42" i="15"/>
  <c r="G43" i="15"/>
  <c r="I43" i="15"/>
  <c r="K43" i="15"/>
  <c r="M43" i="15"/>
  <c r="O43" i="15"/>
  <c r="Q43" i="15"/>
  <c r="V43" i="15"/>
  <c r="G44" i="15"/>
  <c r="M44" i="15" s="1"/>
  <c r="I44" i="15"/>
  <c r="K44" i="15"/>
  <c r="O44" i="15"/>
  <c r="Q44" i="15"/>
  <c r="V44" i="15"/>
  <c r="G45" i="15"/>
  <c r="I45" i="15"/>
  <c r="K45" i="15"/>
  <c r="M45" i="15"/>
  <c r="O45" i="15"/>
  <c r="Q45" i="15"/>
  <c r="V45" i="15"/>
  <c r="G46" i="15"/>
  <c r="I46" i="15"/>
  <c r="K46" i="15"/>
  <c r="M46" i="15"/>
  <c r="O46" i="15"/>
  <c r="Q46" i="15"/>
  <c r="V46" i="15"/>
  <c r="G47" i="15"/>
  <c r="I47" i="15"/>
  <c r="K47" i="15"/>
  <c r="M47" i="15"/>
  <c r="O47" i="15"/>
  <c r="Q47" i="15"/>
  <c r="V47" i="15"/>
  <c r="G48" i="15"/>
  <c r="M48" i="15" s="1"/>
  <c r="I48" i="15"/>
  <c r="K48" i="15"/>
  <c r="O48" i="15"/>
  <c r="Q48" i="15"/>
  <c r="V48" i="15"/>
  <c r="G49" i="15"/>
  <c r="I49" i="15"/>
  <c r="K49" i="15"/>
  <c r="M49" i="15"/>
  <c r="O49" i="15"/>
  <c r="Q49" i="15"/>
  <c r="V49" i="15"/>
  <c r="G50" i="15"/>
  <c r="I50" i="15"/>
  <c r="K50" i="15"/>
  <c r="M50" i="15"/>
  <c r="O50" i="15"/>
  <c r="Q50" i="15"/>
  <c r="V50" i="15"/>
  <c r="G51" i="15"/>
  <c r="I51" i="15"/>
  <c r="K51" i="15"/>
  <c r="M51" i="15"/>
  <c r="O51" i="15"/>
  <c r="Q51" i="15"/>
  <c r="V51" i="15"/>
  <c r="G52" i="15"/>
  <c r="M52" i="15" s="1"/>
  <c r="I52" i="15"/>
  <c r="K52" i="15"/>
  <c r="O52" i="15"/>
  <c r="Q52" i="15"/>
  <c r="V52" i="15"/>
  <c r="G53" i="15"/>
  <c r="I53" i="15"/>
  <c r="K53" i="15"/>
  <c r="M53" i="15"/>
  <c r="O53" i="15"/>
  <c r="Q53" i="15"/>
  <c r="V53" i="15"/>
  <c r="AE55" i="15"/>
  <c r="G17" i="14"/>
  <c r="G8" i="14"/>
  <c r="O8" i="14"/>
  <c r="G9" i="14"/>
  <c r="M9" i="14" s="1"/>
  <c r="M8" i="14" s="1"/>
  <c r="I9" i="14"/>
  <c r="I8" i="14" s="1"/>
  <c r="K9" i="14"/>
  <c r="K8" i="14" s="1"/>
  <c r="O9" i="14"/>
  <c r="Q9" i="14"/>
  <c r="Q8" i="14" s="1"/>
  <c r="V9" i="14"/>
  <c r="V8" i="14" s="1"/>
  <c r="G10" i="14"/>
  <c r="I10" i="14"/>
  <c r="K10" i="14"/>
  <c r="M10" i="14"/>
  <c r="O10" i="14"/>
  <c r="Q10" i="14"/>
  <c r="V10" i="14"/>
  <c r="G13" i="14"/>
  <c r="I13" i="14"/>
  <c r="K13" i="14"/>
  <c r="M13" i="14"/>
  <c r="O13" i="14"/>
  <c r="Q13" i="14"/>
  <c r="V13" i="14"/>
  <c r="G14" i="14"/>
  <c r="O14" i="14"/>
  <c r="G15" i="14"/>
  <c r="M15" i="14" s="1"/>
  <c r="M14" i="14" s="1"/>
  <c r="I15" i="14"/>
  <c r="I14" i="14" s="1"/>
  <c r="K15" i="14"/>
  <c r="K14" i="14" s="1"/>
  <c r="O15" i="14"/>
  <c r="Q15" i="14"/>
  <c r="Q14" i="14" s="1"/>
  <c r="V15" i="14"/>
  <c r="V14" i="14" s="1"/>
  <c r="AE17" i="14"/>
  <c r="AF17" i="14"/>
  <c r="G33" i="13"/>
  <c r="G8" i="13"/>
  <c r="O8" i="13"/>
  <c r="G9" i="13"/>
  <c r="M9" i="13" s="1"/>
  <c r="M8" i="13" s="1"/>
  <c r="I9" i="13"/>
  <c r="I8" i="13" s="1"/>
  <c r="K9" i="13"/>
  <c r="K8" i="13" s="1"/>
  <c r="O9" i="13"/>
  <c r="Q9" i="13"/>
  <c r="Q8" i="13" s="1"/>
  <c r="V9" i="13"/>
  <c r="V8" i="13" s="1"/>
  <c r="G12" i="13"/>
  <c r="I12" i="13"/>
  <c r="I11" i="13" s="1"/>
  <c r="K12" i="13"/>
  <c r="M12" i="13"/>
  <c r="O12" i="13"/>
  <c r="Q12" i="13"/>
  <c r="Q11" i="13" s="1"/>
  <c r="V12" i="13"/>
  <c r="G14" i="13"/>
  <c r="G11" i="13" s="1"/>
  <c r="I14" i="13"/>
  <c r="K14" i="13"/>
  <c r="K11" i="13" s="1"/>
  <c r="O14" i="13"/>
  <c r="O11" i="13" s="1"/>
  <c r="Q14" i="13"/>
  <c r="V14" i="13"/>
  <c r="V11" i="13" s="1"/>
  <c r="I16" i="13"/>
  <c r="Q16" i="13"/>
  <c r="G17" i="13"/>
  <c r="M17" i="13" s="1"/>
  <c r="M16" i="13" s="1"/>
  <c r="I17" i="13"/>
  <c r="K17" i="13"/>
  <c r="K16" i="13" s="1"/>
  <c r="O17" i="13"/>
  <c r="O16" i="13" s="1"/>
  <c r="Q17" i="13"/>
  <c r="V17" i="13"/>
  <c r="V16" i="13" s="1"/>
  <c r="G19" i="13"/>
  <c r="G18" i="13" s="1"/>
  <c r="I19" i="13"/>
  <c r="K19" i="13"/>
  <c r="K18" i="13" s="1"/>
  <c r="O19" i="13"/>
  <c r="O18" i="13" s="1"/>
  <c r="Q19" i="13"/>
  <c r="V19" i="13"/>
  <c r="V18" i="13" s="1"/>
  <c r="G21" i="13"/>
  <c r="I21" i="13"/>
  <c r="I18" i="13" s="1"/>
  <c r="K21" i="13"/>
  <c r="M21" i="13"/>
  <c r="O21" i="13"/>
  <c r="Q21" i="13"/>
  <c r="Q18" i="13" s="1"/>
  <c r="V21" i="13"/>
  <c r="G22" i="13"/>
  <c r="M22" i="13" s="1"/>
  <c r="I22" i="13"/>
  <c r="K22" i="13"/>
  <c r="O22" i="13"/>
  <c r="Q22" i="13"/>
  <c r="V22" i="13"/>
  <c r="G24" i="13"/>
  <c r="I24" i="13"/>
  <c r="K24" i="13"/>
  <c r="M24" i="13"/>
  <c r="O24" i="13"/>
  <c r="Q24" i="13"/>
  <c r="V24" i="13"/>
  <c r="G26" i="13"/>
  <c r="M26" i="13" s="1"/>
  <c r="I26" i="13"/>
  <c r="K26" i="13"/>
  <c r="O26" i="13"/>
  <c r="Q26" i="13"/>
  <c r="V26" i="13"/>
  <c r="G27" i="13"/>
  <c r="O27" i="13"/>
  <c r="G28" i="13"/>
  <c r="M28" i="13" s="1"/>
  <c r="M27" i="13" s="1"/>
  <c r="I28" i="13"/>
  <c r="I27" i="13" s="1"/>
  <c r="K28" i="13"/>
  <c r="K27" i="13" s="1"/>
  <c r="O28" i="13"/>
  <c r="Q28" i="13"/>
  <c r="Q27" i="13" s="1"/>
  <c r="V28" i="13"/>
  <c r="V27" i="13" s="1"/>
  <c r="AE33" i="13"/>
  <c r="AF33" i="13"/>
  <c r="G191" i="12"/>
  <c r="G8" i="12"/>
  <c r="O8" i="12"/>
  <c r="G9" i="12"/>
  <c r="M9" i="12" s="1"/>
  <c r="M8" i="12" s="1"/>
  <c r="I9" i="12"/>
  <c r="I8" i="12" s="1"/>
  <c r="K9" i="12"/>
  <c r="K8" i="12" s="1"/>
  <c r="O9" i="12"/>
  <c r="Q9" i="12"/>
  <c r="Q8" i="12" s="1"/>
  <c r="V9" i="12"/>
  <c r="V8" i="12" s="1"/>
  <c r="G14" i="12"/>
  <c r="I14" i="12"/>
  <c r="K14" i="12"/>
  <c r="M14" i="12"/>
  <c r="O14" i="12"/>
  <c r="Q14" i="12"/>
  <c r="V14" i="12"/>
  <c r="G19" i="12"/>
  <c r="I19" i="12"/>
  <c r="K19" i="12"/>
  <c r="M19" i="12"/>
  <c r="O19" i="12"/>
  <c r="Q19" i="12"/>
  <c r="V19" i="12"/>
  <c r="G21" i="12"/>
  <c r="O21" i="12"/>
  <c r="G22" i="12"/>
  <c r="M22" i="12" s="1"/>
  <c r="M21" i="12" s="1"/>
  <c r="I22" i="12"/>
  <c r="I21" i="12" s="1"/>
  <c r="K22" i="12"/>
  <c r="K21" i="12" s="1"/>
  <c r="O22" i="12"/>
  <c r="Q22" i="12"/>
  <c r="Q21" i="12" s="1"/>
  <c r="V22" i="12"/>
  <c r="V21" i="12" s="1"/>
  <c r="K25" i="12"/>
  <c r="V25" i="12"/>
  <c r="G26" i="12"/>
  <c r="I26" i="12"/>
  <c r="I25" i="12" s="1"/>
  <c r="K26" i="12"/>
  <c r="M26" i="12"/>
  <c r="O26" i="12"/>
  <c r="Q26" i="12"/>
  <c r="Q25" i="12" s="1"/>
  <c r="V26" i="12"/>
  <c r="G29" i="12"/>
  <c r="G25" i="12" s="1"/>
  <c r="I29" i="12"/>
  <c r="K29" i="12"/>
  <c r="O29" i="12"/>
  <c r="O25" i="12" s="1"/>
  <c r="Q29" i="12"/>
  <c r="V29" i="12"/>
  <c r="G32" i="12"/>
  <c r="I32" i="12"/>
  <c r="K32" i="12"/>
  <c r="M32" i="12"/>
  <c r="O32" i="12"/>
  <c r="Q32" i="12"/>
  <c r="V32" i="12"/>
  <c r="G36" i="12"/>
  <c r="I36" i="12"/>
  <c r="I35" i="12" s="1"/>
  <c r="K36" i="12"/>
  <c r="M36" i="12"/>
  <c r="O36" i="12"/>
  <c r="Q36" i="12"/>
  <c r="Q35" i="12" s="1"/>
  <c r="V36" i="12"/>
  <c r="G39" i="12"/>
  <c r="G35" i="12" s="1"/>
  <c r="I39" i="12"/>
  <c r="K39" i="12"/>
  <c r="O39" i="12"/>
  <c r="O35" i="12" s="1"/>
  <c r="Q39" i="12"/>
  <c r="V39" i="12"/>
  <c r="G41" i="12"/>
  <c r="I41" i="12"/>
  <c r="K41" i="12"/>
  <c r="M41" i="12"/>
  <c r="O41" i="12"/>
  <c r="Q41" i="12"/>
  <c r="V41" i="12"/>
  <c r="G43" i="12"/>
  <c r="M43" i="12" s="1"/>
  <c r="I43" i="12"/>
  <c r="K43" i="12"/>
  <c r="K35" i="12" s="1"/>
  <c r="O43" i="12"/>
  <c r="Q43" i="12"/>
  <c r="V43" i="12"/>
  <c r="V35" i="12" s="1"/>
  <c r="I44" i="12"/>
  <c r="Q44" i="12"/>
  <c r="G45" i="12"/>
  <c r="G44" i="12" s="1"/>
  <c r="I45" i="12"/>
  <c r="K45" i="12"/>
  <c r="K44" i="12" s="1"/>
  <c r="O45" i="12"/>
  <c r="O44" i="12" s="1"/>
  <c r="Q45" i="12"/>
  <c r="V45" i="12"/>
  <c r="V44" i="12" s="1"/>
  <c r="G49" i="12"/>
  <c r="M49" i="12" s="1"/>
  <c r="I49" i="12"/>
  <c r="K49" i="12"/>
  <c r="K48" i="12" s="1"/>
  <c r="O49" i="12"/>
  <c r="O48" i="12" s="1"/>
  <c r="Q49" i="12"/>
  <c r="V49" i="12"/>
  <c r="V48" i="12" s="1"/>
  <c r="G53" i="12"/>
  <c r="I53" i="12"/>
  <c r="K53" i="12"/>
  <c r="M53" i="12"/>
  <c r="O53" i="12"/>
  <c r="Q53" i="12"/>
  <c r="V53" i="12"/>
  <c r="G56" i="12"/>
  <c r="M56" i="12" s="1"/>
  <c r="I56" i="12"/>
  <c r="K56" i="12"/>
  <c r="O56" i="12"/>
  <c r="Q56" i="12"/>
  <c r="V56" i="12"/>
  <c r="G58" i="12"/>
  <c r="I58" i="12"/>
  <c r="I48" i="12" s="1"/>
  <c r="K58" i="12"/>
  <c r="M58" i="12"/>
  <c r="O58" i="12"/>
  <c r="Q58" i="12"/>
  <c r="Q48" i="12" s="1"/>
  <c r="V58" i="12"/>
  <c r="G60" i="12"/>
  <c r="M60" i="12" s="1"/>
  <c r="I60" i="12"/>
  <c r="K60" i="12"/>
  <c r="O60" i="12"/>
  <c r="Q60" i="12"/>
  <c r="V60" i="12"/>
  <c r="G62" i="12"/>
  <c r="I62" i="12"/>
  <c r="K62" i="12"/>
  <c r="M62" i="12"/>
  <c r="O62" i="12"/>
  <c r="Q62" i="12"/>
  <c r="V62" i="12"/>
  <c r="G64" i="12"/>
  <c r="M64" i="12" s="1"/>
  <c r="I64" i="12"/>
  <c r="K64" i="12"/>
  <c r="O64" i="12"/>
  <c r="Q64" i="12"/>
  <c r="V64" i="12"/>
  <c r="G68" i="12"/>
  <c r="I68" i="12"/>
  <c r="K68" i="12"/>
  <c r="M68" i="12"/>
  <c r="O68" i="12"/>
  <c r="Q68" i="12"/>
  <c r="V68" i="12"/>
  <c r="G70" i="12"/>
  <c r="M70" i="12" s="1"/>
  <c r="I70" i="12"/>
  <c r="K70" i="12"/>
  <c r="O70" i="12"/>
  <c r="Q70" i="12"/>
  <c r="V70" i="12"/>
  <c r="G73" i="12"/>
  <c r="I73" i="12"/>
  <c r="K73" i="12"/>
  <c r="M73" i="12"/>
  <c r="O73" i="12"/>
  <c r="Q73" i="12"/>
  <c r="V73" i="12"/>
  <c r="G76" i="12"/>
  <c r="M76" i="12" s="1"/>
  <c r="I76" i="12"/>
  <c r="K76" i="12"/>
  <c r="O76" i="12"/>
  <c r="Q76" i="12"/>
  <c r="V76" i="12"/>
  <c r="G77" i="12"/>
  <c r="I77" i="12"/>
  <c r="K77" i="12"/>
  <c r="M77" i="12"/>
  <c r="O77" i="12"/>
  <c r="Q77" i="12"/>
  <c r="V77" i="12"/>
  <c r="G81" i="12"/>
  <c r="K81" i="12"/>
  <c r="O81" i="12"/>
  <c r="V81" i="12"/>
  <c r="G82" i="12"/>
  <c r="I82" i="12"/>
  <c r="I81" i="12" s="1"/>
  <c r="K82" i="12"/>
  <c r="M82" i="12"/>
  <c r="M81" i="12" s="1"/>
  <c r="O82" i="12"/>
  <c r="Q82" i="12"/>
  <c r="Q81" i="12" s="1"/>
  <c r="V82" i="12"/>
  <c r="G84" i="12"/>
  <c r="I84" i="12"/>
  <c r="I83" i="12" s="1"/>
  <c r="K84" i="12"/>
  <c r="M84" i="12"/>
  <c r="O84" i="12"/>
  <c r="Q84" i="12"/>
  <c r="Q83" i="12" s="1"/>
  <c r="V84" i="12"/>
  <c r="G86" i="12"/>
  <c r="M86" i="12" s="1"/>
  <c r="I86" i="12"/>
  <c r="K86" i="12"/>
  <c r="K83" i="12" s="1"/>
  <c r="O86" i="12"/>
  <c r="Q86" i="12"/>
  <c r="V86" i="12"/>
  <c r="V83" i="12" s="1"/>
  <c r="G88" i="12"/>
  <c r="I88" i="12"/>
  <c r="K88" i="12"/>
  <c r="M88" i="12"/>
  <c r="O88" i="12"/>
  <c r="Q88" i="12"/>
  <c r="V88" i="12"/>
  <c r="G90" i="12"/>
  <c r="G83" i="12" s="1"/>
  <c r="I90" i="12"/>
  <c r="K90" i="12"/>
  <c r="O90" i="12"/>
  <c r="O83" i="12" s="1"/>
  <c r="Q90" i="12"/>
  <c r="V90" i="12"/>
  <c r="G96" i="12"/>
  <c r="I96" i="12"/>
  <c r="K96" i="12"/>
  <c r="M96" i="12"/>
  <c r="O96" i="12"/>
  <c r="Q96" i="12"/>
  <c r="V96" i="12"/>
  <c r="G102" i="12"/>
  <c r="M102" i="12" s="1"/>
  <c r="I102" i="12"/>
  <c r="K102" i="12"/>
  <c r="O102" i="12"/>
  <c r="Q102" i="12"/>
  <c r="V102" i="12"/>
  <c r="G106" i="12"/>
  <c r="I106" i="12"/>
  <c r="K106" i="12"/>
  <c r="M106" i="12"/>
  <c r="O106" i="12"/>
  <c r="Q106" i="12"/>
  <c r="V106" i="12"/>
  <c r="G110" i="12"/>
  <c r="M110" i="12" s="1"/>
  <c r="I110" i="12"/>
  <c r="K110" i="12"/>
  <c r="O110" i="12"/>
  <c r="Q110" i="12"/>
  <c r="V110" i="12"/>
  <c r="G114" i="12"/>
  <c r="I114" i="12"/>
  <c r="K114" i="12"/>
  <c r="M114" i="12"/>
  <c r="O114" i="12"/>
  <c r="Q114" i="12"/>
  <c r="V114" i="12"/>
  <c r="G116" i="12"/>
  <c r="M116" i="12" s="1"/>
  <c r="I116" i="12"/>
  <c r="K116" i="12"/>
  <c r="O116" i="12"/>
  <c r="Q116" i="12"/>
  <c r="V116" i="12"/>
  <c r="G118" i="12"/>
  <c r="G117" i="12" s="1"/>
  <c r="I118" i="12"/>
  <c r="K118" i="12"/>
  <c r="K117" i="12" s="1"/>
  <c r="O118" i="12"/>
  <c r="O117" i="12" s="1"/>
  <c r="Q118" i="12"/>
  <c r="V118" i="12"/>
  <c r="V117" i="12" s="1"/>
  <c r="G120" i="12"/>
  <c r="I120" i="12"/>
  <c r="I117" i="12" s="1"/>
  <c r="K120" i="12"/>
  <c r="M120" i="12"/>
  <c r="O120" i="12"/>
  <c r="Q120" i="12"/>
  <c r="Q117" i="12" s="1"/>
  <c r="V120" i="12"/>
  <c r="G124" i="12"/>
  <c r="M124" i="12" s="1"/>
  <c r="I124" i="12"/>
  <c r="K124" i="12"/>
  <c r="O124" i="12"/>
  <c r="Q124" i="12"/>
  <c r="V124" i="12"/>
  <c r="G127" i="12"/>
  <c r="I127" i="12"/>
  <c r="K127" i="12"/>
  <c r="M127" i="12"/>
  <c r="O127" i="12"/>
  <c r="Q127" i="12"/>
  <c r="V127" i="12"/>
  <c r="G129" i="12"/>
  <c r="M129" i="12" s="1"/>
  <c r="I129" i="12"/>
  <c r="K129" i="12"/>
  <c r="O129" i="12"/>
  <c r="Q129" i="12"/>
  <c r="V129" i="12"/>
  <c r="G131" i="12"/>
  <c r="I131" i="12"/>
  <c r="K131" i="12"/>
  <c r="M131" i="12"/>
  <c r="O131" i="12"/>
  <c r="Q131" i="12"/>
  <c r="V131" i="12"/>
  <c r="G134" i="12"/>
  <c r="M134" i="12" s="1"/>
  <c r="I134" i="12"/>
  <c r="K134" i="12"/>
  <c r="O134" i="12"/>
  <c r="Q134" i="12"/>
  <c r="V134" i="12"/>
  <c r="G138" i="12"/>
  <c r="I138" i="12"/>
  <c r="K138" i="12"/>
  <c r="M138" i="12"/>
  <c r="O138" i="12"/>
  <c r="Q138" i="12"/>
  <c r="V138" i="12"/>
  <c r="G141" i="12"/>
  <c r="M141" i="12" s="1"/>
  <c r="I141" i="12"/>
  <c r="K141" i="12"/>
  <c r="O141" i="12"/>
  <c r="Q141" i="12"/>
  <c r="V141" i="12"/>
  <c r="G143" i="12"/>
  <c r="M143" i="12" s="1"/>
  <c r="I143" i="12"/>
  <c r="K143" i="12"/>
  <c r="K142" i="12" s="1"/>
  <c r="O143" i="12"/>
  <c r="O142" i="12" s="1"/>
  <c r="Q143" i="12"/>
  <c r="V143" i="12"/>
  <c r="V142" i="12" s="1"/>
  <c r="G145" i="12"/>
  <c r="I145" i="12"/>
  <c r="K145" i="12"/>
  <c r="M145" i="12"/>
  <c r="O145" i="12"/>
  <c r="Q145" i="12"/>
  <c r="V145" i="12"/>
  <c r="G147" i="12"/>
  <c r="M147" i="12" s="1"/>
  <c r="I147" i="12"/>
  <c r="K147" i="12"/>
  <c r="O147" i="12"/>
  <c r="Q147" i="12"/>
  <c r="V147" i="12"/>
  <c r="G150" i="12"/>
  <c r="I150" i="12"/>
  <c r="I142" i="12" s="1"/>
  <c r="K150" i="12"/>
  <c r="M150" i="12"/>
  <c r="O150" i="12"/>
  <c r="Q150" i="12"/>
  <c r="Q142" i="12" s="1"/>
  <c r="V150" i="12"/>
  <c r="G152" i="12"/>
  <c r="M152" i="12" s="1"/>
  <c r="I152" i="12"/>
  <c r="K152" i="12"/>
  <c r="O152" i="12"/>
  <c r="Q152" i="12"/>
  <c r="V152" i="12"/>
  <c r="G153" i="12"/>
  <c r="I153" i="12"/>
  <c r="K153" i="12"/>
  <c r="M153" i="12"/>
  <c r="O153" i="12"/>
  <c r="Q153" i="12"/>
  <c r="V153" i="12"/>
  <c r="G157" i="12"/>
  <c r="M157" i="12" s="1"/>
  <c r="I157" i="12"/>
  <c r="K157" i="12"/>
  <c r="O157" i="12"/>
  <c r="Q157" i="12"/>
  <c r="V157" i="12"/>
  <c r="G159" i="12"/>
  <c r="M159" i="12" s="1"/>
  <c r="I159" i="12"/>
  <c r="K159" i="12"/>
  <c r="K158" i="12" s="1"/>
  <c r="O159" i="12"/>
  <c r="O158" i="12" s="1"/>
  <c r="Q159" i="12"/>
  <c r="V159" i="12"/>
  <c r="V158" i="12" s="1"/>
  <c r="G164" i="12"/>
  <c r="I164" i="12"/>
  <c r="K164" i="12"/>
  <c r="M164" i="12"/>
  <c r="O164" i="12"/>
  <c r="Q164" i="12"/>
  <c r="V164" i="12"/>
  <c r="G169" i="12"/>
  <c r="M169" i="12" s="1"/>
  <c r="I169" i="12"/>
  <c r="K169" i="12"/>
  <c r="O169" i="12"/>
  <c r="Q169" i="12"/>
  <c r="V169" i="12"/>
  <c r="G170" i="12"/>
  <c r="M170" i="12" s="1"/>
  <c r="I170" i="12"/>
  <c r="I158" i="12" s="1"/>
  <c r="K170" i="12"/>
  <c r="O170" i="12"/>
  <c r="Q170" i="12"/>
  <c r="Q158" i="12" s="1"/>
  <c r="V170" i="12"/>
  <c r="G175" i="12"/>
  <c r="M175" i="12" s="1"/>
  <c r="I175" i="12"/>
  <c r="K175" i="12"/>
  <c r="O175" i="12"/>
  <c r="Q175" i="12"/>
  <c r="V175" i="12"/>
  <c r="K176" i="12"/>
  <c r="V176" i="12"/>
  <c r="G177" i="12"/>
  <c r="G176" i="12" s="1"/>
  <c r="I177" i="12"/>
  <c r="I176" i="12" s="1"/>
  <c r="K177" i="12"/>
  <c r="O177" i="12"/>
  <c r="O176" i="12" s="1"/>
  <c r="Q177" i="12"/>
  <c r="Q176" i="12" s="1"/>
  <c r="V177" i="12"/>
  <c r="G182" i="12"/>
  <c r="M182" i="12" s="1"/>
  <c r="I182" i="12"/>
  <c r="K182" i="12"/>
  <c r="K181" i="12" s="1"/>
  <c r="O182" i="12"/>
  <c r="Q182" i="12"/>
  <c r="V182" i="12"/>
  <c r="V181" i="12" s="1"/>
  <c r="G183" i="12"/>
  <c r="I183" i="12"/>
  <c r="K183" i="12"/>
  <c r="M183" i="12"/>
  <c r="O183" i="12"/>
  <c r="Q183" i="12"/>
  <c r="V183" i="12"/>
  <c r="G184" i="12"/>
  <c r="G181" i="12" s="1"/>
  <c r="I184" i="12"/>
  <c r="K184" i="12"/>
  <c r="O184" i="12"/>
  <c r="O181" i="12" s="1"/>
  <c r="Q184" i="12"/>
  <c r="V184" i="12"/>
  <c r="G185" i="12"/>
  <c r="M185" i="12" s="1"/>
  <c r="I185" i="12"/>
  <c r="I181" i="12" s="1"/>
  <c r="K185" i="12"/>
  <c r="O185" i="12"/>
  <c r="Q185" i="12"/>
  <c r="Q181" i="12" s="1"/>
  <c r="V185" i="12"/>
  <c r="G186" i="12"/>
  <c r="M186" i="12" s="1"/>
  <c r="I186" i="12"/>
  <c r="K186" i="12"/>
  <c r="O186" i="12"/>
  <c r="Q186" i="12"/>
  <c r="V186" i="12"/>
  <c r="G187" i="12"/>
  <c r="I187" i="12"/>
  <c r="K187" i="12"/>
  <c r="M187" i="12"/>
  <c r="O187" i="12"/>
  <c r="Q187" i="12"/>
  <c r="V187" i="12"/>
  <c r="G188" i="12"/>
  <c r="M188" i="12" s="1"/>
  <c r="I188" i="12"/>
  <c r="K188" i="12"/>
  <c r="O188" i="12"/>
  <c r="Q188" i="12"/>
  <c r="V188" i="12"/>
  <c r="G189" i="12"/>
  <c r="M189" i="12" s="1"/>
  <c r="I189" i="12"/>
  <c r="K189" i="12"/>
  <c r="O189" i="12"/>
  <c r="Q189" i="12"/>
  <c r="V189" i="12"/>
  <c r="AE191" i="12"/>
  <c r="AF191" i="12"/>
  <c r="I20" i="1"/>
  <c r="I19" i="1"/>
  <c r="I18" i="1"/>
  <c r="I17" i="1"/>
  <c r="I16" i="1"/>
  <c r="I92" i="1"/>
  <c r="J91" i="1" s="1"/>
  <c r="AZ60" i="1"/>
  <c r="AZ58" i="1"/>
  <c r="AZ56" i="1"/>
  <c r="F48" i="1"/>
  <c r="G48" i="1"/>
  <c r="G25" i="1" s="1"/>
  <c r="A25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I42" i="1" s="1"/>
  <c r="H41" i="1"/>
  <c r="I41" i="1" s="1"/>
  <c r="H40" i="1"/>
  <c r="I40" i="1" s="1"/>
  <c r="H39" i="1"/>
  <c r="I39" i="1" s="1"/>
  <c r="I48" i="1" s="1"/>
  <c r="J28" i="1"/>
  <c r="J26" i="1"/>
  <c r="G38" i="1"/>
  <c r="F38" i="1"/>
  <c r="J23" i="1"/>
  <c r="J24" i="1"/>
  <c r="J25" i="1"/>
  <c r="J27" i="1"/>
  <c r="E24" i="1"/>
  <c r="E26" i="1"/>
  <c r="J73" i="1" l="1"/>
  <c r="J86" i="1"/>
  <c r="J71" i="1"/>
  <c r="J74" i="1"/>
  <c r="J78" i="1"/>
  <c r="J80" i="1"/>
  <c r="J82" i="1"/>
  <c r="J84" i="1"/>
  <c r="J75" i="1"/>
  <c r="J77" i="1"/>
  <c r="J79" i="1"/>
  <c r="J81" i="1"/>
  <c r="J83" i="1"/>
  <c r="J88" i="1"/>
  <c r="J69" i="1"/>
  <c r="J76" i="1"/>
  <c r="J72" i="1"/>
  <c r="J67" i="1"/>
  <c r="J70" i="1"/>
  <c r="J68" i="1"/>
  <c r="J85" i="1"/>
  <c r="J87" i="1"/>
  <c r="A26" i="1"/>
  <c r="G26" i="1"/>
  <c r="G28" i="1"/>
  <c r="G23" i="1"/>
  <c r="M20" i="18"/>
  <c r="M18" i="18" s="1"/>
  <c r="M12" i="18"/>
  <c r="M8" i="18" s="1"/>
  <c r="M36" i="17"/>
  <c r="M12" i="17"/>
  <c r="M8" i="17" s="1"/>
  <c r="M85" i="16"/>
  <c r="M108" i="16"/>
  <c r="M104" i="16" s="1"/>
  <c r="M56" i="16"/>
  <c r="M53" i="16" s="1"/>
  <c r="M12" i="16"/>
  <c r="M8" i="16" s="1"/>
  <c r="AF112" i="16"/>
  <c r="AF55" i="15"/>
  <c r="M32" i="15"/>
  <c r="M31" i="15" s="1"/>
  <c r="M12" i="15"/>
  <c r="M8" i="15" s="1"/>
  <c r="M19" i="13"/>
  <c r="M18" i="13" s="1"/>
  <c r="G16" i="13"/>
  <c r="M14" i="13"/>
  <c r="M11" i="13" s="1"/>
  <c r="M158" i="12"/>
  <c r="M142" i="12"/>
  <c r="M48" i="12"/>
  <c r="M184" i="12"/>
  <c r="M181" i="12" s="1"/>
  <c r="M177" i="12"/>
  <c r="M176" i="12" s="1"/>
  <c r="G158" i="12"/>
  <c r="G142" i="12"/>
  <c r="M118" i="12"/>
  <c r="M117" i="12" s="1"/>
  <c r="M90" i="12"/>
  <c r="M83" i="12" s="1"/>
  <c r="G48" i="12"/>
  <c r="M45" i="12"/>
  <c r="M44" i="12" s="1"/>
  <c r="M39" i="12"/>
  <c r="M35" i="12" s="1"/>
  <c r="M29" i="12"/>
  <c r="M25" i="12" s="1"/>
  <c r="I21" i="1"/>
  <c r="J90" i="1"/>
  <c r="J89" i="1"/>
  <c r="J47" i="1"/>
  <c r="J43" i="1"/>
  <c r="J39" i="1"/>
  <c r="J48" i="1" s="1"/>
  <c r="J46" i="1"/>
  <c r="J42" i="1"/>
  <c r="J44" i="1"/>
  <c r="J40" i="1"/>
  <c r="J45" i="1"/>
  <c r="J41" i="1"/>
  <c r="H48" i="1"/>
  <c r="J92" i="1" l="1"/>
  <c r="A23" i="1"/>
  <c r="G24" i="1" l="1"/>
  <c r="A27" i="1" s="1"/>
  <c r="A24" i="1"/>
  <c r="G29" i="1" l="1"/>
  <c r="G27" i="1" s="1"/>
  <c r="A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</author>
  </authors>
  <commentList>
    <comment ref="S6" authorId="0" shapeId="0" xr:uid="{EBC63E8F-EA4C-46FC-84B1-D49380DAF7FF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A8F051F0-C769-434B-B4E7-233E4D279032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</author>
  </authors>
  <commentList>
    <comment ref="S6" authorId="0" shapeId="0" xr:uid="{04FBF977-131C-4F6D-9263-B2B9E1970B2D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E80B9E7F-9E0A-48D9-9CB2-B060E329B714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</author>
  </authors>
  <commentList>
    <comment ref="S6" authorId="0" shapeId="0" xr:uid="{9C1B1651-E2C5-4E93-BF78-5C563D9A7B63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8DBD1B81-1E09-49C0-972D-1044095F9AED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</author>
  </authors>
  <commentList>
    <comment ref="S6" authorId="0" shapeId="0" xr:uid="{53CEF2F7-69C3-4DEF-999A-43CE5BBCF789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A9A10CAF-D7A1-4EC8-A097-D34E375C998A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</author>
  </authors>
  <commentList>
    <comment ref="S6" authorId="0" shapeId="0" xr:uid="{6BD7D49A-3A09-48D9-B250-F1BE59E2A268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A15DB533-88AA-4F2E-935A-C67E6128D6C7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</author>
  </authors>
  <commentList>
    <comment ref="S6" authorId="0" shapeId="0" xr:uid="{8227E93B-94E9-45B6-B583-00217C67F1A5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ED1BC46-ACFE-4603-B945-D75B94F06EDD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</author>
  </authors>
  <commentList>
    <comment ref="S6" authorId="0" shapeId="0" xr:uid="{A421EEE8-81F2-4CCE-9253-7195343544D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98E56CE-CA47-4EEB-9F98-691D8CBF4D9E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<sst xmlns="http://schemas.openxmlformats.org/spreadsheetml/2006/main" count="3044" uniqueCount="736">
  <si>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</si>
  <si>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</si>
  <si>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</si>
  <si>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</si>
  <si>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</si>
  <si>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</si>
  <si>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</si>
  <si>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</si>
  <si>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</si>
  <si>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</si>
  <si>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</si>
  <si>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</si>
  <si>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</si>
  <si>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</si>
  <si>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</si>
  <si>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</si>
  <si>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</si>
  <si>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</si>
  <si>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</si>
  <si>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</si>
  <si>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</si>
  <si>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</si>
  <si>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</si>
  <si>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</si>
  <si>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</si>
  <si>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</si>
  <si>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</si>
  <si>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</si>
  <si>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</si>
  <si>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</si>
  <si>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</si>
  <si>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</si>
  <si>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</si>
  <si>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</si>
  <si>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</si>
  <si>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</si>
  <si>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</si>
  <si>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</si>
  <si>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</si>
  <si>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</si>
  <si>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</si>
  <si>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</si>
  <si>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</si>
  <si>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2025-01-01_1</t>
  </si>
  <si>
    <t>Výměna varných bloků, Nemocnice Frýdek Místek</t>
  </si>
  <si>
    <t>23.7.2025</t>
  </si>
  <si>
    <t>Stavba</t>
  </si>
  <si>
    <t>SO01</t>
  </si>
  <si>
    <t>Výměna varných bloků</t>
  </si>
  <si>
    <t>D.1.1</t>
  </si>
  <si>
    <t>ARCHITEKTONICKO – STAVEBNÍ ŘEŠENÍ</t>
  </si>
  <si>
    <t>D.1.2</t>
  </si>
  <si>
    <t>STAVEBNĚ KONSTRUKČNÍ ŘEŠENÍ</t>
  </si>
  <si>
    <t>D.1.3</t>
  </si>
  <si>
    <t>POŽÁRNĚ BEZPEČNOSTNÍ ŘEŠENÍ</t>
  </si>
  <si>
    <t xml:space="preserve">D.1.4.1 </t>
  </si>
  <si>
    <t>ZDRAVOTNĚ TECHNICKÉ INSTALACE</t>
  </si>
  <si>
    <t>D.1.4.3</t>
  </si>
  <si>
    <t>ELEKTROINSTALACE</t>
  </si>
  <si>
    <t>D.2.4.3</t>
  </si>
  <si>
    <t>PLYNOVOD</t>
  </si>
  <si>
    <t>ON a VN</t>
  </si>
  <si>
    <t>Ostatní a vedlejší náklady</t>
  </si>
  <si>
    <t>Celkem za stavbu</t>
  </si>
  <si>
    <t>CZK</t>
  </si>
  <si>
    <t>#POPS</t>
  </si>
  <si>
    <t>Popis stavby: 2025-01-01_1 - Výměna varných bloků, Nemocnice Frýdek Místek</t>
  </si>
  <si>
    <t>#POPO</t>
  </si>
  <si>
    <t>Popis objektu: SO01 - Výměna varných bloků</t>
  </si>
  <si>
    <t>#POPR</t>
  </si>
  <si>
    <t>Popis rozpočtu: D.1.1 - ARCHITEKTONICKO – STAVEBNÍ ŘEŠENÍ</t>
  </si>
  <si>
    <t>Popis rozpočtu: D.1.2 - STAVEBNĚ KONSTRUKČNÍ ŘEŠENÍ</t>
  </si>
  <si>
    <t>Popis rozpočtu: D.1.3 - POŽÁRNĚ BEZPEČNOSTNÍ ŘEŠENÍ</t>
  </si>
  <si>
    <t>Popis rozpočtu: D.1.4.1  - ZDRAVOTNĚ TECHNICKÉ INSTALACE</t>
  </si>
  <si>
    <t>V případě neúplné citace textů, názvů položek, způsobené importem, je nutno brát v potaz pro stanovení kompletní ceny projektovou dokumentaci tohoto oddílu.</t>
  </si>
  <si>
    <t>Popis rozpočtu: D.1.4.3 - ELEKTROINSTALACE</t>
  </si>
  <si>
    <t>Popis rozpočtu: D.2.4.3 - PLYNOVOD</t>
  </si>
  <si>
    <t>Popis rozpočtu: ON a VN - Ostatní a vedlejší náklady</t>
  </si>
  <si>
    <t>Rekapitulace dílů</t>
  </si>
  <si>
    <t>Typ dílu</t>
  </si>
  <si>
    <t>_1</t>
  </si>
  <si>
    <t>Kabely :</t>
  </si>
  <si>
    <t>_2</t>
  </si>
  <si>
    <t>Doplnění do stávajícího rozvaděče RMK :</t>
  </si>
  <si>
    <t>_3</t>
  </si>
  <si>
    <t>Zásuvky, spínače, krabice, elektroinstalační materiál :</t>
  </si>
  <si>
    <t>_4</t>
  </si>
  <si>
    <t>Ostatní náklady :</t>
  </si>
  <si>
    <t>100</t>
  </si>
  <si>
    <t>NTL vnitřní rozvod plynu</t>
  </si>
  <si>
    <t>2</t>
  </si>
  <si>
    <t>Základy a zvláštní zakládání</t>
  </si>
  <si>
    <t>201</t>
  </si>
  <si>
    <t>Vnitřní rozvod vody</t>
  </si>
  <si>
    <t>202</t>
  </si>
  <si>
    <t>Kanalizace vnitřní</t>
  </si>
  <si>
    <t>3</t>
  </si>
  <si>
    <t>Svislé a kompletní konstrukce</t>
  </si>
  <si>
    <t>61</t>
  </si>
  <si>
    <t>Úpravy povrchů vnitřní</t>
  </si>
  <si>
    <t>63</t>
  </si>
  <si>
    <t>Podlahy a podlahové konstrukce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</si>
  <si>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</si>
  <si>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</si>
  <si>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</si>
  <si>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</si>
  <si>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</si>
  <si>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</si>
  <si>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</si>
  <si>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</si>
  <si>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711</t>
  </si>
  <si>
    <t>Izolace proti vodě</t>
  </si>
  <si>
    <t>713</t>
  </si>
  <si>
    <t>Izolace tepelné</t>
  </si>
  <si>
    <t>767</t>
  </si>
  <si>
    <t>Konstrukce zámečnické</t>
  </si>
  <si>
    <t>771</t>
  </si>
  <si>
    <t>Podlahy z dlaždic a obklady</t>
  </si>
  <si>
    <t>781</t>
  </si>
  <si>
    <t>Obklady keramické</t>
  </si>
  <si>
    <t>783</t>
  </si>
  <si>
    <t>Nátěry</t>
  </si>
  <si>
    <t>784</t>
  </si>
  <si>
    <t>Malby</t>
  </si>
  <si>
    <t>D96</t>
  </si>
  <si>
    <t>Přesuny suti a vybouraných hmot</t>
  </si>
  <si>
    <t>PSU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</si>
  <si>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</si>
  <si>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</si>
  <si>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</si>
  <si>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</si>
  <si>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</si>
  <si>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</si>
  <si>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</si>
  <si>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</si>
  <si>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</si>
  <si>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</si>
  <si>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</si>
  <si>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</si>
  <si>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</si>
  <si>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</si>
  <si>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</si>
  <si>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</si>
  <si>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</si>
  <si>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</si>
  <si>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</si>
  <si>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</si>
  <si>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</si>
  <si>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</si>
  <si>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</si>
  <si>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</si>
  <si>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</si>
  <si>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</si>
  <si>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</si>
  <si>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</si>
  <si>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</si>
  <si>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</si>
  <si>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278361824R00</t>
  </si>
  <si>
    <t>Výztuž základů pod stroje z oceli B500B (10505)</t>
  </si>
  <si>
    <t>t</t>
  </si>
  <si>
    <t>RTS 25/ I</t>
  </si>
  <si>
    <t>Práce</t>
  </si>
  <si>
    <t>Červená</t>
  </si>
  <si>
    <t>POL1_</t>
  </si>
  <si>
    <t xml:space="preserve">Kalkulováno 150kg/m3; uvažováno vč. propojení k podlaze (např. trny - žebírkový drát ROXOR) : </t>
  </si>
  <si>
    <t>VV</t>
  </si>
  <si>
    <t xml:space="preserve">Sokl (dle Obecný řez stavebního soklu pro chlazené i ostatní stoly) - dle výkr. "Navrhovaný stav - půdorys 1.NP", konkr. _"Detail stavebních soklů" : </t>
  </si>
  <si>
    <t>průřez 100x150mm : (0,53+0,10+4,62+0,10+0,53)*0,10*0,15*2*150*0,001</t>
  </si>
  <si>
    <t>(0,53+0,10+3,775+0,10+0,53)*0,10*0,15*2*150*0,001</t>
  </si>
  <si>
    <t>278381156R00</t>
  </si>
  <si>
    <t>Základ pod stroje plochy do 1,00 m2 z betonu C 25/30</t>
  </si>
  <si>
    <t>m3</t>
  </si>
  <si>
    <t xml:space="preserve">V položce jsou zakalkulovány i náklady na bednění. : </t>
  </si>
  <si>
    <t>průřez 100x150mm : (0,53+0,10+4,62+0,10+0,53)*0,10*0,15*2</t>
  </si>
  <si>
    <t>(0,53+0,10+3,775+0,10+0,53)*0,10*0,15*2</t>
  </si>
  <si>
    <t>278381.x</t>
  </si>
  <si>
    <t>Příplatek za přesný rozměrový požadavek soklu (pravé úhly, dokonalá vodorovnost)</t>
  </si>
  <si>
    <t>soubor</t>
  </si>
  <si>
    <t>Vlastní</t>
  </si>
  <si>
    <t>Indiv</t>
  </si>
  <si>
    <t>Sokl (dle Obecný řez stavebního soklu pro chlazené i ostatní stoly) - dle výkr. "Navrhovaný stav - půdorys 1.NP", konkr. _"Detail stavebních soklů" : 1</t>
  </si>
  <si>
    <t>342255028R00</t>
  </si>
  <si>
    <t>Příčky z desek Ytong tl. 150 mm</t>
  </si>
  <si>
    <t>m2</t>
  </si>
  <si>
    <t xml:space="preserve">materiálové řešení - dle "SOUHRNNÁ TECHNICKÁ ZPRÁVA" : </t>
  </si>
  <si>
    <t>nové polo příčky výšky 1400 mm : 5,0*1,40*2</t>
  </si>
  <si>
    <t>611421431R00</t>
  </si>
  <si>
    <t>Oprava váp.omítek stropů do 50% plochy - štukových</t>
  </si>
  <si>
    <t>Žlutá</t>
  </si>
  <si>
    <t xml:space="preserve">1.PP - pouze stropní místa dotčená stavbou v rámci zhotovení ocelové konstrukce : </t>
  </si>
  <si>
    <t>ca. 9,0 x 9,0 m : 9,0*9,0</t>
  </si>
  <si>
    <t>612481211RT2</t>
  </si>
  <si>
    <t>Montáž výztužné sítě (perlinky) do stěrky - vnitřní stěny včetně výztužné sítě a stěrkového tmelu</t>
  </si>
  <si>
    <t>nové polo příčky výšky 1400 mm : 5,0*1,40*2*2</t>
  </si>
  <si>
    <t>(1,40+5,0+1,40)*0,15*2</t>
  </si>
  <si>
    <t>614471712R00</t>
  </si>
  <si>
    <t>Vyspravení beton. konstrukcí cem. maltou tl. 20 mm</t>
  </si>
  <si>
    <t xml:space="preserve">1.NP - na půdorysu dotčených prací (11,70x5,70m) - 2x sloup : </t>
  </si>
  <si>
    <t>výška uvažována 2,0m - vyspravení pod obklad : (0,40+0,40+0,40+0,40)*2,0*2</t>
  </si>
  <si>
    <t>631361921RT2</t>
  </si>
  <si>
    <t>Výztuž podlah svařovanou sítí KD 35, drát d 5,0 mm, oko 100 x 100 mm</t>
  </si>
  <si>
    <t xml:space="preserve">3,08 kg/m2; ztratné, přeložení 15% : </t>
  </si>
  <si>
    <t>dle "navrhovaný stav - řez" - P3 a P4 : 11,70*5,70*3,08*0,001*1,15</t>
  </si>
  <si>
    <t>632411105RT2</t>
  </si>
  <si>
    <t>Samonivelační stěrka Cemix, ruční zpracování tl. 5 mm samonivelační polymercementová stěrka Cemix 30 MPa</t>
  </si>
  <si>
    <t>Důležitá</t>
  </si>
  <si>
    <t>11,70*5,70</t>
  </si>
  <si>
    <t>632421160RU3</t>
  </si>
  <si>
    <t>Cementový potěr, ručně zpracovaný,tl.49 mm</t>
  </si>
  <si>
    <t>dle "navrhovaný stav - řez" - P3 a P4 : 11,70*5,70</t>
  </si>
  <si>
    <t>R.63.01</t>
  </si>
  <si>
    <t>Případné drobné dobetonávky při rekonstrukčních pracích</t>
  </si>
  <si>
    <t>952901111R00</t>
  </si>
  <si>
    <t>Vyčištění budov o výšce podlaží do 4 m</t>
  </si>
  <si>
    <t>v rozsahu půdorysné plochy 11,70 x 5,70 m - 1.NP : 11,70*5,70</t>
  </si>
  <si>
    <t>dále uvažováno se stejnou plochou 1.PP : 66,69</t>
  </si>
  <si>
    <t>965043331RT1</t>
  </si>
  <si>
    <t>Bourání podkladů bet., potěr tl. 10 cm, pl. 4 m2 mazanina tl. 5 - 8 cm s potěrem</t>
  </si>
  <si>
    <t>dle "stávající stav - skladby podlahy" - P1, tl.50mm : 11,70*5,70*0,05</t>
  </si>
  <si>
    <t>odpočet P2 : -2,40*4,02*0,05</t>
  </si>
  <si>
    <t>-2,40*1,50*0,05</t>
  </si>
  <si>
    <t>965043441RT1</t>
  </si>
  <si>
    <t>Bourání podkladů bet., potěr tl. 15 cm, nad 4 m2 ručně mazanina tl. 10 - 15 cm s potěrem</t>
  </si>
  <si>
    <t>dle "stávající stav - skladby podlahy" - P2, tl.150mm : 2,40*4,02*0,15</t>
  </si>
  <si>
    <t>2,40*1,50*0,15</t>
  </si>
  <si>
    <t>965049111R00</t>
  </si>
  <si>
    <t>Příplatek, bourání mazanin se svař. síťí tl. 10 cm</t>
  </si>
  <si>
    <t>dle "stávající stav - skladby podlahy" - P1, tl.50mm : 2,6721</t>
  </si>
  <si>
    <t>965049112R00</t>
  </si>
  <si>
    <t>Příplatek, bourání mazanin se svař.síťí nad 10 cm</t>
  </si>
  <si>
    <t>dle "stávající stav - skladby podlahy" - P2, tl.150mm : 1,9872</t>
  </si>
  <si>
    <t>965048515R00</t>
  </si>
  <si>
    <t>Broušení betonových povrchů do tl. 5 mm</t>
  </si>
  <si>
    <t>po vybourání stáv.souvrství (před provedením nových vrstev) : 11,70*5,70</t>
  </si>
  <si>
    <t>965081713RT1</t>
  </si>
  <si>
    <t>Bourání dlažeb keramických ručně, dlaždice keramické</t>
  </si>
  <si>
    <t>965081702R00</t>
  </si>
  <si>
    <t xml:space="preserve">Bourání soklíků z dlažeb keramických </t>
  </si>
  <si>
    <t>m</t>
  </si>
  <si>
    <t xml:space="preserve">z PD není parný rozsah stáv. bet.soklu; uvažováno v rozsahu jako nový : </t>
  </si>
  <si>
    <t>průřez 100x150mm : (0,53+0,10+4,62+0,10+0,53)*2</t>
  </si>
  <si>
    <t>(0,53+0,10+3,775+0,10+0,53)*2</t>
  </si>
  <si>
    <t>970241250R00</t>
  </si>
  <si>
    <t>Řezání prostého betonu hl. řezu 250 mm</t>
  </si>
  <si>
    <t>vč. stávajícího souvrství, do 250mm, hranice mezi bouranou podlahou a stávající podhlahou : 11,70*2+5,70*2</t>
  </si>
  <si>
    <t>978011161R00</t>
  </si>
  <si>
    <t>Otlučení omítek vnitřních vápenných stropů do 50 %</t>
  </si>
  <si>
    <t>978059531R00</t>
  </si>
  <si>
    <t>Odsekání vnitřních obkladů stěn nad 2 m2</t>
  </si>
  <si>
    <t>výška uvažována 2,0m : (0,40+0,40+0,40+0,40)*2,0*2</t>
  </si>
  <si>
    <t>R.96.01</t>
  </si>
  <si>
    <t>Demontáž, vybourání stáv. podlah. žlabů vč.roštů</t>
  </si>
  <si>
    <t>962100022RA0</t>
  </si>
  <si>
    <t>Bourání nadzákladového zdiva z železobetonu</t>
  </si>
  <si>
    <t>Agregovaná položka</t>
  </si>
  <si>
    <t>POL2_</t>
  </si>
  <si>
    <t>999281105R00</t>
  </si>
  <si>
    <t>Přesun hmot pro opravy a údržbu do výšky 6 m</t>
  </si>
  <si>
    <t>Přesun hmot</t>
  </si>
  <si>
    <t>POL7_</t>
  </si>
  <si>
    <t>711130101R00</t>
  </si>
  <si>
    <t>Odstranění izolace proti vlhkosti na ploše vodorovné, asfaltové pásy na sucho, 1 vrstva</t>
  </si>
  <si>
    <t>dle "stávající stav - skladby podlahy" - lepenka : 11,70*5,70</t>
  </si>
  <si>
    <t>711140102R00</t>
  </si>
  <si>
    <t>Odstranění izolace proti vlhkosti na ploše vodorovné, asfaltové pásy přitavením, 2 vrstvy</t>
  </si>
  <si>
    <t>dle "stávající stav - skladby podlahy" - 2x sklobit : 11,70*5,70</t>
  </si>
  <si>
    <t>711171559RT1</t>
  </si>
  <si>
    <t>Provedení izolace proti vlhkosti na ploše vodorovné, fólií, volně fólie ve specifikaci</t>
  </si>
  <si>
    <t>711212000RU1</t>
  </si>
  <si>
    <t>Penetrace podkladu pod hydroizolační hmoty včetně dodávky Primer G (fa Mapei)</t>
  </si>
  <si>
    <t>plus 15% navíc pro svislé části : 66,69/100*15</t>
  </si>
  <si>
    <t/>
  </si>
  <si>
    <t>711212001RT2</t>
  </si>
  <si>
    <t>Nátěr hydroizolační včetně dodávky Mapegum WPS (fa Mapei)</t>
  </si>
  <si>
    <t>711212601RT2</t>
  </si>
  <si>
    <t>Utěsnění detailů při stěrkových hydroizolacích, těsnicí pás do spoje podlaha - stěna Mapeband šířka 100 mm (fa Mapei)</t>
  </si>
  <si>
    <t>u polopříček : (5,0+0,15+5,0+0,15)*2</t>
  </si>
  <si>
    <t>u soklu : (0,53+0,10+4,62+0,10+0,53)*2*2</t>
  </si>
  <si>
    <t>(0,53+0,10+3,775+0,10+0,53)*2*2</t>
  </si>
  <si>
    <t>711212602RT2</t>
  </si>
  <si>
    <t>Utěsnění detailů při stěrkových hydroizolacích, těsnicí roh vnější, vnitřní do spoje podlaha-stěna Mapeband - vnější, vnitřní roh</t>
  </si>
  <si>
    <t>kus</t>
  </si>
  <si>
    <t>u polopříček : 4*2*2</t>
  </si>
  <si>
    <t>u soklu : 4*2</t>
  </si>
  <si>
    <t>4*2</t>
  </si>
  <si>
    <t>711774402R00</t>
  </si>
  <si>
    <t>Zesílení dilatačních spár, fólií, na ploše svislé, rš 300 mm</t>
  </si>
  <si>
    <t>napojení podlahy na půdorysu 11,70 x 5,70 m : 11,70*2+5,70*2</t>
  </si>
  <si>
    <t>napojení podlahy P1_P2 (P3_P4) : 2,40*2+4,02*2</t>
  </si>
  <si>
    <t>2,40*2+1,50*2</t>
  </si>
  <si>
    <t>283220183R</t>
  </si>
  <si>
    <t>Fólie hydroizolační PVC-P, ALKORPLAN 35034 tl. 2,0 mm, zemní</t>
  </si>
  <si>
    <t>SPCM</t>
  </si>
  <si>
    <t>Specifikace</t>
  </si>
  <si>
    <t>POL3_</t>
  </si>
  <si>
    <t>ztratné 20% (uvažováno i z důvodu svislého vytažení, napojení na stáv.stav) : 11,70*5,70*1,20</t>
  </si>
  <si>
    <t>998711201R00</t>
  </si>
  <si>
    <t>Přesun hmot pro izolace proti vodě, výšky do 6 m</t>
  </si>
  <si>
    <t>713102121R00</t>
  </si>
  <si>
    <t>Odstranění tepelné izolace podlah, volně uložené, z desek minerálních, tl. do 100 mm</t>
  </si>
  <si>
    <t>713121111RT1</t>
  </si>
  <si>
    <t>Montáž tepelné nebo kročejové izolace podlah na sucho, jednovrstvé materiál ve specifikaci</t>
  </si>
  <si>
    <t>dle "navrhovaný stav - řez" - P3, tl.40mm : 11,70*5,70</t>
  </si>
  <si>
    <t>odpočet P2 : -2,40*4,02</t>
  </si>
  <si>
    <t>-2,40*1,50</t>
  </si>
  <si>
    <t>713121121RT1</t>
  </si>
  <si>
    <t>Montáž tepelné izolace podlah na sucho, dvouvrstvé materiál ve specifikaci</t>
  </si>
  <si>
    <t>dle "navrhovaný stav - řez" - P4, tl.100mm+40mm : 2,40*4,02</t>
  </si>
  <si>
    <t>2,40*1,50</t>
  </si>
  <si>
    <t>713191100R00</t>
  </si>
  <si>
    <t>Položení separační fólie</t>
  </si>
  <si>
    <t>71319110.x</t>
  </si>
  <si>
    <t>Položení separační fólie - příplatek za svislé vytažení, napojení</t>
  </si>
  <si>
    <t>příplatek za vytažení, napojení na stáv.stav : 1</t>
  </si>
  <si>
    <t>283754552R</t>
  </si>
  <si>
    <t>Deska izolační XPS, FIBRAN 300-L tl. 40 mm</t>
  </si>
  <si>
    <t xml:space="preserve">ztratné 10% : </t>
  </si>
  <si>
    <t>dle "navrhovaný stav - řez" - P3 a P4, tl.40mm : 11,70*5,70*1,10</t>
  </si>
  <si>
    <t>283754558R</t>
  </si>
  <si>
    <t>Deska izolační XPS, FIBRAN 300-L tl. 100 mm</t>
  </si>
  <si>
    <t>dle "navrhovaný stav - řez" - P4, tl.100mm : 2,40*4,02*1,10</t>
  </si>
  <si>
    <t>2,40*1,50*1,10</t>
  </si>
  <si>
    <t>673524R</t>
  </si>
  <si>
    <t>Fólie parotěsná tl. 0,20 mm, separační</t>
  </si>
  <si>
    <t xml:space="preserve">ztratné 20% (uvažováno i z důvodu svislého vytažení, napojení na stáv.stav) : </t>
  </si>
  <si>
    <t>dle "navrhovaný stav - řez" - P3 a P4 : 11,70*5,70*1,20</t>
  </si>
  <si>
    <t>998713201R00</t>
  </si>
  <si>
    <t>Přesun hmot pro izolace tepelné, výšky do 6 m</t>
  </si>
  <si>
    <t>771101101R00</t>
  </si>
  <si>
    <t>Vysávání podlah průmyslovýcm vysavačem pro pokládku dlažby</t>
  </si>
  <si>
    <t>771101210RT1</t>
  </si>
  <si>
    <t>Penetrace podkladu pod dlažby penetrační nátěr Primer G</t>
  </si>
  <si>
    <t>771475014R00</t>
  </si>
  <si>
    <t>Montáž soklíků rovných z dlaždic keramických, do tmele, výšky do 100 mm</t>
  </si>
  <si>
    <t>dle "Navrhovaný stav - půdorys 1.NP", konkr. _"Detail stavebních soklů" : (0,53+0,10+4,62+0,10+0,53)*3*2</t>
  </si>
  <si>
    <t>(0,53+0,10+3,775+0,10+0,53)*3*2</t>
  </si>
  <si>
    <t>771575107RU1</t>
  </si>
  <si>
    <t>Montáž podlah z dlaždic hladkých keramických, do tmele, 200 x 200 mm vč. flex.lepidlo, vč. spár.hmota</t>
  </si>
  <si>
    <t>77199.R</t>
  </si>
  <si>
    <t>Příplatek za lišty</t>
  </si>
  <si>
    <t>59760R</t>
  </si>
  <si>
    <t>Dlaždice keramická 200 x 200 mm, protiskluzová R11</t>
  </si>
  <si>
    <t>dle "navrhovaný stav - řez" - P3 a P4, podlaha, ztratné 15% : 11,70*5,70*1,15</t>
  </si>
  <si>
    <t>dle "Navrhovaný stav - půdorys 1.NP", konkr. _"Detail stavebních soklů", sokl, ztratné 30% : (0,53+0,10+4,62+0,10+0,53)*(0,15+0,10+0,15)*2*1,30</t>
  </si>
  <si>
    <t>(0,53+0,10+3,775+0,10+0,53)*(0,15+0,10+0,15)*2*1,30</t>
  </si>
  <si>
    <t>998771201R00</t>
  </si>
  <si>
    <t>Přesun hmot pro podlahy z dlaždic, výšky do 6 m</t>
  </si>
  <si>
    <t>781101210RT1</t>
  </si>
  <si>
    <t>Penetrace podkladu pod obklady penetrační nátěr Primer G</t>
  </si>
  <si>
    <t>781415015RU1</t>
  </si>
  <si>
    <t>Montáž obkladů stěn obkládačkami porovinovými, do tmele, 200 x 200 mm vč. flex.lepidlo, vč. spár.hmota</t>
  </si>
  <si>
    <t>78199.R</t>
  </si>
  <si>
    <t>59781R</t>
  </si>
  <si>
    <t>Obkládačka keramická</t>
  </si>
  <si>
    <t>nové polo příčky výšky 1400 mm; ztratné 15% : 5,0*1,40*2*2*1,15</t>
  </si>
  <si>
    <t>(1,40+5,0+1,40)*0,15*2*1,15</t>
  </si>
  <si>
    <t>výška uvažována 2,0m; ztratné 20% : (0,40+0,40+0,40+0,40)*2,0*2*1,20</t>
  </si>
  <si>
    <t>998781201R00</t>
  </si>
  <si>
    <t>Přesun hmot pro obklady keramické, výšky do 6 m</t>
  </si>
  <si>
    <t>784.R.01</t>
  </si>
  <si>
    <t>Malba, penetrace 1x, malba bílá 1x - pouze mezi vymezeným stavebním místem a jeho logistickým napojením na exteriér</t>
  </si>
  <si>
    <t xml:space="preserve">1.NP - pouze v místě komunikace_staveniště/exteriér (dopravní komunikace pro zajištění materiálu a pracovníků) : </t>
  </si>
  <si>
    <t>pouze případná znečištěná lokální místa na stěnách/stropu : 1</t>
  </si>
  <si>
    <t>979086112R00</t>
  </si>
  <si>
    <t>Nakládání nebo překládání suti a vybouraných hmot</t>
  </si>
  <si>
    <t>Přesun suti</t>
  </si>
  <si>
    <t>POL8_</t>
  </si>
  <si>
    <t>979011111R00</t>
  </si>
  <si>
    <t>Svislá doprava suti a vybour. hmot za 2.NP a 1.PP</t>
  </si>
  <si>
    <t>979081111R00</t>
  </si>
  <si>
    <t>Odvoz suti a vybour. hmot na skládku do 1 km</t>
  </si>
  <si>
    <t>979081121R00</t>
  </si>
  <si>
    <t>Příplatek k odvozu za každý další 1 km</t>
  </si>
  <si>
    <t>979082111R00</t>
  </si>
  <si>
    <t>Vnitrostaveništní doprava suti do 10 m</t>
  </si>
  <si>
    <t>979082121R00</t>
  </si>
  <si>
    <t>Příplatek k vnitrost. dopravě suti za dalších 5 m</t>
  </si>
  <si>
    <t>979990107R00</t>
  </si>
  <si>
    <t>Poplatek za uložení suti - směs betonu, cihel, dřeva, skupina odpadu 170904</t>
  </si>
  <si>
    <t>979093111R00</t>
  </si>
  <si>
    <t>Uložení suti na skládku bez zhutnění</t>
  </si>
  <si>
    <t>SUM</t>
  </si>
  <si>
    <t>Poznámky uchazeče k zadání</t>
  </si>
  <si>
    <t>POPUZIV</t>
  </si>
  <si>
    <t>END</t>
  </si>
  <si>
    <t>941955004R00</t>
  </si>
  <si>
    <t>Lešení lehké pomocné, výška podlahy do 3,5 m</t>
  </si>
  <si>
    <t>1.PP - uvažováno ca. 10,0x10,0m : 10,0*10,0</t>
  </si>
  <si>
    <t>953981104R00</t>
  </si>
  <si>
    <t>Chemické kotvy do betonu, hl. 125 mm, M 16, ampule</t>
  </si>
  <si>
    <t>4ks á patní plech : 17*4</t>
  </si>
  <si>
    <t>R.95.01</t>
  </si>
  <si>
    <t xml:space="preserve">D+M nesmršťovací malta </t>
  </si>
  <si>
    <t>1.PP ZTUŽUJÍCÍ OCELOVÉ RÁMY - viz. výkr. č. D.3.4.1 : 1</t>
  </si>
  <si>
    <t>767995105R00</t>
  </si>
  <si>
    <t>Výroba a montáž kovových konstrukcí</t>
  </si>
  <si>
    <t>kg</t>
  </si>
  <si>
    <t>1.PP ZTUŽUJÍCÍ OCELOVÉ RÁMY - viz. výkr. č. D.3.4.1 : 2340,54</t>
  </si>
  <si>
    <t>R.767.01</t>
  </si>
  <si>
    <t>Drobný pomocný materiál</t>
  </si>
  <si>
    <t>13482715R</t>
  </si>
  <si>
    <t>Tyč ocelová IPE 200, S235JR</t>
  </si>
  <si>
    <t>1.PP ZTUŽUJÍCÍ OCELOVÉ RÁMY - viz. výkr. č. D.3.4.1 : (2340,54-427,04)*0,001</t>
  </si>
  <si>
    <t>13615015R</t>
  </si>
  <si>
    <t>Plech hladký S235JR 20,00 x 2000 x 6000 mm</t>
  </si>
  <si>
    <t>1.PP ZTUŽUJÍCÍ OCELOVÉ RÁMY - viz. výkr. č. D.3.4.1 : 427,04*1,15*0,001</t>
  </si>
  <si>
    <t>998767201R00</t>
  </si>
  <si>
    <t>Přesun hmot pro zámečnické konstr., výšky do 6 m</t>
  </si>
  <si>
    <t>783271031RT1</t>
  </si>
  <si>
    <t>Nátěr polyuretanový kov. konstr. Roko z+2x email základ Rokopur  RK 105 + 2x Rokopur email RK 400</t>
  </si>
  <si>
    <t xml:space="preserve">1.PP ZTUŽUJÍCÍ OCELOVÉ RÁMY : </t>
  </si>
  <si>
    <t>IPE 200 - plocha povrchu 0,768 m2/m. Celková délka - viz. výkr. č. D.3.4.1 : (45,65+6,75+11,60+7,80)*1,15*0,768</t>
  </si>
  <si>
    <t>Patní plech : 0,40*0,40*1,15*17*2</t>
  </si>
  <si>
    <t>953941312R00</t>
  </si>
  <si>
    <t>Osazení požárního hasicího přístroje na stěnu</t>
  </si>
  <si>
    <t>449899R</t>
  </si>
  <si>
    <t>Protipožární ucpávky v rámci ARCH. – STAV. ŘEŠENÍ</t>
  </si>
  <si>
    <t>Pouze v rámci ARCH. – STAV. ŘEŠENÍ! : 1</t>
  </si>
  <si>
    <t>U ostatních řemeslných, technologických oddílů je součástí těchto konkrétních rozpočtů! : 0</t>
  </si>
  <si>
    <t>449841R</t>
  </si>
  <si>
    <t>Hasicí přístroj práškový 9kg, 27A/144B/C</t>
  </si>
  <si>
    <t>1</t>
  </si>
  <si>
    <t>PPR porubí pro rozvody pitné a teplé vody PN16 - 95C</t>
  </si>
  <si>
    <t>Běžná</t>
  </si>
  <si>
    <t>POL3_0</t>
  </si>
  <si>
    <t>Pol__0002</t>
  </si>
  <si>
    <t>Potrubí z PE, D 32 PN 16</t>
  </si>
  <si>
    <t>bm</t>
  </si>
  <si>
    <t>POL1_1</t>
  </si>
  <si>
    <t>Pol__0003</t>
  </si>
  <si>
    <t>Potrubí z PE, D 25 PN 16</t>
  </si>
  <si>
    <t>Pol__0004</t>
  </si>
  <si>
    <t>Potrubí z PE, D 20 PN 16</t>
  </si>
  <si>
    <t>Závěsný a montážní materiál</t>
  </si>
  <si>
    <t>ks</t>
  </si>
  <si>
    <t>Pol__0006</t>
  </si>
  <si>
    <t>Izolační materiál se strukturou uzavřených buněk, tepelná vodivost při 10°C max.0,038 W.m-1.K-1. Izo</t>
  </si>
  <si>
    <t>Pol__0007</t>
  </si>
  <si>
    <t>Pomocný a spojovací materiál</t>
  </si>
  <si>
    <t>Jádrové vrtání  - prostup stropem a stěnou</t>
  </si>
  <si>
    <t>Pol__0009</t>
  </si>
  <si>
    <t>Protipožární tmel pro prostup konstrulcemi mezi požárními úseky - odolnost 90 min.</t>
  </si>
  <si>
    <t>4</t>
  </si>
  <si>
    <t>Kulové kohouty</t>
  </si>
  <si>
    <t>Pol__0011</t>
  </si>
  <si>
    <t>KK-DN25</t>
  </si>
  <si>
    <t>Pol__0012</t>
  </si>
  <si>
    <t>KK-DN20</t>
  </si>
  <si>
    <t>Pol__0013</t>
  </si>
  <si>
    <t>KK-DN15</t>
  </si>
  <si>
    <t>Pol__0014</t>
  </si>
  <si>
    <t>Ventil 3/4"</t>
  </si>
  <si>
    <t>Pol__0015</t>
  </si>
  <si>
    <t>Vypouštěcí kohout 1/2"</t>
  </si>
  <si>
    <t>Pol__0016</t>
  </si>
  <si>
    <t>Nástěnka pro výtokový ventil G 1/2 s jedním závitem</t>
  </si>
  <si>
    <t>6</t>
  </si>
  <si>
    <t>Vypuštění stávajícho rozvodu vody</t>
  </si>
  <si>
    <t>7</t>
  </si>
  <si>
    <t>Napojení na stávající rozvod vody PP-R</t>
  </si>
  <si>
    <t>8</t>
  </si>
  <si>
    <t>Stavební přípomoc (prostupy, drážky, výklenky) vč. začištění + odvoz situ a uložení na skládku</t>
  </si>
  <si>
    <t>Pol__0020</t>
  </si>
  <si>
    <t>kpl</t>
  </si>
  <si>
    <t>Pol__0021</t>
  </si>
  <si>
    <t>Proplach, desinfekce</t>
  </si>
  <si>
    <t>Pol__0022</t>
  </si>
  <si>
    <t>Tlaková zkouška</t>
  </si>
  <si>
    <t>Kanalizační potrubí a tvarovky KG - systém</t>
  </si>
  <si>
    <t>R-položka</t>
  </si>
  <si>
    <t>POL12_0</t>
  </si>
  <si>
    <t>Pol__0024</t>
  </si>
  <si>
    <t>160</t>
  </si>
  <si>
    <t>Pol__0025</t>
  </si>
  <si>
    <t>125</t>
  </si>
  <si>
    <t>Pol__0026</t>
  </si>
  <si>
    <t>Kanalizační potrubí a tvarovky HT - systém</t>
  </si>
  <si>
    <t>Pol__0027</t>
  </si>
  <si>
    <t>110</t>
  </si>
  <si>
    <t>Pol__0028</t>
  </si>
  <si>
    <t>75</t>
  </si>
  <si>
    <t>Pol__0029</t>
  </si>
  <si>
    <t>Pol__0030</t>
  </si>
  <si>
    <t>Kanalizační potrubí a tvarovky HT - systém - vysoká teplota 85 C</t>
  </si>
  <si>
    <t>Pol__0031</t>
  </si>
  <si>
    <t>Pol__0032</t>
  </si>
  <si>
    <t>Pol__0033</t>
  </si>
  <si>
    <t>Pol__0034</t>
  </si>
  <si>
    <t>50</t>
  </si>
  <si>
    <t>Podlahový žlab do prostoru,  viditelná délka 600mm, šířka 400mm, 1x odpad d110mm včetně zápachové uzávěry, materiál nerez AISI 304, povrch matný - tryskáno balotinou, kryt roštu</t>
  </si>
  <si>
    <t>Pol__0036</t>
  </si>
  <si>
    <t>Podlahový žlab do prostoru,  viditelná délka 800mm, šířka 400mm, 1x odpad d110mm včetně zápachové uzávěry, materiál nerez AISI 304, povrch matný - tryskáno balotinou, kryt roštu</t>
  </si>
  <si>
    <t>Pol__0037</t>
  </si>
  <si>
    <t>Podlahový žlab do prostoru,  viditelná délka 1.970mm, šířka 400mm, 1x odpad d110mm včetně zápachové uzávěry, materiál nerez AISI 304, povrch matný - tryskáno balotinou, kryt roštu</t>
  </si>
  <si>
    <t>Pol__0038</t>
  </si>
  <si>
    <t>Podlahový žlab do prostoru,  viditelná délka 900mm, šířka 600mm, 1x odpad d110mm včetně zápachové uzávěry, materiál nerez AISI 304, povrch matný - tryskáno balotinou, kryt roštu</t>
  </si>
  <si>
    <t>Pol__0039</t>
  </si>
  <si>
    <t>Podlahový žlab do prostoru,  viditelná délka 4.000mm, šířka 200mm, 1x odpad d110mm včetně zápachové uzávěry, materiál nerez AISI 304, povrch matný - tryskáno balotinou, kryt roštu</t>
  </si>
  <si>
    <t>Pol__0041</t>
  </si>
  <si>
    <t>Protipožární ochranná manžeta El 60  pro kanalizační potrubí HT</t>
  </si>
  <si>
    <t>Závěsný a montážní materiál (redujkce, drážky, odbočky)</t>
  </si>
  <si>
    <t>Pol__0043</t>
  </si>
  <si>
    <t>Pol__0044</t>
  </si>
  <si>
    <t>Zkouška těsnosti</t>
  </si>
  <si>
    <t>Kabel CYKY-J 7x1,5mm2</t>
  </si>
  <si>
    <t>Montáž kabel Cu bez ukončení uložený pod omítku plný kulatý (např. CYKY)</t>
  </si>
  <si>
    <t>Kabel CYKY-J 5x35mm2</t>
  </si>
  <si>
    <t>5</t>
  </si>
  <si>
    <t>Kabel CYKY-J 5x25mm2</t>
  </si>
  <si>
    <t>Kabel CYKY-J 5x16mm2</t>
  </si>
  <si>
    <t>9        R01</t>
  </si>
  <si>
    <t>Kabel CYKY-J 5x10mm2</t>
  </si>
  <si>
    <t>10</t>
  </si>
  <si>
    <t>11</t>
  </si>
  <si>
    <t>Kabel CYKY-J 5x2,5mm2</t>
  </si>
  <si>
    <t>12</t>
  </si>
  <si>
    <t>13</t>
  </si>
  <si>
    <t>Kabel CYKY-J 3x2,5mm2</t>
  </si>
  <si>
    <t>14</t>
  </si>
  <si>
    <t>15</t>
  </si>
  <si>
    <t>Kabel H07RN-F 5Gx35mm2</t>
  </si>
  <si>
    <t>16</t>
  </si>
  <si>
    <t>Montáž kabel bez ukončení uložený pod omítku</t>
  </si>
  <si>
    <t>17</t>
  </si>
  <si>
    <t>Kabel  H07RN-F 5Gx25mm2</t>
  </si>
  <si>
    <t>18</t>
  </si>
  <si>
    <t>19</t>
  </si>
  <si>
    <t>Kabel  H07RN-F 5Gx16mm2</t>
  </si>
  <si>
    <t>20</t>
  </si>
  <si>
    <t>21</t>
  </si>
  <si>
    <t>Kabel  H07RN-F 5Gx10mm2</t>
  </si>
  <si>
    <t>22</t>
  </si>
  <si>
    <t>23</t>
  </si>
  <si>
    <t>Kabel  H07RN-F 5Gx2,5mm2</t>
  </si>
  <si>
    <t>24</t>
  </si>
  <si>
    <t>25</t>
  </si>
  <si>
    <t>Kabel CYA 6 zel./žl.</t>
  </si>
  <si>
    <t>26</t>
  </si>
  <si>
    <t>Montáž kabel Cu bez ukončení uložený pod omítku</t>
  </si>
  <si>
    <t>27</t>
  </si>
  <si>
    <t>Kabel CYA 10 zel./žl.</t>
  </si>
  <si>
    <t>28</t>
  </si>
  <si>
    <t>29</t>
  </si>
  <si>
    <t>Kabel CYA 16 zel./žl.</t>
  </si>
  <si>
    <t>30</t>
  </si>
  <si>
    <t>31</t>
  </si>
  <si>
    <t>Kabel CYA 25 zel./žl.</t>
  </si>
  <si>
    <t>32</t>
  </si>
  <si>
    <t>33</t>
  </si>
  <si>
    <t>Trubka kopoflex O90mm</t>
  </si>
  <si>
    <t>34</t>
  </si>
  <si>
    <t>Montáž trubky O0-90</t>
  </si>
  <si>
    <t>35</t>
  </si>
  <si>
    <t>Trubka kopoflex O63mm</t>
  </si>
  <si>
    <t>36</t>
  </si>
  <si>
    <t>37</t>
  </si>
  <si>
    <t>Trubka kopoflex O50mm</t>
  </si>
  <si>
    <t>38</t>
  </si>
  <si>
    <t>39</t>
  </si>
  <si>
    <t>Trubka kopoflex O32mm</t>
  </si>
  <si>
    <t>40</t>
  </si>
  <si>
    <t>41</t>
  </si>
  <si>
    <t>Trubka kopoflex O20mm -  přesné místo napojení není známo, počet metrů je pouze odhad</t>
  </si>
  <si>
    <t>42</t>
  </si>
  <si>
    <t>43</t>
  </si>
  <si>
    <t>Kabel UTP cat.6 -  přesné místo napojení není známo, počet metrů je pouze odhad</t>
  </si>
  <si>
    <t>44</t>
  </si>
  <si>
    <t>Montáž kabel UTP</t>
  </si>
  <si>
    <t>45</t>
  </si>
  <si>
    <t>Hlavní vypínač QM 300/3, 300A</t>
  </si>
  <si>
    <t>46</t>
  </si>
  <si>
    <t>Montáž vypínač tří/čtyřpól výkonový pojistkový do 160 A bez zapojení vodičů</t>
  </si>
  <si>
    <t>47</t>
  </si>
  <si>
    <t>3f. proudový chránič F100-4p/0,03, 100A/0,03A, typ A</t>
  </si>
  <si>
    <t>48</t>
  </si>
  <si>
    <t>Montáž proudových chráničů čtyřpólových nn do 120 A ve skříni se zapojením vodičů</t>
  </si>
  <si>
    <t>49</t>
  </si>
  <si>
    <t>3f. proudový chránič FI80-4p/0,03, 80A/0,03A, typ A</t>
  </si>
  <si>
    <t>51</t>
  </si>
  <si>
    <t>3f. proudový chránič FI63-4p/0,03, 63A/0,03A, typ A</t>
  </si>
  <si>
    <t>52</t>
  </si>
  <si>
    <t>Montáž proudových chráničů čtyřpólových nn do 63 A ve skříni se zapojením vodičů</t>
  </si>
  <si>
    <t>53</t>
  </si>
  <si>
    <t>3f. proudový chránič FI40-4p/0,03, 40A/0,03A, typ A</t>
  </si>
  <si>
    <t>54</t>
  </si>
  <si>
    <t>55</t>
  </si>
  <si>
    <t>3f. proudový chránič FI25-4p/0,03, 25A/0,03A, typ A</t>
  </si>
  <si>
    <t>56</t>
  </si>
  <si>
    <t>57</t>
  </si>
  <si>
    <t>Třífázový jistič B6/3, 6A</t>
  </si>
  <si>
    <t>58</t>
  </si>
  <si>
    <t>Montáž jističů třípólových nn do 25 A ve skříni se zapojením vodičů</t>
  </si>
  <si>
    <t>59</t>
  </si>
  <si>
    <t>Třífázový jistič B16/3, 16A</t>
  </si>
  <si>
    <t>60</t>
  </si>
  <si>
    <t>Třífázový jistič B32/3, 32A</t>
  </si>
  <si>
    <t>62</t>
  </si>
  <si>
    <t>Montáž jističů třípólových nn do 63 A ve skříni se zapojením vodičů</t>
  </si>
  <si>
    <t>Třífázový jistič B50/3, 50A</t>
  </si>
  <si>
    <t>64</t>
  </si>
  <si>
    <t>65</t>
  </si>
  <si>
    <t>Třífázový jistič B63/3, 63A</t>
  </si>
  <si>
    <t>66</t>
  </si>
  <si>
    <t>67</t>
  </si>
  <si>
    <t>Třífázový jistič B80/3, 80A</t>
  </si>
  <si>
    <t>68</t>
  </si>
  <si>
    <t>Montáž jističů třípólových nn do 120 A ve skříni se zapojením vodičů</t>
  </si>
  <si>
    <t>69</t>
  </si>
  <si>
    <t>Třífázový jistič B100/3, 100A</t>
  </si>
  <si>
    <t>70</t>
  </si>
  <si>
    <t>71</t>
  </si>
  <si>
    <t>Jednofázový jistič 16B/1, 16A</t>
  </si>
  <si>
    <t>72</t>
  </si>
  <si>
    <t>73</t>
  </si>
  <si>
    <t>Drobný materiál (svorky, hřeben, atd…)</t>
  </si>
  <si>
    <t>74</t>
  </si>
  <si>
    <t>Montáž drobného materiálu</t>
  </si>
  <si>
    <t>Demontáž stávajícího vybavení v rozvaděči RMK</t>
  </si>
  <si>
    <t>76</t>
  </si>
  <si>
    <t>Váčkový spínač nástěnný, 16A, IP65, komplet</t>
  </si>
  <si>
    <t>77</t>
  </si>
  <si>
    <t>Montáž spínač tří/čtyřpólový vestavný vačkový nebo válcový 63 A, 1 až 2 svorky se zapojením vodičů</t>
  </si>
  <si>
    <t>78</t>
  </si>
  <si>
    <t>Váčkový spínač nástěnný, 32A, IP65, komplet</t>
  </si>
  <si>
    <t>79</t>
  </si>
  <si>
    <t>80</t>
  </si>
  <si>
    <t>Váčkový spínač nástěnný, 50A, IP65, komplet</t>
  </si>
  <si>
    <t>81</t>
  </si>
  <si>
    <t>82</t>
  </si>
  <si>
    <t>Váčkový spínač nástěnný, 63A, IP65, komplet</t>
  </si>
  <si>
    <t>83</t>
  </si>
  <si>
    <t>84</t>
  </si>
  <si>
    <t>Váčkový spínač nástěnný, 80A, IP65, komplet</t>
  </si>
  <si>
    <t>85</t>
  </si>
  <si>
    <t>Montáž spínač tří/čtyřpólový vestavný vačkový nebo válcový 120 A, 1 až 2 svorky se zapojením vodičů</t>
  </si>
  <si>
    <t>86</t>
  </si>
  <si>
    <t>Váčkový spínač nástěnný, 100A, IP65, komplet</t>
  </si>
  <si>
    <t>87</t>
  </si>
  <si>
    <t>88</t>
  </si>
  <si>
    <t>Zásuvka jednoduchá pod omítku, 16A, 230V, IP44, komplet</t>
  </si>
  <si>
    <t>89</t>
  </si>
  <si>
    <t>Montáž zásuvek průmyslových nástěnných provedení IP 44 2P+PE 16 A se zapojením vodičů</t>
  </si>
  <si>
    <t>90</t>
  </si>
  <si>
    <t>Zásuvka třífázová pod omítku, 16A, 400V, IP44, komplet</t>
  </si>
  <si>
    <t>91</t>
  </si>
  <si>
    <t>92</t>
  </si>
  <si>
    <t>Instalační krabice přístrojová KP</t>
  </si>
  <si>
    <t>93</t>
  </si>
  <si>
    <t>Ostatní drobný elektroinstalační materiál</t>
  </si>
  <si>
    <t>Doprava (silnoproud)</t>
  </si>
  <si>
    <t>Stavební přípomoce</t>
  </si>
  <si>
    <t>Drobný materiál (hmoždinky, šrouby, sádra, atd..)</t>
  </si>
  <si>
    <t>97</t>
  </si>
  <si>
    <t>Zkoušky, revize</t>
  </si>
  <si>
    <t>98</t>
  </si>
  <si>
    <t>Dokumentace skutečného stavu</t>
  </si>
  <si>
    <t>OPN</t>
  </si>
  <si>
    <t>POL13_0</t>
  </si>
  <si>
    <t>Provedení požárních ucpávek při prostupu požárně dělící stěnou</t>
  </si>
  <si>
    <t>Rozvodné potrubí</t>
  </si>
  <si>
    <t>Potrubí ocelové ČSN 425715 - DN125</t>
  </si>
  <si>
    <t>Potrubí ocelové ČSN 425715 - DN80</t>
  </si>
  <si>
    <t>Potrubí ocelové ČSN 425715 - DN50</t>
  </si>
  <si>
    <t>Pol__0005</t>
  </si>
  <si>
    <t>Potrubí ocelové ČSN 425715 - DN32</t>
  </si>
  <si>
    <t>Potrubí ocelové ČSN 425715 - DN25</t>
  </si>
  <si>
    <t>Potrubí ocelové ČSN 425715 - DN20</t>
  </si>
  <si>
    <t>Ochranná trubka - prostup stěnou</t>
  </si>
  <si>
    <t>Pol__0010</t>
  </si>
  <si>
    <t>Armatury</t>
  </si>
  <si>
    <t>Kulový kohout KK-DN20</t>
  </si>
  <si>
    <t>Kulový kohout KK-DN25</t>
  </si>
  <si>
    <t>Kulový kohout KK-DN32</t>
  </si>
  <si>
    <t>Kulový kohout KK-DN50</t>
  </si>
  <si>
    <t>Filtr plyn - DN25</t>
  </si>
  <si>
    <t>Pol__0017</t>
  </si>
  <si>
    <t>Filtr plyn - DN32</t>
  </si>
  <si>
    <t>Pol__0018</t>
  </si>
  <si>
    <t>Nástavec - DN20</t>
  </si>
  <si>
    <t>Pol__0019</t>
  </si>
  <si>
    <t>Zátka - DN20</t>
  </si>
  <si>
    <t>Manometr 160, TČ 0.0 - 6 kPa + připojovací sada</t>
  </si>
  <si>
    <t>Havarijní rychlouzávěr BAP s řízeným el. vemtilem - DN50, napojen na čidlo úniku plynu, napájecí napjenti 230 V, ruční, elektricky pouze zavřít, funkce havarijní ventil, spínací čas 1s, tělo mosaz,</t>
  </si>
  <si>
    <t>Odvzdušnění plynového potrubí</t>
  </si>
  <si>
    <t>Pol__0023</t>
  </si>
  <si>
    <t>Skřín HU-přístavby 300x300x150</t>
  </si>
  <si>
    <t>Ostatní práce a přípomoce</t>
  </si>
  <si>
    <t>Nátěr potrubí do DN50, barva syntetická základní antikorozní</t>
  </si>
  <si>
    <t>Nátěr potrubí nad DN50, barva syntetická základní antikorozní</t>
  </si>
  <si>
    <t>Nátěr potrubí do DN50, barva syntetická konečná antikorozní - odstín žlutá</t>
  </si>
  <si>
    <t>Nátěr potrubí nad DN50, barva syntetická konečná antikorozní - odstín žlutá</t>
  </si>
  <si>
    <t>Kotvení</t>
  </si>
  <si>
    <t>Kolena, příruby, těsnění, pomocný a spojovací materiá</t>
  </si>
  <si>
    <t>Stavební přípomoc (prostupy, drážky, výklenky)</t>
  </si>
  <si>
    <t>Tlaková zkouška a revize plynového potrubí</t>
  </si>
  <si>
    <t>005111020R</t>
  </si>
  <si>
    <t>Vytyčení stavby</t>
  </si>
  <si>
    <t>Soubor</t>
  </si>
  <si>
    <t>VRN</t>
  </si>
  <si>
    <t>POL99_8</t>
  </si>
  <si>
    <t>005111021R</t>
  </si>
  <si>
    <t>Vytyčení inženýrských sítí</t>
  </si>
  <si>
    <t>005121010R</t>
  </si>
  <si>
    <t>Vybudování zařízení staveniště</t>
  </si>
  <si>
    <t>005121020R</t>
  </si>
  <si>
    <t xml:space="preserve">Provoz zařízení staveniště </t>
  </si>
  <si>
    <t>005121030R</t>
  </si>
  <si>
    <t>Odstranění zařízení staveniště</t>
  </si>
  <si>
    <t>005122010R</t>
  </si>
  <si>
    <t xml:space="preserve">Provoz objednatele </t>
  </si>
  <si>
    <t>005124010R</t>
  </si>
  <si>
    <t>Koordinační činnost</t>
  </si>
  <si>
    <t>005121039R</t>
  </si>
  <si>
    <t>Protiprašné a protihlukové opatření na staveništi - v místech dotčených prací (např. pomocí předstěn)</t>
  </si>
  <si>
    <t>005121049R</t>
  </si>
  <si>
    <t>Vyklizení skladu v 1.PP (regály) v místě provádění prací vč. zpětného navrácení</t>
  </si>
  <si>
    <t>005211010R</t>
  </si>
  <si>
    <t>Předání a převzetí staveniště</t>
  </si>
  <si>
    <t>005211020R</t>
  </si>
  <si>
    <t>Ochrana stávaj. inženýrských sítí na staveništi</t>
  </si>
  <si>
    <t>005211080R</t>
  </si>
  <si>
    <t xml:space="preserve">Bezpečnostní a hygienická opatření na staveništi </t>
  </si>
  <si>
    <t>005241010R</t>
  </si>
  <si>
    <t xml:space="preserve">Dokumentace skutečného provedení </t>
  </si>
  <si>
    <t>005241020R</t>
  </si>
  <si>
    <t xml:space="preserve">Geodetické zaměření skutečného provedení  </t>
  </si>
  <si>
    <t>005261010R</t>
  </si>
  <si>
    <t>Pojištění dodavatele a pojištění díla</t>
  </si>
  <si>
    <t>005231010Rx</t>
  </si>
  <si>
    <t>Zkoušky a revize</t>
  </si>
  <si>
    <t>005231021</t>
  </si>
  <si>
    <t>Čištění přilehlých komunikací a prostor dotčených stavbou</t>
  </si>
  <si>
    <t>005231022R</t>
  </si>
  <si>
    <t>Fotodokumentace</t>
  </si>
  <si>
    <t>00524x</t>
  </si>
  <si>
    <t>Předání a převzetí díla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</si>
</sst>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19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indexed="9"/>
      <name val="Arial CE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2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71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0" fontId="8" fillId="0" borderId="0" xfId="0" applyFont="1" applyAlignment="1">
      <alignment horizontal="left" vertical="center" wrapTex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30" xfId="0" applyNumberFormat="1" applyFont="1" applyFill="1" applyBorder="1" applyAlignment="1">
      <alignment vertical="center"/>
    </xf>
    <xf numFmtId="4" fontId="7" fillId="5" borderId="31" xfId="0" applyNumberFormat="1" applyFont="1" applyFill="1" applyBorder="1" applyAlignment="1">
      <alignment vertical="center" wrapText="1"/>
    </xf>
    <xf numFmtId="4" fontId="10" fillId="5" borderId="32" xfId="0" applyNumberFormat="1" applyFont="1" applyFill="1" applyBorder="1" applyAlignment="1">
      <alignment horizontal="center" vertical="center" wrapText="1" shrinkToFit="1"/>
    </xf>
    <xf numFmtId="4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0" fillId="0" borderId="34" xfId="0" applyNumberFormat="1" applyBorder="1" applyAlignment="1">
      <alignment vertical="center" wrapText="1"/>
    </xf>
    <xf numFmtId="4" fontId="3" fillId="0" borderId="35" xfId="0" applyNumberFormat="1" applyFont="1" applyBorder="1" applyAlignment="1">
      <alignment horizontal="right" vertical="center" wrapText="1" shrinkToFit="1"/>
    </xf>
    <xf numFmtId="4" fontId="3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5" fillId="0" borderId="33" xfId="0" applyNumberFormat="1" applyFont="1" applyBorder="1" applyAlignment="1">
      <alignment vertical="center"/>
    </xf>
    <xf numFmtId="4" fontId="5" fillId="0" borderId="34" xfId="0" applyNumberFormat="1" applyFont="1" applyBorder="1" applyAlignment="1">
      <alignment vertical="center" wrapText="1"/>
    </xf>
    <xf numFmtId="4" fontId="5" fillId="0" borderId="35" xfId="0" applyNumberFormat="1" applyFont="1" applyBorder="1" applyAlignment="1">
      <alignment vertical="center" wrapText="1" shrinkToFit="1"/>
    </xf>
    <xf numFmtId="4" fontId="5" fillId="0" borderId="35" xfId="0" applyNumberFormat="1" applyFont="1" applyBorder="1" applyAlignment="1">
      <alignment vertical="center" shrinkToFit="1"/>
    </xf>
    <xf numFmtId="3" fontId="5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4" fontId="0" fillId="3" borderId="38" xfId="0" applyNumberFormat="1" applyFill="1" applyBorder="1" applyAlignment="1">
      <alignment vertical="center"/>
    </xf>
    <xf numFmtId="4" fontId="0" fillId="3" borderId="39" xfId="0" applyNumberFormat="1" applyFill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shrinkToFit="1"/>
    </xf>
    <xf numFmtId="3" fontId="0" fillId="3" borderId="39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15" fillId="0" borderId="0" xfId="0" applyNumberFormat="1" applyFont="1" applyAlignment="1">
      <alignment wrapText="1"/>
    </xf>
    <xf numFmtId="0" fontId="0" fillId="0" borderId="0" xfId="0" applyNumberFormat="1" applyAlignment="1">
      <alignment wrapText="1"/>
    </xf>
    <xf numFmtId="0" fontId="4" fillId="0" borderId="0" xfId="0" applyFont="1"/>
    <xf numFmtId="49" fontId="0" fillId="0" borderId="0" xfId="0" applyNumberFormat="1"/>
    <xf numFmtId="0" fontId="16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6" fillId="5" borderId="30" xfId="0" applyFont="1" applyFill="1" applyBorder="1" applyAlignment="1">
      <alignment horizontal="center" vertical="center" wrapText="1"/>
    </xf>
    <xf numFmtId="0" fontId="16" fillId="5" borderId="31" xfId="0" applyFont="1" applyFill="1" applyBorder="1" applyAlignment="1">
      <alignment horizontal="center" vertical="center" wrapText="1"/>
    </xf>
    <xf numFmtId="0" fontId="16" fillId="5" borderId="32" xfId="0" applyFont="1" applyFill="1" applyBorder="1" applyAlignment="1">
      <alignment horizontal="center" vertical="center" wrapText="1"/>
    </xf>
    <xf numFmtId="49" fontId="3" fillId="0" borderId="33" xfId="0" applyNumberFormat="1" applyFont="1" applyBorder="1" applyAlignment="1">
      <alignment vertical="center"/>
    </xf>
    <xf numFmtId="49" fontId="3" fillId="0" borderId="33" xfId="0" applyNumberFormat="1" applyFont="1" applyBorder="1" applyAlignment="1">
      <alignment vertical="center" wrapText="1"/>
    </xf>
    <xf numFmtId="49" fontId="3" fillId="0" borderId="34" xfId="0" applyNumberFormat="1" applyFont="1" applyBorder="1" applyAlignment="1">
      <alignment vertical="center" wrapText="1"/>
    </xf>
    <xf numFmtId="0" fontId="3" fillId="3" borderId="36" xfId="0" applyFont="1" applyFill="1" applyBorder="1" applyAlignment="1">
      <alignment vertical="center"/>
    </xf>
    <xf numFmtId="0" fontId="3" fillId="3" borderId="36" xfId="0" applyFont="1" applyFill="1" applyBorder="1" applyAlignment="1">
      <alignment vertical="center" wrapText="1"/>
    </xf>
    <xf numFmtId="0" fontId="3" fillId="3" borderId="37" xfId="0" applyFont="1" applyFill="1" applyBorder="1" applyAlignment="1">
      <alignment vertical="center" wrapText="1"/>
    </xf>
    <xf numFmtId="164" fontId="3" fillId="0" borderId="35" xfId="0" applyNumberFormat="1" applyFont="1" applyBorder="1" applyAlignment="1">
      <alignment vertical="center"/>
    </xf>
    <xf numFmtId="164" fontId="3" fillId="3" borderId="39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5" xfId="0" applyNumberFormat="1" applyFont="1" applyBorder="1" applyAlignment="1">
      <alignment horizontal="center" vertical="center"/>
    </xf>
    <xf numFmtId="4" fontId="3" fillId="0" borderId="35" xfId="0" applyNumberFormat="1" applyFont="1" applyBorder="1" applyAlignment="1">
      <alignment vertical="center"/>
    </xf>
    <xf numFmtId="4" fontId="3" fillId="3" borderId="39" xfId="0" applyNumberFormat="1" applyFont="1" applyFill="1" applyBorder="1" applyAlignment="1">
      <alignment horizontal="center" vertical="center"/>
    </xf>
    <xf numFmtId="4" fontId="3" fillId="3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4" fillId="0" borderId="0" xfId="0" applyFont="1" applyAlignment="1">
      <alignment horizontal="center"/>
    </xf>
    <xf numFmtId="0" fontId="1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7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0" fillId="0" borderId="0" xfId="0" applyAlignment="1">
      <alignment vertical="top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40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Border="1" applyAlignment="1" applyProtection="1">
      <alignment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  <xf numFmtId="0" fontId="17" fillId="0" borderId="0" xfId="0" applyFont="1" applyBorder="1" applyAlignment="1">
      <alignment vertical="top"/>
    </xf>
    <xf numFmtId="49" fontId="17" fillId="0" borderId="0" xfId="0" applyNumberFormat="1" applyFont="1" applyBorder="1" applyAlignment="1">
      <alignment vertical="top"/>
    </xf>
    <xf numFmtId="0" fontId="17" fillId="0" borderId="0" xfId="0" applyFont="1" applyBorder="1" applyAlignment="1">
      <alignment horizontal="center" vertical="top" shrinkToFit="1"/>
    </xf>
    <xf numFmtId="165" fontId="17" fillId="0" borderId="0" xfId="0" applyNumberFormat="1" applyFont="1" applyBorder="1" applyAlignment="1">
      <alignment vertical="top" shrinkToFit="1"/>
    </xf>
    <xf numFmtId="4" fontId="17" fillId="0" borderId="0" xfId="0" applyNumberFormat="1" applyFont="1" applyBorder="1" applyAlignment="1">
      <alignment vertical="top" shrinkToFit="1"/>
    </xf>
    <xf numFmtId="4" fontId="17" fillId="4" borderId="0" xfId="0" applyNumberFormat="1" applyFont="1" applyFill="1" applyBorder="1" applyAlignment="1" applyProtection="1">
      <alignment vertical="top" shrinkToFit="1"/>
      <protection locked="0"/>
    </xf>
    <xf numFmtId="165" fontId="18" fillId="0" borderId="0" xfId="0" applyNumberFormat="1" applyFont="1" applyBorder="1" applyAlignment="1">
      <alignment horizontal="center" vertical="top" wrapText="1" shrinkToFit="1"/>
    </xf>
    <xf numFmtId="165" fontId="18" fillId="0" borderId="0" xfId="0" applyNumberFormat="1" applyFont="1" applyBorder="1" applyAlignment="1">
      <alignment vertical="top" wrapText="1" shrinkToFit="1"/>
    </xf>
    <xf numFmtId="165" fontId="5" fillId="3" borderId="0" xfId="0" applyNumberFormat="1" applyFont="1" applyFill="1" applyBorder="1" applyAlignment="1">
      <alignment vertical="top" shrinkToFit="1"/>
    </xf>
    <xf numFmtId="4" fontId="5" fillId="3" borderId="0" xfId="0" applyNumberFormat="1" applyFont="1" applyFill="1" applyBorder="1" applyAlignment="1">
      <alignment vertical="top" shrinkToFit="1"/>
    </xf>
    <xf numFmtId="0" fontId="5" fillId="3" borderId="29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5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40" xfId="0" applyNumberFormat="1" applyFont="1" applyFill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 shrinkToFit="1"/>
    </xf>
    <xf numFmtId="0" fontId="17" fillId="0" borderId="41" xfId="0" applyFont="1" applyBorder="1" applyAlignment="1">
      <alignment vertical="top"/>
    </xf>
    <xf numFmtId="49" fontId="17" fillId="0" borderId="42" xfId="0" applyNumberFormat="1" applyFont="1" applyBorder="1" applyAlignment="1">
      <alignment vertical="top"/>
    </xf>
    <xf numFmtId="0" fontId="17" fillId="0" borderId="42" xfId="0" applyFont="1" applyBorder="1" applyAlignment="1">
      <alignment horizontal="center" vertical="top" shrinkToFit="1"/>
    </xf>
    <xf numFmtId="165" fontId="17" fillId="0" borderId="42" xfId="0" applyNumberFormat="1" applyFont="1" applyBorder="1" applyAlignment="1">
      <alignment vertical="top" shrinkToFit="1"/>
    </xf>
    <xf numFmtId="4" fontId="17" fillId="4" borderId="42" xfId="0" applyNumberFormat="1" applyFont="1" applyFill="1" applyBorder="1" applyAlignment="1" applyProtection="1">
      <alignment vertical="top" shrinkToFit="1"/>
      <protection locked="0"/>
    </xf>
    <xf numFmtId="4" fontId="17" fillId="0" borderId="43" xfId="0" applyNumberFormat="1" applyFont="1" applyBorder="1" applyAlignment="1">
      <alignment vertical="top" shrinkToFit="1"/>
    </xf>
    <xf numFmtId="0" fontId="17" fillId="0" borderId="44" xfId="0" applyFont="1" applyBorder="1" applyAlignment="1">
      <alignment vertical="top"/>
    </xf>
    <xf numFmtId="49" fontId="17" fillId="0" borderId="45" xfId="0" applyNumberFormat="1" applyFont="1" applyBorder="1" applyAlignment="1">
      <alignment vertical="top"/>
    </xf>
    <xf numFmtId="0" fontId="17" fillId="0" borderId="45" xfId="0" applyFont="1" applyBorder="1" applyAlignment="1">
      <alignment horizontal="center" vertical="top" shrinkToFit="1"/>
    </xf>
    <xf numFmtId="165" fontId="17" fillId="0" borderId="45" xfId="0" applyNumberFormat="1" applyFont="1" applyBorder="1" applyAlignment="1">
      <alignment vertical="top" shrinkToFit="1"/>
    </xf>
    <xf numFmtId="4" fontId="17" fillId="4" borderId="45" xfId="0" applyNumberFormat="1" applyFont="1" applyFill="1" applyBorder="1" applyAlignment="1" applyProtection="1">
      <alignment vertical="top" shrinkToFit="1"/>
      <protection locked="0"/>
    </xf>
    <xf numFmtId="4" fontId="17" fillId="0" borderId="46" xfId="0" applyNumberFormat="1" applyFont="1" applyBorder="1" applyAlignment="1">
      <alignment vertical="top" shrinkToFit="1"/>
    </xf>
    <xf numFmtId="165" fontId="17" fillId="4" borderId="0" xfId="0" applyNumberFormat="1" applyFont="1" applyFill="1" applyBorder="1" applyAlignment="1" applyProtection="1">
      <alignment vertical="top" shrinkToFit="1"/>
      <protection locked="0"/>
    </xf>
    <xf numFmtId="49" fontId="5" fillId="3" borderId="18" xfId="0" applyNumberFormat="1" applyFont="1" applyFill="1" applyBorder="1" applyAlignment="1">
      <alignment horizontal="left" vertical="top" wrapText="1"/>
    </xf>
    <xf numFmtId="49" fontId="17" fillId="0" borderId="42" xfId="0" applyNumberFormat="1" applyFont="1" applyBorder="1" applyAlignment="1">
      <alignment horizontal="left" vertical="top" wrapText="1"/>
    </xf>
    <xf numFmtId="165" fontId="18" fillId="0" borderId="0" xfId="0" quotePrefix="1" applyNumberFormat="1" applyFont="1" applyBorder="1" applyAlignment="1">
      <alignment horizontal="left" vertical="top" wrapText="1"/>
    </xf>
    <xf numFmtId="49" fontId="17" fillId="0" borderId="45" xfId="0" applyNumberFormat="1" applyFont="1" applyBorder="1" applyAlignment="1">
      <alignment horizontal="left" vertical="top" wrapText="1"/>
    </xf>
    <xf numFmtId="49" fontId="17" fillId="0" borderId="0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49" fontId="0" fillId="0" borderId="0" xfId="0" applyNumberFormat="1" applyAlignment="1">
      <alignment horizontal="left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40</v>
      </c>
    </row>
    <row r="2" spans="1:7" ht="57.75" customHeight="1" x14ac:dyDescent="0.2">
      <c r="A2" s="76" t="s">
        <v>41</v>
      </c>
      <c r="B2" s="76"/>
      <c r="C2" s="76"/>
      <c r="D2" s="76"/>
      <c r="E2" s="76"/>
      <c r="F2" s="76"/>
      <c r="G2" s="76"/>
    </row>
  </sheetData>
  <sheetProtection algorithmName="SHA-512" hashValue="5FQ6wijg7tfufxm25KTVlXJg9ffK87U6GCijiSSVl41ze5N/KeNrlQmPrVWTU+IEuDRwWI2180h1h6oztYc7qQ==" saltValue="9sPfNz9G3uVKnphzchCW+w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34808E-0DA5-46DA-83E5-801412E6E57C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6" customWidth="1"/>
    <col min="3" max="3" width="38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7</v>
      </c>
      <c r="B1" s="197"/>
      <c r="C1" s="197"/>
      <c r="D1" s="197"/>
      <c r="E1" s="197"/>
      <c r="F1" s="197"/>
      <c r="G1" s="197"/>
      <c r="AG1" t="s">
        <v>129</v>
      </c>
    </row>
    <row r="2" spans="1:60" ht="24.95" customHeight="1" x14ac:dyDescent="0.2">
      <c r="A2" s="198" t="s">
        <v>8</v>
      </c>
      <c r="B2" s="49" t="s">
        <v>43</v>
      </c>
      <c r="C2" s="201" t="s">
        <v>44</v>
      </c>
      <c r="D2" s="199"/>
      <c r="E2" s="199"/>
      <c r="F2" s="199"/>
      <c r="G2" s="200"/>
      <c r="AG2" t="s">
        <v>130</v>
      </c>
    </row>
    <row r="3" spans="1:60" ht="24.95" customHeight="1" x14ac:dyDescent="0.2">
      <c r="A3" s="198" t="s">
        <v>9</v>
      </c>
      <c r="B3" s="49" t="s">
        <v>47</v>
      </c>
      <c r="C3" s="201" t="s">
        <v>48</v>
      </c>
      <c r="D3" s="199"/>
      <c r="E3" s="199"/>
      <c r="F3" s="199"/>
      <c r="G3" s="200"/>
      <c r="AC3" s="176" t="s">
        <v>130</v>
      </c>
      <c r="AG3" t="s">
        <v>131</v>
      </c>
    </row>
    <row r="4" spans="1:60" ht="24.95" customHeight="1" x14ac:dyDescent="0.2">
      <c r="A4" s="202" t="s">
        <v>10</v>
      </c>
      <c r="B4" s="203" t="s">
        <v>61</v>
      </c>
      <c r="C4" s="204" t="s">
        <v>62</v>
      </c>
      <c r="D4" s="205"/>
      <c r="E4" s="205"/>
      <c r="F4" s="205"/>
      <c r="G4" s="206"/>
      <c r="AG4" t="s">
        <v>132</v>
      </c>
    </row>
    <row r="5" spans="1:60" x14ac:dyDescent="0.2">
      <c r="D5" s="10"/>
    </row>
    <row r="6" spans="1:60" ht="38.25" x14ac:dyDescent="0.2">
      <c r="A6" s="208" t="s">
        <v>133</v>
      </c>
      <c r="B6" s="210" t="s">
        <v>134</v>
      </c>
      <c r="C6" s="210" t="s">
        <v>135</v>
      </c>
      <c r="D6" s="209" t="s">
        <v>136</v>
      </c>
      <c r="E6" s="208" t="s">
        <v>137</v>
      </c>
      <c r="F6" s="207" t="s">
        <v>138</v>
      </c>
      <c r="G6" s="208" t="s">
        <v>31</v>
      </c>
      <c r="H6" s="211" t="s">
        <v>32</v>
      </c>
      <c r="I6" s="211" t="s">
        <v>139</v>
      </c>
      <c r="J6" s="211" t="s">
        <v>33</v>
      </c>
      <c r="K6" s="211" t="s">
        <v>140</v>
      </c>
      <c r="L6" s="211" t="s">
        <v>141</v>
      </c>
      <c r="M6" s="211" t="s">
        <v>142</v>
      </c>
      <c r="N6" s="211" t="s">
        <v>143</v>
      </c>
      <c r="O6" s="211" t="s">
        <v>144</v>
      </c>
      <c r="P6" s="211" t="s">
        <v>145</v>
      </c>
      <c r="Q6" s="211" t="s">
        <v>146</v>
      </c>
      <c r="R6" s="211" t="s">
        <v>147</v>
      </c>
      <c r="S6" s="211" t="s">
        <v>148</v>
      </c>
      <c r="T6" s="211" t="s">
        <v>149</v>
      </c>
      <c r="U6" s="211" t="s">
        <v>150</v>
      </c>
      <c r="V6" s="211" t="s">
        <v>151</v>
      </c>
      <c r="W6" s="211" t="s">
        <v>152</v>
      </c>
      <c r="X6" s="211" t="s">
        <v>153</v>
      </c>
      <c r="Y6" s="211" t="s">
        <v>154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39" t="s">
        <v>155</v>
      </c>
      <c r="B8" s="240" t="s">
        <v>127</v>
      </c>
      <c r="C8" s="259" t="s">
        <v>29</v>
      </c>
      <c r="D8" s="241"/>
      <c r="E8" s="242"/>
      <c r="F8" s="243"/>
      <c r="G8" s="244">
        <f>SUMIF(AG9:AG17,"&lt;&gt;NOR",G9:G17)</f>
        <v>0</v>
      </c>
      <c r="H8" s="238"/>
      <c r="I8" s="238">
        <f>SUM(I9:I17)</f>
        <v>0</v>
      </c>
      <c r="J8" s="238"/>
      <c r="K8" s="238">
        <f>SUM(K9:K17)</f>
        <v>0</v>
      </c>
      <c r="L8" s="238"/>
      <c r="M8" s="238">
        <f>SUM(M9:M17)</f>
        <v>0</v>
      </c>
      <c r="N8" s="237"/>
      <c r="O8" s="237">
        <f>SUM(O9:O17)</f>
        <v>0</v>
      </c>
      <c r="P8" s="237"/>
      <c r="Q8" s="237">
        <f>SUM(Q9:Q17)</f>
        <v>0</v>
      </c>
      <c r="R8" s="238"/>
      <c r="S8" s="238"/>
      <c r="T8" s="238"/>
      <c r="U8" s="238"/>
      <c r="V8" s="238">
        <f>SUM(V9:V17)</f>
        <v>0</v>
      </c>
      <c r="W8" s="238"/>
      <c r="X8" s="238"/>
      <c r="Y8" s="238"/>
      <c r="AG8" t="s">
        <v>156</v>
      </c>
    </row>
    <row r="9" spans="1:60" outlineLevel="1" x14ac:dyDescent="0.2">
      <c r="A9" s="252">
        <v>1</v>
      </c>
      <c r="B9" s="253" t="s">
        <v>695</v>
      </c>
      <c r="C9" s="262" t="s">
        <v>696</v>
      </c>
      <c r="D9" s="254" t="s">
        <v>697</v>
      </c>
      <c r="E9" s="255">
        <v>1</v>
      </c>
      <c r="F9" s="256"/>
      <c r="G9" s="257">
        <f>ROUND(E9*F9,2)</f>
        <v>0</v>
      </c>
      <c r="H9" s="234"/>
      <c r="I9" s="233">
        <f>ROUND(E9*H9,2)</f>
        <v>0</v>
      </c>
      <c r="J9" s="234"/>
      <c r="K9" s="233">
        <f>ROUND(E9*J9,2)</f>
        <v>0</v>
      </c>
      <c r="L9" s="233">
        <v>21</v>
      </c>
      <c r="M9" s="233">
        <f>G9*(1+L9/100)</f>
        <v>0</v>
      </c>
      <c r="N9" s="232">
        <v>0</v>
      </c>
      <c r="O9" s="232">
        <f>ROUND(E9*N9,2)</f>
        <v>0</v>
      </c>
      <c r="P9" s="232">
        <v>0</v>
      </c>
      <c r="Q9" s="232">
        <f>ROUND(E9*P9,2)</f>
        <v>0</v>
      </c>
      <c r="R9" s="233"/>
      <c r="S9" s="233" t="s">
        <v>160</v>
      </c>
      <c r="T9" s="233" t="s">
        <v>179</v>
      </c>
      <c r="U9" s="233">
        <v>0</v>
      </c>
      <c r="V9" s="233">
        <f>ROUND(E9*U9,2)</f>
        <v>0</v>
      </c>
      <c r="W9" s="233"/>
      <c r="X9" s="233" t="s">
        <v>698</v>
      </c>
      <c r="Y9" s="233" t="s">
        <v>162</v>
      </c>
      <c r="Z9" s="212"/>
      <c r="AA9" s="212"/>
      <c r="AB9" s="212"/>
      <c r="AC9" s="212"/>
      <c r="AD9" s="212"/>
      <c r="AE9" s="212"/>
      <c r="AF9" s="212"/>
      <c r="AG9" s="212" t="s">
        <v>699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1" x14ac:dyDescent="0.2">
      <c r="A10" s="252">
        <v>2</v>
      </c>
      <c r="B10" s="253" t="s">
        <v>700</v>
      </c>
      <c r="C10" s="262" t="s">
        <v>701</v>
      </c>
      <c r="D10" s="254" t="s">
        <v>697</v>
      </c>
      <c r="E10" s="255">
        <v>1</v>
      </c>
      <c r="F10" s="256"/>
      <c r="G10" s="257">
        <f>ROUND(E10*F10,2)</f>
        <v>0</v>
      </c>
      <c r="H10" s="234"/>
      <c r="I10" s="233">
        <f>ROUND(E10*H10,2)</f>
        <v>0</v>
      </c>
      <c r="J10" s="234"/>
      <c r="K10" s="233">
        <f>ROUND(E10*J10,2)</f>
        <v>0</v>
      </c>
      <c r="L10" s="233">
        <v>21</v>
      </c>
      <c r="M10" s="233">
        <f>G10*(1+L10/100)</f>
        <v>0</v>
      </c>
      <c r="N10" s="232">
        <v>0</v>
      </c>
      <c r="O10" s="232">
        <f>ROUND(E10*N10,2)</f>
        <v>0</v>
      </c>
      <c r="P10" s="232">
        <v>0</v>
      </c>
      <c r="Q10" s="232">
        <f>ROUND(E10*P10,2)</f>
        <v>0</v>
      </c>
      <c r="R10" s="233"/>
      <c r="S10" s="233" t="s">
        <v>160</v>
      </c>
      <c r="T10" s="233" t="s">
        <v>179</v>
      </c>
      <c r="U10" s="233">
        <v>0</v>
      </c>
      <c r="V10" s="233">
        <f>ROUND(E10*U10,2)</f>
        <v>0</v>
      </c>
      <c r="W10" s="233"/>
      <c r="X10" s="233" t="s">
        <v>698</v>
      </c>
      <c r="Y10" s="233" t="s">
        <v>162</v>
      </c>
      <c r="Z10" s="212"/>
      <c r="AA10" s="212"/>
      <c r="AB10" s="212"/>
      <c r="AC10" s="212"/>
      <c r="AD10" s="212"/>
      <c r="AE10" s="212"/>
      <c r="AF10" s="212"/>
      <c r="AG10" s="212" t="s">
        <v>699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1" x14ac:dyDescent="0.2">
      <c r="A11" s="252">
        <v>3</v>
      </c>
      <c r="B11" s="253" t="s">
        <v>702</v>
      </c>
      <c r="C11" s="262" t="s">
        <v>703</v>
      </c>
      <c r="D11" s="254" t="s">
        <v>697</v>
      </c>
      <c r="E11" s="255">
        <v>1</v>
      </c>
      <c r="F11" s="256"/>
      <c r="G11" s="257">
        <f>ROUND(E11*F11,2)</f>
        <v>0</v>
      </c>
      <c r="H11" s="234"/>
      <c r="I11" s="233">
        <f>ROUND(E11*H11,2)</f>
        <v>0</v>
      </c>
      <c r="J11" s="234"/>
      <c r="K11" s="233">
        <f>ROUND(E11*J11,2)</f>
        <v>0</v>
      </c>
      <c r="L11" s="233">
        <v>21</v>
      </c>
      <c r="M11" s="233">
        <f>G11*(1+L11/100)</f>
        <v>0</v>
      </c>
      <c r="N11" s="232">
        <v>0</v>
      </c>
      <c r="O11" s="232">
        <f>ROUND(E11*N11,2)</f>
        <v>0</v>
      </c>
      <c r="P11" s="232">
        <v>0</v>
      </c>
      <c r="Q11" s="232">
        <f>ROUND(E11*P11,2)</f>
        <v>0</v>
      </c>
      <c r="R11" s="233"/>
      <c r="S11" s="233" t="s">
        <v>160</v>
      </c>
      <c r="T11" s="233" t="s">
        <v>179</v>
      </c>
      <c r="U11" s="233">
        <v>0</v>
      </c>
      <c r="V11" s="233">
        <f>ROUND(E11*U11,2)</f>
        <v>0</v>
      </c>
      <c r="W11" s="233"/>
      <c r="X11" s="233" t="s">
        <v>698</v>
      </c>
      <c r="Y11" s="233" t="s">
        <v>162</v>
      </c>
      <c r="Z11" s="212"/>
      <c r="AA11" s="212"/>
      <c r="AB11" s="212"/>
      <c r="AC11" s="212"/>
      <c r="AD11" s="212"/>
      <c r="AE11" s="212"/>
      <c r="AF11" s="212"/>
      <c r="AG11" s="212" t="s">
        <v>699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1" x14ac:dyDescent="0.2">
      <c r="A12" s="252">
        <v>4</v>
      </c>
      <c r="B12" s="253" t="s">
        <v>704</v>
      </c>
      <c r="C12" s="262" t="s">
        <v>705</v>
      </c>
      <c r="D12" s="254" t="s">
        <v>697</v>
      </c>
      <c r="E12" s="255">
        <v>1</v>
      </c>
      <c r="F12" s="256"/>
      <c r="G12" s="257">
        <f>ROUND(E12*F12,2)</f>
        <v>0</v>
      </c>
      <c r="H12" s="234"/>
      <c r="I12" s="233">
        <f>ROUND(E12*H12,2)</f>
        <v>0</v>
      </c>
      <c r="J12" s="234"/>
      <c r="K12" s="233">
        <f>ROUND(E12*J12,2)</f>
        <v>0</v>
      </c>
      <c r="L12" s="233">
        <v>21</v>
      </c>
      <c r="M12" s="233">
        <f>G12*(1+L12/100)</f>
        <v>0</v>
      </c>
      <c r="N12" s="232">
        <v>0</v>
      </c>
      <c r="O12" s="232">
        <f>ROUND(E12*N12,2)</f>
        <v>0</v>
      </c>
      <c r="P12" s="232">
        <v>0</v>
      </c>
      <c r="Q12" s="232">
        <f>ROUND(E12*P12,2)</f>
        <v>0</v>
      </c>
      <c r="R12" s="233"/>
      <c r="S12" s="233" t="s">
        <v>160</v>
      </c>
      <c r="T12" s="233" t="s">
        <v>179</v>
      </c>
      <c r="U12" s="233">
        <v>0</v>
      </c>
      <c r="V12" s="233">
        <f>ROUND(E12*U12,2)</f>
        <v>0</v>
      </c>
      <c r="W12" s="233"/>
      <c r="X12" s="233" t="s">
        <v>698</v>
      </c>
      <c r="Y12" s="233" t="s">
        <v>162</v>
      </c>
      <c r="Z12" s="212"/>
      <c r="AA12" s="212"/>
      <c r="AB12" s="212"/>
      <c r="AC12" s="212"/>
      <c r="AD12" s="212"/>
      <c r="AE12" s="212"/>
      <c r="AF12" s="212"/>
      <c r="AG12" s="212" t="s">
        <v>699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1" x14ac:dyDescent="0.2">
      <c r="A13" s="252">
        <v>5</v>
      </c>
      <c r="B13" s="253" t="s">
        <v>706</v>
      </c>
      <c r="C13" s="262" t="s">
        <v>707</v>
      </c>
      <c r="D13" s="254" t="s">
        <v>697</v>
      </c>
      <c r="E13" s="255">
        <v>1</v>
      </c>
      <c r="F13" s="256"/>
      <c r="G13" s="257">
        <f>ROUND(E13*F13,2)</f>
        <v>0</v>
      </c>
      <c r="H13" s="234"/>
      <c r="I13" s="233">
        <f>ROUND(E13*H13,2)</f>
        <v>0</v>
      </c>
      <c r="J13" s="234"/>
      <c r="K13" s="233">
        <f>ROUND(E13*J13,2)</f>
        <v>0</v>
      </c>
      <c r="L13" s="233">
        <v>21</v>
      </c>
      <c r="M13" s="233">
        <f>G13*(1+L13/100)</f>
        <v>0</v>
      </c>
      <c r="N13" s="232">
        <v>0</v>
      </c>
      <c r="O13" s="232">
        <f>ROUND(E13*N13,2)</f>
        <v>0</v>
      </c>
      <c r="P13" s="232">
        <v>0</v>
      </c>
      <c r="Q13" s="232">
        <f>ROUND(E13*P13,2)</f>
        <v>0</v>
      </c>
      <c r="R13" s="233"/>
      <c r="S13" s="233" t="s">
        <v>160</v>
      </c>
      <c r="T13" s="233" t="s">
        <v>179</v>
      </c>
      <c r="U13" s="233">
        <v>0</v>
      </c>
      <c r="V13" s="233">
        <f>ROUND(E13*U13,2)</f>
        <v>0</v>
      </c>
      <c r="W13" s="233"/>
      <c r="X13" s="233" t="s">
        <v>698</v>
      </c>
      <c r="Y13" s="233" t="s">
        <v>162</v>
      </c>
      <c r="Z13" s="212"/>
      <c r="AA13" s="212"/>
      <c r="AB13" s="212"/>
      <c r="AC13" s="212"/>
      <c r="AD13" s="212"/>
      <c r="AE13" s="212"/>
      <c r="AF13" s="212"/>
      <c r="AG13" s="212" t="s">
        <v>699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1" x14ac:dyDescent="0.2">
      <c r="A14" s="252">
        <v>6</v>
      </c>
      <c r="B14" s="253" t="s">
        <v>708</v>
      </c>
      <c r="C14" s="262" t="s">
        <v>709</v>
      </c>
      <c r="D14" s="254" t="s">
        <v>697</v>
      </c>
      <c r="E14" s="255">
        <v>1</v>
      </c>
      <c r="F14" s="256"/>
      <c r="G14" s="257">
        <f>ROUND(E14*F14,2)</f>
        <v>0</v>
      </c>
      <c r="H14" s="234"/>
      <c r="I14" s="233">
        <f>ROUND(E14*H14,2)</f>
        <v>0</v>
      </c>
      <c r="J14" s="234"/>
      <c r="K14" s="233">
        <f>ROUND(E14*J14,2)</f>
        <v>0</v>
      </c>
      <c r="L14" s="233">
        <v>21</v>
      </c>
      <c r="M14" s="233">
        <f>G14*(1+L14/100)</f>
        <v>0</v>
      </c>
      <c r="N14" s="232">
        <v>0</v>
      </c>
      <c r="O14" s="232">
        <f>ROUND(E14*N14,2)</f>
        <v>0</v>
      </c>
      <c r="P14" s="232">
        <v>0</v>
      </c>
      <c r="Q14" s="232">
        <f>ROUND(E14*P14,2)</f>
        <v>0</v>
      </c>
      <c r="R14" s="233"/>
      <c r="S14" s="233" t="s">
        <v>160</v>
      </c>
      <c r="T14" s="233" t="s">
        <v>179</v>
      </c>
      <c r="U14" s="233">
        <v>0</v>
      </c>
      <c r="V14" s="233">
        <f>ROUND(E14*U14,2)</f>
        <v>0</v>
      </c>
      <c r="W14" s="233"/>
      <c r="X14" s="233" t="s">
        <v>698</v>
      </c>
      <c r="Y14" s="233" t="s">
        <v>162</v>
      </c>
      <c r="Z14" s="212"/>
      <c r="AA14" s="212"/>
      <c r="AB14" s="212"/>
      <c r="AC14" s="212"/>
      <c r="AD14" s="212"/>
      <c r="AE14" s="212"/>
      <c r="AF14" s="212"/>
      <c r="AG14" s="212" t="s">
        <v>699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1" x14ac:dyDescent="0.2">
      <c r="A15" s="252">
        <v>7</v>
      </c>
      <c r="B15" s="253" t="s">
        <v>710</v>
      </c>
      <c r="C15" s="262" t="s">
        <v>711</v>
      </c>
      <c r="D15" s="254" t="s">
        <v>697</v>
      </c>
      <c r="E15" s="255">
        <v>1</v>
      </c>
      <c r="F15" s="256"/>
      <c r="G15" s="257">
        <f>ROUND(E15*F15,2)</f>
        <v>0</v>
      </c>
      <c r="H15" s="234"/>
      <c r="I15" s="233">
        <f>ROUND(E15*H15,2)</f>
        <v>0</v>
      </c>
      <c r="J15" s="234"/>
      <c r="K15" s="233">
        <f>ROUND(E15*J15,2)</f>
        <v>0</v>
      </c>
      <c r="L15" s="233">
        <v>21</v>
      </c>
      <c r="M15" s="233">
        <f>G15*(1+L15/100)</f>
        <v>0</v>
      </c>
      <c r="N15" s="232">
        <v>0</v>
      </c>
      <c r="O15" s="232">
        <f>ROUND(E15*N15,2)</f>
        <v>0</v>
      </c>
      <c r="P15" s="232">
        <v>0</v>
      </c>
      <c r="Q15" s="232">
        <f>ROUND(E15*P15,2)</f>
        <v>0</v>
      </c>
      <c r="R15" s="233"/>
      <c r="S15" s="233" t="s">
        <v>160</v>
      </c>
      <c r="T15" s="233" t="s">
        <v>179</v>
      </c>
      <c r="U15" s="233">
        <v>0</v>
      </c>
      <c r="V15" s="233">
        <f>ROUND(E15*U15,2)</f>
        <v>0</v>
      </c>
      <c r="W15" s="233"/>
      <c r="X15" s="233" t="s">
        <v>698</v>
      </c>
      <c r="Y15" s="233" t="s">
        <v>162</v>
      </c>
      <c r="Z15" s="212"/>
      <c r="AA15" s="212"/>
      <c r="AB15" s="212"/>
      <c r="AC15" s="212"/>
      <c r="AD15" s="212"/>
      <c r="AE15" s="212"/>
      <c r="AF15" s="212"/>
      <c r="AG15" s="212" t="s">
        <v>699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ht="22.5" outlineLevel="1" x14ac:dyDescent="0.2">
      <c r="A16" s="252">
        <v>8</v>
      </c>
      <c r="B16" s="253" t="s">
        <v>712</v>
      </c>
      <c r="C16" s="262" t="s">
        <v>713</v>
      </c>
      <c r="D16" s="254" t="s">
        <v>697</v>
      </c>
      <c r="E16" s="255">
        <v>1</v>
      </c>
      <c r="F16" s="256"/>
      <c r="G16" s="257">
        <f>ROUND(E16*F16,2)</f>
        <v>0</v>
      </c>
      <c r="H16" s="234"/>
      <c r="I16" s="233">
        <f>ROUND(E16*H16,2)</f>
        <v>0</v>
      </c>
      <c r="J16" s="234"/>
      <c r="K16" s="233">
        <f>ROUND(E16*J16,2)</f>
        <v>0</v>
      </c>
      <c r="L16" s="233">
        <v>21</v>
      </c>
      <c r="M16" s="233">
        <f>G16*(1+L16/100)</f>
        <v>0</v>
      </c>
      <c r="N16" s="232">
        <v>0</v>
      </c>
      <c r="O16" s="232">
        <f>ROUND(E16*N16,2)</f>
        <v>0</v>
      </c>
      <c r="P16" s="232">
        <v>0</v>
      </c>
      <c r="Q16" s="232">
        <f>ROUND(E16*P16,2)</f>
        <v>0</v>
      </c>
      <c r="R16" s="233"/>
      <c r="S16" s="233" t="s">
        <v>178</v>
      </c>
      <c r="T16" s="233" t="s">
        <v>179</v>
      </c>
      <c r="U16" s="233">
        <v>0</v>
      </c>
      <c r="V16" s="233">
        <f>ROUND(E16*U16,2)</f>
        <v>0</v>
      </c>
      <c r="W16" s="233"/>
      <c r="X16" s="233" t="s">
        <v>698</v>
      </c>
      <c r="Y16" s="233" t="s">
        <v>162</v>
      </c>
      <c r="Z16" s="212"/>
      <c r="AA16" s="212"/>
      <c r="AB16" s="212"/>
      <c r="AC16" s="212"/>
      <c r="AD16" s="212"/>
      <c r="AE16" s="212"/>
      <c r="AF16" s="212"/>
      <c r="AG16" s="212" t="s">
        <v>699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ht="22.5" outlineLevel="1" x14ac:dyDescent="0.2">
      <c r="A17" s="252">
        <v>9</v>
      </c>
      <c r="B17" s="253" t="s">
        <v>714</v>
      </c>
      <c r="C17" s="262" t="s">
        <v>715</v>
      </c>
      <c r="D17" s="254" t="s">
        <v>697</v>
      </c>
      <c r="E17" s="255">
        <v>1</v>
      </c>
      <c r="F17" s="256"/>
      <c r="G17" s="257">
        <f>ROUND(E17*F17,2)</f>
        <v>0</v>
      </c>
      <c r="H17" s="234"/>
      <c r="I17" s="233">
        <f>ROUND(E17*H17,2)</f>
        <v>0</v>
      </c>
      <c r="J17" s="234"/>
      <c r="K17" s="233">
        <f>ROUND(E17*J17,2)</f>
        <v>0</v>
      </c>
      <c r="L17" s="233">
        <v>21</v>
      </c>
      <c r="M17" s="233">
        <f>G17*(1+L17/100)</f>
        <v>0</v>
      </c>
      <c r="N17" s="232">
        <v>0</v>
      </c>
      <c r="O17" s="232">
        <f>ROUND(E17*N17,2)</f>
        <v>0</v>
      </c>
      <c r="P17" s="232">
        <v>0</v>
      </c>
      <c r="Q17" s="232">
        <f>ROUND(E17*P17,2)</f>
        <v>0</v>
      </c>
      <c r="R17" s="233"/>
      <c r="S17" s="233" t="s">
        <v>178</v>
      </c>
      <c r="T17" s="233" t="s">
        <v>179</v>
      </c>
      <c r="U17" s="233">
        <v>0</v>
      </c>
      <c r="V17" s="233">
        <f>ROUND(E17*U17,2)</f>
        <v>0</v>
      </c>
      <c r="W17" s="233"/>
      <c r="X17" s="233" t="s">
        <v>698</v>
      </c>
      <c r="Y17" s="233" t="s">
        <v>162</v>
      </c>
      <c r="Z17" s="212"/>
      <c r="AA17" s="212"/>
      <c r="AB17" s="212"/>
      <c r="AC17" s="212"/>
      <c r="AD17" s="212"/>
      <c r="AE17" s="212"/>
      <c r="AF17" s="212"/>
      <c r="AG17" s="212" t="s">
        <v>699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x14ac:dyDescent="0.2">
      <c r="A18" s="239" t="s">
        <v>155</v>
      </c>
      <c r="B18" s="240" t="s">
        <v>128</v>
      </c>
      <c r="C18" s="259" t="s">
        <v>30</v>
      </c>
      <c r="D18" s="241"/>
      <c r="E18" s="242"/>
      <c r="F18" s="243"/>
      <c r="G18" s="244">
        <f>SUMIF(AG19:AG28,"&lt;&gt;NOR",G19:G28)</f>
        <v>0</v>
      </c>
      <c r="H18" s="238"/>
      <c r="I18" s="238">
        <f>SUM(I19:I28)</f>
        <v>0</v>
      </c>
      <c r="J18" s="238"/>
      <c r="K18" s="238">
        <f>SUM(K19:K28)</f>
        <v>0</v>
      </c>
      <c r="L18" s="238"/>
      <c r="M18" s="238">
        <f>SUM(M19:M28)</f>
        <v>0</v>
      </c>
      <c r="N18" s="237"/>
      <c r="O18" s="237">
        <f>SUM(O19:O28)</f>
        <v>0</v>
      </c>
      <c r="P18" s="237"/>
      <c r="Q18" s="237">
        <f>SUM(Q19:Q28)</f>
        <v>0</v>
      </c>
      <c r="R18" s="238"/>
      <c r="S18" s="238"/>
      <c r="T18" s="238"/>
      <c r="U18" s="238"/>
      <c r="V18" s="238">
        <f>SUM(V19:V28)</f>
        <v>0</v>
      </c>
      <c r="W18" s="238"/>
      <c r="X18" s="238"/>
      <c r="Y18" s="238"/>
      <c r="AG18" t="s">
        <v>156</v>
      </c>
    </row>
    <row r="19" spans="1:60" outlineLevel="1" x14ac:dyDescent="0.2">
      <c r="A19" s="252">
        <v>10</v>
      </c>
      <c r="B19" s="253" t="s">
        <v>716</v>
      </c>
      <c r="C19" s="262" t="s">
        <v>717</v>
      </c>
      <c r="D19" s="254" t="s">
        <v>697</v>
      </c>
      <c r="E19" s="255">
        <v>1</v>
      </c>
      <c r="F19" s="256"/>
      <c r="G19" s="257">
        <f>ROUND(E19*F19,2)</f>
        <v>0</v>
      </c>
      <c r="H19" s="234"/>
      <c r="I19" s="233">
        <f>ROUND(E19*H19,2)</f>
        <v>0</v>
      </c>
      <c r="J19" s="234"/>
      <c r="K19" s="233">
        <f>ROUND(E19*J19,2)</f>
        <v>0</v>
      </c>
      <c r="L19" s="233">
        <v>21</v>
      </c>
      <c r="M19" s="233">
        <f>G19*(1+L19/100)</f>
        <v>0</v>
      </c>
      <c r="N19" s="232">
        <v>0</v>
      </c>
      <c r="O19" s="232">
        <f>ROUND(E19*N19,2)</f>
        <v>0</v>
      </c>
      <c r="P19" s="232">
        <v>0</v>
      </c>
      <c r="Q19" s="232">
        <f>ROUND(E19*P19,2)</f>
        <v>0</v>
      </c>
      <c r="R19" s="233"/>
      <c r="S19" s="233" t="s">
        <v>160</v>
      </c>
      <c r="T19" s="233" t="s">
        <v>179</v>
      </c>
      <c r="U19" s="233">
        <v>0</v>
      </c>
      <c r="V19" s="233">
        <f>ROUND(E19*U19,2)</f>
        <v>0</v>
      </c>
      <c r="W19" s="233"/>
      <c r="X19" s="233" t="s">
        <v>698</v>
      </c>
      <c r="Y19" s="233" t="s">
        <v>162</v>
      </c>
      <c r="Z19" s="212"/>
      <c r="AA19" s="212"/>
      <c r="AB19" s="212"/>
      <c r="AC19" s="212"/>
      <c r="AD19" s="212"/>
      <c r="AE19" s="212"/>
      <c r="AF19" s="212"/>
      <c r="AG19" s="212" t="s">
        <v>699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1" x14ac:dyDescent="0.2">
      <c r="A20" s="252">
        <v>11</v>
      </c>
      <c r="B20" s="253" t="s">
        <v>718</v>
      </c>
      <c r="C20" s="262" t="s">
        <v>719</v>
      </c>
      <c r="D20" s="254" t="s">
        <v>697</v>
      </c>
      <c r="E20" s="255">
        <v>1</v>
      </c>
      <c r="F20" s="256"/>
      <c r="G20" s="257">
        <f>ROUND(E20*F20,2)</f>
        <v>0</v>
      </c>
      <c r="H20" s="234"/>
      <c r="I20" s="233">
        <f>ROUND(E20*H20,2)</f>
        <v>0</v>
      </c>
      <c r="J20" s="234"/>
      <c r="K20" s="233">
        <f>ROUND(E20*J20,2)</f>
        <v>0</v>
      </c>
      <c r="L20" s="233">
        <v>21</v>
      </c>
      <c r="M20" s="233">
        <f>G20*(1+L20/100)</f>
        <v>0</v>
      </c>
      <c r="N20" s="232">
        <v>0</v>
      </c>
      <c r="O20" s="232">
        <f>ROUND(E20*N20,2)</f>
        <v>0</v>
      </c>
      <c r="P20" s="232">
        <v>0</v>
      </c>
      <c r="Q20" s="232">
        <f>ROUND(E20*P20,2)</f>
        <v>0</v>
      </c>
      <c r="R20" s="233"/>
      <c r="S20" s="233" t="s">
        <v>160</v>
      </c>
      <c r="T20" s="233" t="s">
        <v>179</v>
      </c>
      <c r="U20" s="233">
        <v>0</v>
      </c>
      <c r="V20" s="233">
        <f>ROUND(E20*U20,2)</f>
        <v>0</v>
      </c>
      <c r="W20" s="233"/>
      <c r="X20" s="233" t="s">
        <v>698</v>
      </c>
      <c r="Y20" s="233" t="s">
        <v>162</v>
      </c>
      <c r="Z20" s="212"/>
      <c r="AA20" s="212"/>
      <c r="AB20" s="212"/>
      <c r="AC20" s="212"/>
      <c r="AD20" s="212"/>
      <c r="AE20" s="212"/>
      <c r="AF20" s="212"/>
      <c r="AG20" s="212" t="s">
        <v>699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1" x14ac:dyDescent="0.2">
      <c r="A21" s="252">
        <v>12</v>
      </c>
      <c r="B21" s="253" t="s">
        <v>720</v>
      </c>
      <c r="C21" s="262" t="s">
        <v>721</v>
      </c>
      <c r="D21" s="254" t="s">
        <v>697</v>
      </c>
      <c r="E21" s="255">
        <v>1</v>
      </c>
      <c r="F21" s="256"/>
      <c r="G21" s="257">
        <f>ROUND(E21*F21,2)</f>
        <v>0</v>
      </c>
      <c r="H21" s="234"/>
      <c r="I21" s="233">
        <f>ROUND(E21*H21,2)</f>
        <v>0</v>
      </c>
      <c r="J21" s="234"/>
      <c r="K21" s="233">
        <f>ROUND(E21*J21,2)</f>
        <v>0</v>
      </c>
      <c r="L21" s="233">
        <v>21</v>
      </c>
      <c r="M21" s="233">
        <f>G21*(1+L21/100)</f>
        <v>0</v>
      </c>
      <c r="N21" s="232">
        <v>0</v>
      </c>
      <c r="O21" s="232">
        <f>ROUND(E21*N21,2)</f>
        <v>0</v>
      </c>
      <c r="P21" s="232">
        <v>0</v>
      </c>
      <c r="Q21" s="232">
        <f>ROUND(E21*P21,2)</f>
        <v>0</v>
      </c>
      <c r="R21" s="233"/>
      <c r="S21" s="233" t="s">
        <v>160</v>
      </c>
      <c r="T21" s="233" t="s">
        <v>179</v>
      </c>
      <c r="U21" s="233">
        <v>0</v>
      </c>
      <c r="V21" s="233">
        <f>ROUND(E21*U21,2)</f>
        <v>0</v>
      </c>
      <c r="W21" s="233"/>
      <c r="X21" s="233" t="s">
        <v>698</v>
      </c>
      <c r="Y21" s="233" t="s">
        <v>162</v>
      </c>
      <c r="Z21" s="212"/>
      <c r="AA21" s="212"/>
      <c r="AB21" s="212"/>
      <c r="AC21" s="212"/>
      <c r="AD21" s="212"/>
      <c r="AE21" s="212"/>
      <c r="AF21" s="212"/>
      <c r="AG21" s="212" t="s">
        <v>699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1" x14ac:dyDescent="0.2">
      <c r="A22" s="252">
        <v>13</v>
      </c>
      <c r="B22" s="253" t="s">
        <v>722</v>
      </c>
      <c r="C22" s="262" t="s">
        <v>723</v>
      </c>
      <c r="D22" s="254" t="s">
        <v>697</v>
      </c>
      <c r="E22" s="255">
        <v>1</v>
      </c>
      <c r="F22" s="256"/>
      <c r="G22" s="257">
        <f>ROUND(E22*F22,2)</f>
        <v>0</v>
      </c>
      <c r="H22" s="234"/>
      <c r="I22" s="233">
        <f>ROUND(E22*H22,2)</f>
        <v>0</v>
      </c>
      <c r="J22" s="234"/>
      <c r="K22" s="233">
        <f>ROUND(E22*J22,2)</f>
        <v>0</v>
      </c>
      <c r="L22" s="233">
        <v>21</v>
      </c>
      <c r="M22" s="233">
        <f>G22*(1+L22/100)</f>
        <v>0</v>
      </c>
      <c r="N22" s="232">
        <v>0</v>
      </c>
      <c r="O22" s="232">
        <f>ROUND(E22*N22,2)</f>
        <v>0</v>
      </c>
      <c r="P22" s="232">
        <v>0</v>
      </c>
      <c r="Q22" s="232">
        <f>ROUND(E22*P22,2)</f>
        <v>0</v>
      </c>
      <c r="R22" s="233"/>
      <c r="S22" s="233" t="s">
        <v>160</v>
      </c>
      <c r="T22" s="233" t="s">
        <v>179</v>
      </c>
      <c r="U22" s="233">
        <v>0</v>
      </c>
      <c r="V22" s="233">
        <f>ROUND(E22*U22,2)</f>
        <v>0</v>
      </c>
      <c r="W22" s="233"/>
      <c r="X22" s="233" t="s">
        <v>698</v>
      </c>
      <c r="Y22" s="233" t="s">
        <v>162</v>
      </c>
      <c r="Z22" s="212"/>
      <c r="AA22" s="212"/>
      <c r="AB22" s="212"/>
      <c r="AC22" s="212"/>
      <c r="AD22" s="212"/>
      <c r="AE22" s="212"/>
      <c r="AF22" s="212"/>
      <c r="AG22" s="212" t="s">
        <v>699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1" x14ac:dyDescent="0.2">
      <c r="A23" s="252">
        <v>14</v>
      </c>
      <c r="B23" s="253" t="s">
        <v>724</v>
      </c>
      <c r="C23" s="262" t="s">
        <v>725</v>
      </c>
      <c r="D23" s="254" t="s">
        <v>697</v>
      </c>
      <c r="E23" s="255">
        <v>1</v>
      </c>
      <c r="F23" s="256"/>
      <c r="G23" s="257">
        <f>ROUND(E23*F23,2)</f>
        <v>0</v>
      </c>
      <c r="H23" s="234"/>
      <c r="I23" s="233">
        <f>ROUND(E23*H23,2)</f>
        <v>0</v>
      </c>
      <c r="J23" s="234"/>
      <c r="K23" s="233">
        <f>ROUND(E23*J23,2)</f>
        <v>0</v>
      </c>
      <c r="L23" s="233">
        <v>21</v>
      </c>
      <c r="M23" s="233">
        <f>G23*(1+L23/100)</f>
        <v>0</v>
      </c>
      <c r="N23" s="232">
        <v>0</v>
      </c>
      <c r="O23" s="232">
        <f>ROUND(E23*N23,2)</f>
        <v>0</v>
      </c>
      <c r="P23" s="232">
        <v>0</v>
      </c>
      <c r="Q23" s="232">
        <f>ROUND(E23*P23,2)</f>
        <v>0</v>
      </c>
      <c r="R23" s="233"/>
      <c r="S23" s="233" t="s">
        <v>160</v>
      </c>
      <c r="T23" s="233" t="s">
        <v>179</v>
      </c>
      <c r="U23" s="233">
        <v>0</v>
      </c>
      <c r="V23" s="233">
        <f>ROUND(E23*U23,2)</f>
        <v>0</v>
      </c>
      <c r="W23" s="233"/>
      <c r="X23" s="233" t="s">
        <v>698</v>
      </c>
      <c r="Y23" s="233" t="s">
        <v>162</v>
      </c>
      <c r="Z23" s="212"/>
      <c r="AA23" s="212"/>
      <c r="AB23" s="212"/>
      <c r="AC23" s="212"/>
      <c r="AD23" s="212"/>
      <c r="AE23" s="212"/>
      <c r="AF23" s="212"/>
      <c r="AG23" s="212" t="s">
        <v>699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1" x14ac:dyDescent="0.2">
      <c r="A24" s="252">
        <v>15</v>
      </c>
      <c r="B24" s="253" t="s">
        <v>726</v>
      </c>
      <c r="C24" s="262" t="s">
        <v>727</v>
      </c>
      <c r="D24" s="254" t="s">
        <v>697</v>
      </c>
      <c r="E24" s="255">
        <v>1</v>
      </c>
      <c r="F24" s="256"/>
      <c r="G24" s="257">
        <f>ROUND(E24*F24,2)</f>
        <v>0</v>
      </c>
      <c r="H24" s="234"/>
      <c r="I24" s="233">
        <f>ROUND(E24*H24,2)</f>
        <v>0</v>
      </c>
      <c r="J24" s="234"/>
      <c r="K24" s="233">
        <f>ROUND(E24*J24,2)</f>
        <v>0</v>
      </c>
      <c r="L24" s="233">
        <v>21</v>
      </c>
      <c r="M24" s="233">
        <f>G24*(1+L24/100)</f>
        <v>0</v>
      </c>
      <c r="N24" s="232">
        <v>0</v>
      </c>
      <c r="O24" s="232">
        <f>ROUND(E24*N24,2)</f>
        <v>0</v>
      </c>
      <c r="P24" s="232">
        <v>0</v>
      </c>
      <c r="Q24" s="232">
        <f>ROUND(E24*P24,2)</f>
        <v>0</v>
      </c>
      <c r="R24" s="233"/>
      <c r="S24" s="233" t="s">
        <v>160</v>
      </c>
      <c r="T24" s="233" t="s">
        <v>179</v>
      </c>
      <c r="U24" s="233">
        <v>0</v>
      </c>
      <c r="V24" s="233">
        <f>ROUND(E24*U24,2)</f>
        <v>0</v>
      </c>
      <c r="W24" s="233"/>
      <c r="X24" s="233" t="s">
        <v>698</v>
      </c>
      <c r="Y24" s="233" t="s">
        <v>162</v>
      </c>
      <c r="Z24" s="212"/>
      <c r="AA24" s="212"/>
      <c r="AB24" s="212"/>
      <c r="AC24" s="212"/>
      <c r="AD24" s="212"/>
      <c r="AE24" s="212"/>
      <c r="AF24" s="212"/>
      <c r="AG24" s="212" t="s">
        <v>699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1" x14ac:dyDescent="0.2">
      <c r="A25" s="252">
        <v>16</v>
      </c>
      <c r="B25" s="253" t="s">
        <v>728</v>
      </c>
      <c r="C25" s="262" t="s">
        <v>729</v>
      </c>
      <c r="D25" s="254" t="s">
        <v>697</v>
      </c>
      <c r="E25" s="255">
        <v>1</v>
      </c>
      <c r="F25" s="256"/>
      <c r="G25" s="257">
        <f>ROUND(E25*F25,2)</f>
        <v>0</v>
      </c>
      <c r="H25" s="234"/>
      <c r="I25" s="233">
        <f>ROUND(E25*H25,2)</f>
        <v>0</v>
      </c>
      <c r="J25" s="234"/>
      <c r="K25" s="233">
        <f>ROUND(E25*J25,2)</f>
        <v>0</v>
      </c>
      <c r="L25" s="233">
        <v>21</v>
      </c>
      <c r="M25" s="233">
        <f>G25*(1+L25/100)</f>
        <v>0</v>
      </c>
      <c r="N25" s="232">
        <v>0</v>
      </c>
      <c r="O25" s="232">
        <f>ROUND(E25*N25,2)</f>
        <v>0</v>
      </c>
      <c r="P25" s="232">
        <v>0</v>
      </c>
      <c r="Q25" s="232">
        <f>ROUND(E25*P25,2)</f>
        <v>0</v>
      </c>
      <c r="R25" s="233"/>
      <c r="S25" s="233" t="s">
        <v>178</v>
      </c>
      <c r="T25" s="233" t="s">
        <v>179</v>
      </c>
      <c r="U25" s="233">
        <v>0</v>
      </c>
      <c r="V25" s="233">
        <f>ROUND(E25*U25,2)</f>
        <v>0</v>
      </c>
      <c r="W25" s="233"/>
      <c r="X25" s="233" t="s">
        <v>698</v>
      </c>
      <c r="Y25" s="233" t="s">
        <v>162</v>
      </c>
      <c r="Z25" s="212"/>
      <c r="AA25" s="212"/>
      <c r="AB25" s="212"/>
      <c r="AC25" s="212"/>
      <c r="AD25" s="212"/>
      <c r="AE25" s="212"/>
      <c r="AF25" s="212"/>
      <c r="AG25" s="212" t="s">
        <v>699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ht="22.5" outlineLevel="1" x14ac:dyDescent="0.2">
      <c r="A26" s="252">
        <v>17</v>
      </c>
      <c r="B26" s="253" t="s">
        <v>730</v>
      </c>
      <c r="C26" s="262" t="s">
        <v>731</v>
      </c>
      <c r="D26" s="254" t="s">
        <v>177</v>
      </c>
      <c r="E26" s="255">
        <v>1</v>
      </c>
      <c r="F26" s="256"/>
      <c r="G26" s="257">
        <f>ROUND(E26*F26,2)</f>
        <v>0</v>
      </c>
      <c r="H26" s="234"/>
      <c r="I26" s="233">
        <f>ROUND(E26*H26,2)</f>
        <v>0</v>
      </c>
      <c r="J26" s="234"/>
      <c r="K26" s="233">
        <f>ROUND(E26*J26,2)</f>
        <v>0</v>
      </c>
      <c r="L26" s="233">
        <v>21</v>
      </c>
      <c r="M26" s="233">
        <f>G26*(1+L26/100)</f>
        <v>0</v>
      </c>
      <c r="N26" s="232">
        <v>0</v>
      </c>
      <c r="O26" s="232">
        <f>ROUND(E26*N26,2)</f>
        <v>0</v>
      </c>
      <c r="P26" s="232">
        <v>0</v>
      </c>
      <c r="Q26" s="232">
        <f>ROUND(E26*P26,2)</f>
        <v>0</v>
      </c>
      <c r="R26" s="233"/>
      <c r="S26" s="233" t="s">
        <v>178</v>
      </c>
      <c r="T26" s="233" t="s">
        <v>179</v>
      </c>
      <c r="U26" s="233">
        <v>0</v>
      </c>
      <c r="V26" s="233">
        <f>ROUND(E26*U26,2)</f>
        <v>0</v>
      </c>
      <c r="W26" s="233"/>
      <c r="X26" s="233" t="s">
        <v>698</v>
      </c>
      <c r="Y26" s="233" t="s">
        <v>162</v>
      </c>
      <c r="Z26" s="212"/>
      <c r="AA26" s="212"/>
      <c r="AB26" s="212"/>
      <c r="AC26" s="212"/>
      <c r="AD26" s="212"/>
      <c r="AE26" s="212"/>
      <c r="AF26" s="212"/>
      <c r="AG26" s="212" t="s">
        <v>699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1" x14ac:dyDescent="0.2">
      <c r="A27" s="252">
        <v>18</v>
      </c>
      <c r="B27" s="253" t="s">
        <v>732</v>
      </c>
      <c r="C27" s="262" t="s">
        <v>733</v>
      </c>
      <c r="D27" s="254" t="s">
        <v>177</v>
      </c>
      <c r="E27" s="255">
        <v>1</v>
      </c>
      <c r="F27" s="256"/>
      <c r="G27" s="257">
        <f>ROUND(E27*F27,2)</f>
        <v>0</v>
      </c>
      <c r="H27" s="234"/>
      <c r="I27" s="233">
        <f>ROUND(E27*H27,2)</f>
        <v>0</v>
      </c>
      <c r="J27" s="234"/>
      <c r="K27" s="233">
        <f>ROUND(E27*J27,2)</f>
        <v>0</v>
      </c>
      <c r="L27" s="233">
        <v>21</v>
      </c>
      <c r="M27" s="233">
        <f>G27*(1+L27/100)</f>
        <v>0</v>
      </c>
      <c r="N27" s="232">
        <v>0</v>
      </c>
      <c r="O27" s="232">
        <f>ROUND(E27*N27,2)</f>
        <v>0</v>
      </c>
      <c r="P27" s="232">
        <v>0</v>
      </c>
      <c r="Q27" s="232">
        <f>ROUND(E27*P27,2)</f>
        <v>0</v>
      </c>
      <c r="R27" s="233"/>
      <c r="S27" s="233" t="s">
        <v>178</v>
      </c>
      <c r="T27" s="233" t="s">
        <v>179</v>
      </c>
      <c r="U27" s="233">
        <v>0</v>
      </c>
      <c r="V27" s="233">
        <f>ROUND(E27*U27,2)</f>
        <v>0</v>
      </c>
      <c r="W27" s="233"/>
      <c r="X27" s="233" t="s">
        <v>698</v>
      </c>
      <c r="Y27" s="233" t="s">
        <v>162</v>
      </c>
      <c r="Z27" s="212"/>
      <c r="AA27" s="212"/>
      <c r="AB27" s="212"/>
      <c r="AC27" s="212"/>
      <c r="AD27" s="212"/>
      <c r="AE27" s="212"/>
      <c r="AF27" s="212"/>
      <c r="AG27" s="212" t="s">
        <v>699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1" x14ac:dyDescent="0.2">
      <c r="A28" s="246">
        <v>19</v>
      </c>
      <c r="B28" s="247" t="s">
        <v>734</v>
      </c>
      <c r="C28" s="260" t="s">
        <v>735</v>
      </c>
      <c r="D28" s="248" t="s">
        <v>177</v>
      </c>
      <c r="E28" s="249">
        <v>1</v>
      </c>
      <c r="F28" s="250"/>
      <c r="G28" s="251">
        <f>ROUND(E28*F28,2)</f>
        <v>0</v>
      </c>
      <c r="H28" s="234"/>
      <c r="I28" s="233">
        <f>ROUND(E28*H28,2)</f>
        <v>0</v>
      </c>
      <c r="J28" s="234"/>
      <c r="K28" s="233">
        <f>ROUND(E28*J28,2)</f>
        <v>0</v>
      </c>
      <c r="L28" s="233">
        <v>21</v>
      </c>
      <c r="M28" s="233">
        <f>G28*(1+L28/100)</f>
        <v>0</v>
      </c>
      <c r="N28" s="232">
        <v>0</v>
      </c>
      <c r="O28" s="232">
        <f>ROUND(E28*N28,2)</f>
        <v>0</v>
      </c>
      <c r="P28" s="232">
        <v>0</v>
      </c>
      <c r="Q28" s="232">
        <f>ROUND(E28*P28,2)</f>
        <v>0</v>
      </c>
      <c r="R28" s="233"/>
      <c r="S28" s="233" t="s">
        <v>178</v>
      </c>
      <c r="T28" s="233" t="s">
        <v>179</v>
      </c>
      <c r="U28" s="233">
        <v>0</v>
      </c>
      <c r="V28" s="233">
        <f>ROUND(E28*U28,2)</f>
        <v>0</v>
      </c>
      <c r="W28" s="233"/>
      <c r="X28" s="233" t="s">
        <v>698</v>
      </c>
      <c r="Y28" s="233" t="s">
        <v>162</v>
      </c>
      <c r="Z28" s="212"/>
      <c r="AA28" s="212"/>
      <c r="AB28" s="212"/>
      <c r="AC28" s="212"/>
      <c r="AD28" s="212"/>
      <c r="AE28" s="212"/>
      <c r="AF28" s="212"/>
      <c r="AG28" s="212" t="s">
        <v>699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x14ac:dyDescent="0.2">
      <c r="A29" s="3"/>
      <c r="B29" s="4"/>
      <c r="C29" s="264"/>
      <c r="D29" s="6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AE29">
        <v>12</v>
      </c>
      <c r="AF29">
        <v>21</v>
      </c>
      <c r="AG29" t="s">
        <v>141</v>
      </c>
    </row>
    <row r="30" spans="1:60" x14ac:dyDescent="0.2">
      <c r="A30" s="215"/>
      <c r="B30" s="216" t="s">
        <v>31</v>
      </c>
      <c r="C30" s="265"/>
      <c r="D30" s="217"/>
      <c r="E30" s="218"/>
      <c r="F30" s="218"/>
      <c r="G30" s="245">
        <f>G8+G18</f>
        <v>0</v>
      </c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AE30">
        <f>SUMIF(L7:L28,AE29,G7:G28)</f>
        <v>0</v>
      </c>
      <c r="AF30">
        <f>SUMIF(L7:L28,AF29,G7:G28)</f>
        <v>0</v>
      </c>
      <c r="AG30" t="s">
        <v>381</v>
      </c>
    </row>
    <row r="31" spans="1:60" x14ac:dyDescent="0.2">
      <c r="A31" s="3"/>
      <c r="B31" s="4"/>
      <c r="C31" s="264"/>
      <c r="D31" s="6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</row>
    <row r="32" spans="1:60" x14ac:dyDescent="0.2">
      <c r="A32" s="3"/>
      <c r="B32" s="4"/>
      <c r="C32" s="264"/>
      <c r="D32" s="6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</row>
    <row r="33" spans="1:33" x14ac:dyDescent="0.2">
      <c r="A33" s="219" t="s">
        <v>382</v>
      </c>
      <c r="B33" s="219"/>
      <c r="C33" s="266"/>
      <c r="D33" s="6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33" x14ac:dyDescent="0.2">
      <c r="A34" s="220"/>
      <c r="B34" s="221"/>
      <c r="C34" s="267"/>
      <c r="D34" s="221"/>
      <c r="E34" s="221"/>
      <c r="F34" s="221"/>
      <c r="G34" s="222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AG34" t="s">
        <v>383</v>
      </c>
    </row>
    <row r="35" spans="1:33" x14ac:dyDescent="0.2">
      <c r="A35" s="223"/>
      <c r="B35" s="224"/>
      <c r="C35" s="268"/>
      <c r="D35" s="224"/>
      <c r="E35" s="224"/>
      <c r="F35" s="224"/>
      <c r="G35" s="225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33" x14ac:dyDescent="0.2">
      <c r="A36" s="223"/>
      <c r="B36" s="224"/>
      <c r="C36" s="268"/>
      <c r="D36" s="224"/>
      <c r="E36" s="224"/>
      <c r="F36" s="224"/>
      <c r="G36" s="225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33" x14ac:dyDescent="0.2">
      <c r="A37" s="223"/>
      <c r="B37" s="224"/>
      <c r="C37" s="268"/>
      <c r="D37" s="224"/>
      <c r="E37" s="224"/>
      <c r="F37" s="224"/>
      <c r="G37" s="225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1:33" x14ac:dyDescent="0.2">
      <c r="A38" s="226"/>
      <c r="B38" s="227"/>
      <c r="C38" s="269"/>
      <c r="D38" s="227"/>
      <c r="E38" s="227"/>
      <c r="F38" s="227"/>
      <c r="G38" s="228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</row>
    <row r="39" spans="1:33" x14ac:dyDescent="0.2">
      <c r="A39" s="3"/>
      <c r="B39" s="4"/>
      <c r="C39" s="264"/>
      <c r="D39" s="6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spans="1:33" x14ac:dyDescent="0.2">
      <c r="C40" s="270"/>
      <c r="D40" s="10"/>
      <c r="AG40" t="s">
        <v>384</v>
      </c>
    </row>
    <row r="41" spans="1:33" x14ac:dyDescent="0.2">
      <c r="D41" s="10"/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qS59/wmsj7lz5rJkTP377wX3chgoq8f2QAkNJww06GSha7sBPqKrOeHjQgvo8637DuSOgHmk4FVgJXlngrLVNQ==" saltValue="gxtza+WL4erO9yblj3J69A==" spinCount="100000" sheet="1" formatRows="0"/>
  <mergeCells count="6">
    <mergeCell ref="A1:G1"/>
    <mergeCell ref="C2:G2"/>
    <mergeCell ref="C3:G3"/>
    <mergeCell ref="C4:G4"/>
    <mergeCell ref="A33:C33"/>
    <mergeCell ref="A34:G38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AZ95"/>
  <sheetViews>
    <sheetView showGridLines="0" tabSelected="1" topLeftCell="B1" zoomScaleNormal="100" zoomScaleSheetLayoutView="75" workbookViewId="0">
      <selection activeCell="A28" sqref="A28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  <col min="52" max="52" width="94.5703125" customWidth="1"/>
  </cols>
  <sheetData>
    <row r="1" spans="1:15" ht="33.75" customHeight="1" x14ac:dyDescent="0.2">
      <c r="A1" s="47" t="s">
        <v>38</v>
      </c>
      <c r="B1" s="77" t="s">
        <v>4</v>
      </c>
      <c r="C1" s="78"/>
      <c r="D1" s="78"/>
      <c r="E1" s="78"/>
      <c r="F1" s="78"/>
      <c r="G1" s="78"/>
      <c r="H1" s="78"/>
      <c r="I1" s="78"/>
      <c r="J1" s="79"/>
    </row>
    <row r="2" spans="1:15" ht="36" customHeight="1" x14ac:dyDescent="0.2">
      <c r="A2" s="2"/>
      <c r="B2" s="111" t="s">
        <v>24</v>
      </c>
      <c r="C2" s="112"/>
      <c r="D2" s="113" t="s">
        <v>43</v>
      </c>
      <c r="E2" s="114" t="s">
        <v>44</v>
      </c>
      <c r="F2" s="115"/>
      <c r="G2" s="115"/>
      <c r="H2" s="115"/>
      <c r="I2" s="115"/>
      <c r="J2" s="116"/>
      <c r="O2" s="1"/>
    </row>
    <row r="3" spans="1:15" ht="27" hidden="1" customHeight="1" x14ac:dyDescent="0.2">
      <c r="A3" s="2"/>
      <c r="B3" s="117"/>
      <c r="C3" s="112"/>
      <c r="D3" s="118"/>
      <c r="E3" s="119"/>
      <c r="F3" s="120"/>
      <c r="G3" s="120"/>
      <c r="H3" s="120"/>
      <c r="I3" s="120"/>
      <c r="J3" s="121"/>
    </row>
    <row r="4" spans="1:15" ht="23.25" customHeight="1" x14ac:dyDescent="0.2">
      <c r="A4" s="2"/>
      <c r="B4" s="122"/>
      <c r="C4" s="123"/>
      <c r="D4" s="124"/>
      <c r="E4" s="125"/>
      <c r="F4" s="125"/>
      <c r="G4" s="125"/>
      <c r="H4" s="125"/>
      <c r="I4" s="125"/>
      <c r="J4" s="126"/>
    </row>
    <row r="5" spans="1:15" ht="24" customHeight="1" x14ac:dyDescent="0.2">
      <c r="A5" s="2"/>
      <c r="B5" s="31" t="s">
        <v>23</v>
      </c>
      <c r="D5" s="92"/>
      <c r="E5" s="93"/>
      <c r="F5" s="93"/>
      <c r="G5" s="93"/>
      <c r="H5" s="18" t="s">
        <v>42</v>
      </c>
      <c r="I5" s="22"/>
      <c r="J5" s="8"/>
    </row>
    <row r="6" spans="1:15" ht="15.75" customHeight="1" x14ac:dyDescent="0.2">
      <c r="A6" s="2"/>
      <c r="B6" s="28"/>
      <c r="C6" s="55"/>
      <c r="D6" s="86"/>
      <c r="E6" s="94"/>
      <c r="F6" s="94"/>
      <c r="G6" s="94"/>
      <c r="H6" s="18" t="s">
        <v>36</v>
      </c>
      <c r="I6" s="22"/>
      <c r="J6" s="8"/>
    </row>
    <row r="7" spans="1:15" ht="15.75" customHeight="1" x14ac:dyDescent="0.2">
      <c r="A7" s="2"/>
      <c r="B7" s="29"/>
      <c r="C7" s="56"/>
      <c r="D7" s="53"/>
      <c r="E7" s="95"/>
      <c r="F7" s="96"/>
      <c r="G7" s="96"/>
      <c r="H7" s="24"/>
      <c r="I7" s="23"/>
      <c r="J7" s="34"/>
    </row>
    <row r="8" spans="1:15" ht="24" hidden="1" customHeight="1" x14ac:dyDescent="0.2">
      <c r="A8" s="2"/>
      <c r="B8" s="31" t="s">
        <v>21</v>
      </c>
      <c r="D8" s="51"/>
      <c r="H8" s="18" t="s">
        <v>42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36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20</v>
      </c>
      <c r="D11" s="127"/>
      <c r="E11" s="127"/>
      <c r="F11" s="127"/>
      <c r="G11" s="127"/>
      <c r="H11" s="18" t="s">
        <v>42</v>
      </c>
      <c r="I11" s="132"/>
      <c r="J11" s="8"/>
    </row>
    <row r="12" spans="1:15" ht="15.75" customHeight="1" x14ac:dyDescent="0.2">
      <c r="A12" s="2"/>
      <c r="B12" s="28"/>
      <c r="C12" s="55"/>
      <c r="D12" s="128"/>
      <c r="E12" s="128"/>
      <c r="F12" s="128"/>
      <c r="G12" s="128"/>
      <c r="H12" s="18" t="s">
        <v>36</v>
      </c>
      <c r="I12" s="132"/>
      <c r="J12" s="8"/>
    </row>
    <row r="13" spans="1:15" ht="15.75" customHeight="1" x14ac:dyDescent="0.2">
      <c r="A13" s="2"/>
      <c r="B13" s="29"/>
      <c r="C13" s="56"/>
      <c r="D13" s="131"/>
      <c r="E13" s="129"/>
      <c r="F13" s="130"/>
      <c r="G13" s="130"/>
      <c r="H13" s="19"/>
      <c r="I13" s="23"/>
      <c r="J13" s="34"/>
    </row>
    <row r="14" spans="1:15" ht="24" customHeight="1" x14ac:dyDescent="0.2">
      <c r="A14" s="2"/>
      <c r="B14" s="43" t="s">
        <v>22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34</v>
      </c>
      <c r="C15" s="61"/>
      <c r="D15" s="54"/>
      <c r="E15" s="87"/>
      <c r="F15" s="87"/>
      <c r="G15" s="88"/>
      <c r="H15" s="88"/>
      <c r="I15" s="88" t="s">
        <v>31</v>
      </c>
      <c r="J15" s="89"/>
    </row>
    <row r="16" spans="1:15" ht="23.25" customHeight="1" x14ac:dyDescent="0.2">
      <c r="A16" s="196" t="s">
        <v>26</v>
      </c>
      <c r="B16" s="38" t="s">
        <v>26</v>
      </c>
      <c r="C16" s="62"/>
      <c r="D16" s="63"/>
      <c r="E16" s="83"/>
      <c r="F16" s="84"/>
      <c r="G16" s="83"/>
      <c r="H16" s="84"/>
      <c r="I16" s="83">
        <f>SUMIF(F67:F91,A16,I67:I91)+SUMIF(F67:F91,"PSU",I67:I91)</f>
        <v>0</v>
      </c>
      <c r="J16" s="85"/>
    </row>
    <row r="17" spans="1:10" ht="23.25" customHeight="1" x14ac:dyDescent="0.2">
      <c r="A17" s="196" t="s">
        <v>27</v>
      </c>
      <c r="B17" s="38" t="s">
        <v>27</v>
      </c>
      <c r="C17" s="62"/>
      <c r="D17" s="63"/>
      <c r="E17" s="83"/>
      <c r="F17" s="84"/>
      <c r="G17" s="83"/>
      <c r="H17" s="84"/>
      <c r="I17" s="83">
        <f>SUMIF(F67:F91,A17,I67:I91)</f>
        <v>0</v>
      </c>
      <c r="J17" s="85"/>
    </row>
    <row r="18" spans="1:10" ht="23.25" customHeight="1" x14ac:dyDescent="0.2">
      <c r="A18" s="196" t="s">
        <v>28</v>
      </c>
      <c r="B18" s="38" t="s">
        <v>28</v>
      </c>
      <c r="C18" s="62"/>
      <c r="D18" s="63"/>
      <c r="E18" s="83"/>
      <c r="F18" s="84"/>
      <c r="G18" s="83"/>
      <c r="H18" s="84"/>
      <c r="I18" s="83">
        <f>SUMIF(F67:F91,A18,I67:I91)</f>
        <v>0</v>
      </c>
      <c r="J18" s="85"/>
    </row>
    <row r="19" spans="1:10" ht="23.25" customHeight="1" x14ac:dyDescent="0.2">
      <c r="A19" s="196" t="s">
        <v>127</v>
      </c>
      <c r="B19" s="38" t="s">
        <v>29</v>
      </c>
      <c r="C19" s="62"/>
      <c r="D19" s="63"/>
      <c r="E19" s="83"/>
      <c r="F19" s="84"/>
      <c r="G19" s="83"/>
      <c r="H19" s="84"/>
      <c r="I19" s="83">
        <f>SUMIF(F67:F91,A19,I67:I91)</f>
        <v>0</v>
      </c>
      <c r="J19" s="85"/>
    </row>
    <row r="20" spans="1:10" ht="23.25" customHeight="1" x14ac:dyDescent="0.2">
      <c r="A20" s="196" t="s">
        <v>128</v>
      </c>
      <c r="B20" s="38" t="s">
        <v>30</v>
      </c>
      <c r="C20" s="62"/>
      <c r="D20" s="63"/>
      <c r="E20" s="83"/>
      <c r="F20" s="84"/>
      <c r="G20" s="83"/>
      <c r="H20" s="84"/>
      <c r="I20" s="83">
        <f>SUMIF(F67:F91,A20,I67:I91)</f>
        <v>0</v>
      </c>
      <c r="J20" s="85"/>
    </row>
    <row r="21" spans="1:10" ht="23.25" customHeight="1" x14ac:dyDescent="0.2">
      <c r="A21" s="2"/>
      <c r="B21" s="48" t="s">
        <v>31</v>
      </c>
      <c r="C21" s="64"/>
      <c r="D21" s="65"/>
      <c r="E21" s="90"/>
      <c r="F21" s="91"/>
      <c r="G21" s="90"/>
      <c r="H21" s="91"/>
      <c r="I21" s="90">
        <f>SUM(I16:J20)</f>
        <v>0</v>
      </c>
      <c r="J21" s="102"/>
    </row>
    <row r="22" spans="1:10" ht="33" customHeight="1" x14ac:dyDescent="0.2">
      <c r="A22" s="2"/>
      <c r="B22" s="42" t="s">
        <v>35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13</v>
      </c>
      <c r="C23" s="62"/>
      <c r="D23" s="63"/>
      <c r="E23" s="67">
        <v>12</v>
      </c>
      <c r="F23" s="39" t="s">
        <v>0</v>
      </c>
      <c r="G23" s="100">
        <f>ZakladDPHSniVypocet</f>
        <v>0</v>
      </c>
      <c r="H23" s="101"/>
      <c r="I23" s="101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14</v>
      </c>
      <c r="C24" s="62"/>
      <c r="D24" s="63"/>
      <c r="E24" s="67">
        <f>SazbaDPH1</f>
        <v>12</v>
      </c>
      <c r="F24" s="39" t="s">
        <v>0</v>
      </c>
      <c r="G24" s="98">
        <f>A23</f>
        <v>0</v>
      </c>
      <c r="H24" s="99"/>
      <c r="I24" s="99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15</v>
      </c>
      <c r="C25" s="62"/>
      <c r="D25" s="63"/>
      <c r="E25" s="67">
        <v>21</v>
      </c>
      <c r="F25" s="39" t="s">
        <v>0</v>
      </c>
      <c r="G25" s="100">
        <f>ZakladDPHZaklVypocet</f>
        <v>0</v>
      </c>
      <c r="H25" s="101"/>
      <c r="I25" s="101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16</v>
      </c>
      <c r="C26" s="68"/>
      <c r="D26" s="54"/>
      <c r="E26" s="69">
        <f>SazbaDPH2</f>
        <v>21</v>
      </c>
      <c r="F26" s="30" t="s">
        <v>0</v>
      </c>
      <c r="G26" s="80">
        <f>A25</f>
        <v>0</v>
      </c>
      <c r="H26" s="81"/>
      <c r="I26" s="81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5</v>
      </c>
      <c r="C27" s="70"/>
      <c r="D27" s="71"/>
      <c r="E27" s="70"/>
      <c r="F27" s="16"/>
      <c r="G27" s="82">
        <f>CenaCelkem-(ZakladDPHSni+DPHSni+ZakladDPHZakl+DPHZakl)</f>
        <v>0</v>
      </c>
      <c r="H27" s="82"/>
      <c r="I27" s="82"/>
      <c r="J27" s="41" t="str">
        <f t="shared" si="0"/>
        <v>CZK</v>
      </c>
    </row>
    <row r="28" spans="1:10" ht="27.75" hidden="1" customHeight="1" thickBot="1" x14ac:dyDescent="0.25">
      <c r="A28" s="2"/>
      <c r="B28" s="163" t="s">
        <v>25</v>
      </c>
      <c r="C28" s="164"/>
      <c r="D28" s="164"/>
      <c r="E28" s="165"/>
      <c r="F28" s="166"/>
      <c r="G28" s="167">
        <f>ZakladDPHSniVypocet+ZakladDPHZaklVypocet</f>
        <v>0</v>
      </c>
      <c r="H28" s="167"/>
      <c r="I28" s="167"/>
      <c r="J28" s="168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63" t="s">
        <v>37</v>
      </c>
      <c r="C29" s="169"/>
      <c r="D29" s="169"/>
      <c r="E29" s="169"/>
      <c r="F29" s="170"/>
      <c r="G29" s="171">
        <f>A27</f>
        <v>0</v>
      </c>
      <c r="H29" s="171"/>
      <c r="I29" s="171"/>
      <c r="J29" s="172" t="s">
        <v>64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12</v>
      </c>
      <c r="D32" s="73"/>
      <c r="E32" s="73"/>
      <c r="F32" s="15" t="s">
        <v>11</v>
      </c>
      <c r="G32" s="26"/>
      <c r="H32" s="27" t="s">
        <v>45</v>
      </c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103"/>
      <c r="E34" s="104"/>
      <c r="G34" s="105"/>
      <c r="H34" s="106"/>
      <c r="I34" s="106"/>
      <c r="J34" s="25"/>
    </row>
    <row r="35" spans="1:10" ht="12.75" customHeight="1" x14ac:dyDescent="0.2">
      <c r="A35" s="2"/>
      <c r="B35" s="2"/>
      <c r="D35" s="97" t="s">
        <v>2</v>
      </c>
      <c r="E35" s="97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135" t="s">
        <v>17</v>
      </c>
      <c r="C37" s="136"/>
      <c r="D37" s="136"/>
      <c r="E37" s="136"/>
      <c r="F37" s="137"/>
      <c r="G37" s="137"/>
      <c r="H37" s="137"/>
      <c r="I37" s="137"/>
      <c r="J37" s="138"/>
    </row>
    <row r="38" spans="1:10" ht="25.5" customHeight="1" x14ac:dyDescent="0.2">
      <c r="A38" s="134" t="s">
        <v>39</v>
      </c>
      <c r="B38" s="139" t="s">
        <v>18</v>
      </c>
      <c r="C38" s="140" t="s">
        <v>6</v>
      </c>
      <c r="D38" s="140"/>
      <c r="E38" s="140"/>
      <c r="F38" s="141" t="str">
        <f>B23</f>
        <v>Základ pro sníženou DPH</v>
      </c>
      <c r="G38" s="141" t="str">
        <f>B25</f>
        <v>Základ pro základní DPH</v>
      </c>
      <c r="H38" s="142" t="s">
        <v>19</v>
      </c>
      <c r="I38" s="142" t="s">
        <v>1</v>
      </c>
      <c r="J38" s="143" t="s">
        <v>0</v>
      </c>
    </row>
    <row r="39" spans="1:10" ht="25.5" hidden="1" customHeight="1" x14ac:dyDescent="0.2">
      <c r="A39" s="134">
        <v>1</v>
      </c>
      <c r="B39" s="144" t="s">
        <v>46</v>
      </c>
      <c r="C39" s="145"/>
      <c r="D39" s="145"/>
      <c r="E39" s="145"/>
      <c r="F39" s="146">
        <f>'SO01 D.1.1 Pol'!AE191+'SO01 D.1.2 Pol'!AE33+'SO01 D.1.3 Pol'!AE17+'SO01 D.1.4.1  Pol'!AE55+'SO01 D.1.4.3 Pol'!AE112+'SO01 D.2.4.3 Pol'!AE44+'SO01 ON a VN Pol'!AE30</f>
        <v>0</v>
      </c>
      <c r="G39" s="147">
        <f>'SO01 D.1.1 Pol'!AF191+'SO01 D.1.2 Pol'!AF33+'SO01 D.1.3 Pol'!AF17+'SO01 D.1.4.1  Pol'!AF55+'SO01 D.1.4.3 Pol'!AF112+'SO01 D.2.4.3 Pol'!AF44+'SO01 ON a VN Pol'!AF30</f>
        <v>0</v>
      </c>
      <c r="H39" s="148">
        <f>(F39*SazbaDPH1/100)+(G39*SazbaDPH2/100)</f>
        <v>0</v>
      </c>
      <c r="I39" s="148">
        <f>F39+G39+H39</f>
        <v>0</v>
      </c>
      <c r="J39" s="149" t="str">
        <f>IF(_xlfn.SINGLE(CenaCelkemVypocet)=0,"",I39/_xlfn.SINGLE(CenaCelkemVypocet)*100)</f>
        <v/>
      </c>
    </row>
    <row r="40" spans="1:10" ht="25.5" customHeight="1" x14ac:dyDescent="0.2">
      <c r="A40" s="134">
        <v>2</v>
      </c>
      <c r="B40" s="150" t="s">
        <v>47</v>
      </c>
      <c r="C40" s="151" t="s">
        <v>48</v>
      </c>
      <c r="D40" s="151"/>
      <c r="E40" s="151"/>
      <c r="F40" s="152">
        <f>'SO01 D.1.1 Pol'!AE191+'SO01 D.1.2 Pol'!AE33+'SO01 D.1.3 Pol'!AE17+'SO01 D.1.4.1  Pol'!AE55+'SO01 D.1.4.3 Pol'!AE112+'SO01 D.2.4.3 Pol'!AE44+'SO01 ON a VN Pol'!AE30</f>
        <v>0</v>
      </c>
      <c r="G40" s="153">
        <f>'SO01 D.1.1 Pol'!AF191+'SO01 D.1.2 Pol'!AF33+'SO01 D.1.3 Pol'!AF17+'SO01 D.1.4.1  Pol'!AF55+'SO01 D.1.4.3 Pol'!AF112+'SO01 D.2.4.3 Pol'!AF44+'SO01 ON a VN Pol'!AF30</f>
        <v>0</v>
      </c>
      <c r="H40" s="153">
        <f>(F40*SazbaDPH1/100)+(G40*SazbaDPH2/100)</f>
        <v>0</v>
      </c>
      <c r="I40" s="153">
        <f>F40+G40+H40</f>
        <v>0</v>
      </c>
      <c r="J40" s="154" t="str">
        <f>IF(_xlfn.SINGLE(CenaCelkemVypocet)=0,"",I40/_xlfn.SINGLE(CenaCelkemVypocet)*100)</f>
        <v/>
      </c>
    </row>
    <row r="41" spans="1:10" ht="25.5" customHeight="1" x14ac:dyDescent="0.2">
      <c r="A41" s="134">
        <v>3</v>
      </c>
      <c r="B41" s="155" t="s">
        <v>49</v>
      </c>
      <c r="C41" s="145" t="s">
        <v>50</v>
      </c>
      <c r="D41" s="145"/>
      <c r="E41" s="145"/>
      <c r="F41" s="156">
        <f>'SO01 D.1.1 Pol'!AE191</f>
        <v>0</v>
      </c>
      <c r="G41" s="148">
        <f>'SO01 D.1.1 Pol'!AF191</f>
        <v>0</v>
      </c>
      <c r="H41" s="148">
        <f>(F41*SazbaDPH1/100)+(G41*SazbaDPH2/100)</f>
        <v>0</v>
      </c>
      <c r="I41" s="148">
        <f>F41+G41+H41</f>
        <v>0</v>
      </c>
      <c r="J41" s="149" t="str">
        <f>IF(_xlfn.SINGLE(CenaCelkemVypocet)=0,"",I41/_xlfn.SINGLE(CenaCelkemVypocet)*100)</f>
        <v/>
      </c>
    </row>
    <row r="42" spans="1:10" ht="25.5" customHeight="1" x14ac:dyDescent="0.2">
      <c r="A42" s="134">
        <v>3</v>
      </c>
      <c r="B42" s="155" t="s">
        <v>51</v>
      </c>
      <c r="C42" s="145" t="s">
        <v>52</v>
      </c>
      <c r="D42" s="145"/>
      <c r="E42" s="145"/>
      <c r="F42" s="156">
        <f>'SO01 D.1.2 Pol'!AE33</f>
        <v>0</v>
      </c>
      <c r="G42" s="148">
        <f>'SO01 D.1.2 Pol'!AF33</f>
        <v>0</v>
      </c>
      <c r="H42" s="148">
        <f>(F42*SazbaDPH1/100)+(G42*SazbaDPH2/100)</f>
        <v>0</v>
      </c>
      <c r="I42" s="148">
        <f>F42+G42+H42</f>
        <v>0</v>
      </c>
      <c r="J42" s="149" t="str">
        <f>IF(_xlfn.SINGLE(CenaCelkemVypocet)=0,"",I42/_xlfn.SINGLE(CenaCelkemVypocet)*100)</f>
        <v/>
      </c>
    </row>
    <row r="43" spans="1:10" ht="25.5" customHeight="1" x14ac:dyDescent="0.2">
      <c r="A43" s="134">
        <v>3</v>
      </c>
      <c r="B43" s="155" t="s">
        <v>53</v>
      </c>
      <c r="C43" s="145" t="s">
        <v>54</v>
      </c>
      <c r="D43" s="145"/>
      <c r="E43" s="145"/>
      <c r="F43" s="156">
        <f>'SO01 D.1.3 Pol'!AE17</f>
        <v>0</v>
      </c>
      <c r="G43" s="148">
        <f>'SO01 D.1.3 Pol'!AF17</f>
        <v>0</v>
      </c>
      <c r="H43" s="148">
        <f>(F43*SazbaDPH1/100)+(G43*SazbaDPH2/100)</f>
        <v>0</v>
      </c>
      <c r="I43" s="148">
        <f>F43+G43+H43</f>
        <v>0</v>
      </c>
      <c r="J43" s="149" t="str">
        <f>IF(_xlfn.SINGLE(CenaCelkemVypocet)=0,"",I43/_xlfn.SINGLE(CenaCelkemVypocet)*100)</f>
        <v/>
      </c>
    </row>
    <row r="44" spans="1:10" ht="25.5" customHeight="1" x14ac:dyDescent="0.2">
      <c r="A44" s="134">
        <v>3</v>
      </c>
      <c r="B44" s="155" t="s">
        <v>55</v>
      </c>
      <c r="C44" s="145" t="s">
        <v>56</v>
      </c>
      <c r="D44" s="145"/>
      <c r="E44" s="145"/>
      <c r="F44" s="156">
        <f>'SO01 D.1.4.1  Pol'!AE55</f>
        <v>0</v>
      </c>
      <c r="G44" s="148">
        <f>'SO01 D.1.4.1  Pol'!AF55</f>
        <v>0</v>
      </c>
      <c r="H44" s="148">
        <f>(F44*SazbaDPH1/100)+(G44*SazbaDPH2/100)</f>
        <v>0</v>
      </c>
      <c r="I44" s="148">
        <f>F44+G44+H44</f>
        <v>0</v>
      </c>
      <c r="J44" s="149" t="str">
        <f>IF(_xlfn.SINGLE(CenaCelkemVypocet)=0,"",I44/_xlfn.SINGLE(CenaCelkemVypocet)*100)</f>
        <v/>
      </c>
    </row>
    <row r="45" spans="1:10" ht="25.5" customHeight="1" x14ac:dyDescent="0.2">
      <c r="A45" s="134">
        <v>3</v>
      </c>
      <c r="B45" s="155" t="s">
        <v>57</v>
      </c>
      <c r="C45" s="145" t="s">
        <v>58</v>
      </c>
      <c r="D45" s="145"/>
      <c r="E45" s="145"/>
      <c r="F45" s="156">
        <f>'SO01 D.1.4.3 Pol'!AE112</f>
        <v>0</v>
      </c>
      <c r="G45" s="148">
        <f>'SO01 D.1.4.3 Pol'!AF112</f>
        <v>0</v>
      </c>
      <c r="H45" s="148">
        <f>(F45*SazbaDPH1/100)+(G45*SazbaDPH2/100)</f>
        <v>0</v>
      </c>
      <c r="I45" s="148">
        <f>F45+G45+H45</f>
        <v>0</v>
      </c>
      <c r="J45" s="149" t="str">
        <f>IF(_xlfn.SINGLE(CenaCelkemVypocet)=0,"",I45/_xlfn.SINGLE(CenaCelkemVypocet)*100)</f>
        <v/>
      </c>
    </row>
    <row r="46" spans="1:10" ht="25.5" customHeight="1" x14ac:dyDescent="0.2">
      <c r="A46" s="134">
        <v>3</v>
      </c>
      <c r="B46" s="155" t="s">
        <v>59</v>
      </c>
      <c r="C46" s="145" t="s">
        <v>60</v>
      </c>
      <c r="D46" s="145"/>
      <c r="E46" s="145"/>
      <c r="F46" s="156">
        <f>'SO01 D.2.4.3 Pol'!AE44</f>
        <v>0</v>
      </c>
      <c r="G46" s="148">
        <f>'SO01 D.2.4.3 Pol'!AF44</f>
        <v>0</v>
      </c>
      <c r="H46" s="148">
        <f>(F46*SazbaDPH1/100)+(G46*SazbaDPH2/100)</f>
        <v>0</v>
      </c>
      <c r="I46" s="148">
        <f>F46+G46+H46</f>
        <v>0</v>
      </c>
      <c r="J46" s="149" t="str">
        <f>IF(_xlfn.SINGLE(CenaCelkemVypocet)=0,"",I46/_xlfn.SINGLE(CenaCelkemVypocet)*100)</f>
        <v/>
      </c>
    </row>
    <row r="47" spans="1:10" ht="25.5" customHeight="1" x14ac:dyDescent="0.2">
      <c r="A47" s="134">
        <v>3</v>
      </c>
      <c r="B47" s="155" t="s">
        <v>61</v>
      </c>
      <c r="C47" s="145" t="s">
        <v>62</v>
      </c>
      <c r="D47" s="145"/>
      <c r="E47" s="145"/>
      <c r="F47" s="156">
        <f>'SO01 ON a VN Pol'!AE30</f>
        <v>0</v>
      </c>
      <c r="G47" s="148">
        <f>'SO01 ON a VN Pol'!AF30</f>
        <v>0</v>
      </c>
      <c r="H47" s="148">
        <f>(F47*SazbaDPH1/100)+(G47*SazbaDPH2/100)</f>
        <v>0</v>
      </c>
      <c r="I47" s="148">
        <f>F47+G47+H47</f>
        <v>0</v>
      </c>
      <c r="J47" s="149" t="str">
        <f>IF(_xlfn.SINGLE(CenaCelkemVypocet)=0,"",I47/_xlfn.SINGLE(CenaCelkemVypocet)*100)</f>
        <v/>
      </c>
    </row>
    <row r="48" spans="1:10" ht="25.5" customHeight="1" x14ac:dyDescent="0.2">
      <c r="A48" s="134"/>
      <c r="B48" s="157" t="s">
        <v>63</v>
      </c>
      <c r="C48" s="158"/>
      <c r="D48" s="158"/>
      <c r="E48" s="159"/>
      <c r="F48" s="160">
        <f>SUMIF(A39:A47,"=1",F39:F47)</f>
        <v>0</v>
      </c>
      <c r="G48" s="161">
        <f>SUMIF(A39:A47,"=1",G39:G47)</f>
        <v>0</v>
      </c>
      <c r="H48" s="161">
        <f>SUMIF(A39:A47,"=1",H39:H47)</f>
        <v>0</v>
      </c>
      <c r="I48" s="161">
        <f>SUMIF(A39:A47,"=1",I39:I47)</f>
        <v>0</v>
      </c>
      <c r="J48" s="162">
        <f>SUMIF(A39:A47,"=1",J39:J47)</f>
        <v>0</v>
      </c>
    </row>
    <row r="50" spans="1:52" x14ac:dyDescent="0.2">
      <c r="A50" t="s">
        <v>65</v>
      </c>
      <c r="B50" t="s">
        <v>66</v>
      </c>
    </row>
    <row r="51" spans="1:52" x14ac:dyDescent="0.2">
      <c r="A51" t="s">
        <v>67</v>
      </c>
      <c r="B51" t="s">
        <v>68</v>
      </c>
    </row>
    <row r="52" spans="1:52" x14ac:dyDescent="0.2">
      <c r="A52" t="s">
        <v>69</v>
      </c>
      <c r="B52" t="s">
        <v>70</v>
      </c>
    </row>
    <row r="53" spans="1:52" x14ac:dyDescent="0.2">
      <c r="A53" t="s">
        <v>69</v>
      </c>
      <c r="B53" t="s">
        <v>71</v>
      </c>
    </row>
    <row r="54" spans="1:52" x14ac:dyDescent="0.2">
      <c r="A54" t="s">
        <v>69</v>
      </c>
      <c r="B54" t="s">
        <v>72</v>
      </c>
    </row>
    <row r="55" spans="1:52" x14ac:dyDescent="0.2">
      <c r="A55" t="s">
        <v>69</v>
      </c>
      <c r="B55" t="s">
        <v>73</v>
      </c>
    </row>
    <row r="56" spans="1:52" ht="25.5" x14ac:dyDescent="0.2">
      <c r="B56" s="174" t="s">
        <v>74</v>
      </c>
      <c r="C56" s="174"/>
      <c r="D56" s="174"/>
      <c r="E56" s="174"/>
      <c r="F56" s="174"/>
      <c r="G56" s="174"/>
      <c r="H56" s="174"/>
      <c r="I56" s="174"/>
      <c r="J56" s="174"/>
      <c r="AZ56" s="173" t="str">
        <f>B56</f>
        <v>V případě neúplné citace textů, názvů položek, způsobené importem, je nutno brát v potaz pro stanovení kompletní ceny projektovou dokumentaci tohoto oddílu.</v>
      </c>
    </row>
    <row r="57" spans="1:52" x14ac:dyDescent="0.2">
      <c r="A57" t="s">
        <v>69</v>
      </c>
      <c r="B57" t="s">
        <v>75</v>
      </c>
    </row>
    <row r="58" spans="1:52" ht="25.5" x14ac:dyDescent="0.2">
      <c r="B58" s="174" t="s">
        <v>74</v>
      </c>
      <c r="C58" s="174"/>
      <c r="D58" s="174"/>
      <c r="E58" s="174"/>
      <c r="F58" s="174"/>
      <c r="G58" s="174"/>
      <c r="H58" s="174"/>
      <c r="I58" s="174"/>
      <c r="J58" s="174"/>
      <c r="AZ58" s="173" t="str">
        <f>B58</f>
        <v>V případě neúplné citace textů, názvů položek, způsobené importem, je nutno brát v potaz pro stanovení kompletní ceny projektovou dokumentaci tohoto oddílu.</v>
      </c>
    </row>
    <row r="59" spans="1:52" x14ac:dyDescent="0.2">
      <c r="A59" t="s">
        <v>69</v>
      </c>
      <c r="B59" t="s">
        <v>76</v>
      </c>
    </row>
    <row r="60" spans="1:52" ht="25.5" x14ac:dyDescent="0.2">
      <c r="B60" s="174" t="s">
        <v>74</v>
      </c>
      <c r="C60" s="174"/>
      <c r="D60" s="174"/>
      <c r="E60" s="174"/>
      <c r="F60" s="174"/>
      <c r="G60" s="174"/>
      <c r="H60" s="174"/>
      <c r="I60" s="174"/>
      <c r="J60" s="174"/>
      <c r="AZ60" s="173" t="str">
        <f>B60</f>
        <v>V případě neúplné citace textů, názvů položek, způsobené importem, je nutno brát v potaz pro stanovení kompletní ceny projektovou dokumentaci tohoto oddílu.</v>
      </c>
    </row>
    <row r="61" spans="1:52" x14ac:dyDescent="0.2">
      <c r="A61" t="s">
        <v>69</v>
      </c>
      <c r="B61" t="s">
        <v>77</v>
      </c>
    </row>
    <row r="64" spans="1:52" ht="15.75" x14ac:dyDescent="0.25">
      <c r="B64" s="175" t="s">
        <v>78</v>
      </c>
    </row>
    <row r="66" spans="1:10" ht="25.5" customHeight="1" x14ac:dyDescent="0.2">
      <c r="A66" s="177"/>
      <c r="B66" s="180" t="s">
        <v>18</v>
      </c>
      <c r="C66" s="180" t="s">
        <v>6</v>
      </c>
      <c r="D66" s="181"/>
      <c r="E66" s="181"/>
      <c r="F66" s="182" t="s">
        <v>79</v>
      </c>
      <c r="G66" s="182"/>
      <c r="H66" s="182"/>
      <c r="I66" s="182" t="s">
        <v>31</v>
      </c>
      <c r="J66" s="182" t="s">
        <v>0</v>
      </c>
    </row>
    <row r="67" spans="1:10" ht="36.75" customHeight="1" x14ac:dyDescent="0.2">
      <c r="A67" s="178"/>
      <c r="B67" s="183" t="s">
        <v>80</v>
      </c>
      <c r="C67" s="184" t="s">
        <v>81</v>
      </c>
      <c r="D67" s="185"/>
      <c r="E67" s="185"/>
      <c r="F67" s="192" t="s">
        <v>26</v>
      </c>
      <c r="G67" s="193"/>
      <c r="H67" s="193"/>
      <c r="I67" s="193">
        <f>'SO01 D.1.4.3 Pol'!G8</f>
        <v>0</v>
      </c>
      <c r="J67" s="189" t="str">
        <f>IF(I92=0,"",I67/I92*100)</f>
        <v/>
      </c>
    </row>
    <row r="68" spans="1:10" ht="36.75" customHeight="1" x14ac:dyDescent="0.2">
      <c r="A68" s="178"/>
      <c r="B68" s="183" t="s">
        <v>82</v>
      </c>
      <c r="C68" s="184" t="s">
        <v>83</v>
      </c>
      <c r="D68" s="185"/>
      <c r="E68" s="185"/>
      <c r="F68" s="192" t="s">
        <v>26</v>
      </c>
      <c r="G68" s="193"/>
      <c r="H68" s="193"/>
      <c r="I68" s="193">
        <f>'SO01 D.1.4.3 Pol'!G53</f>
        <v>0</v>
      </c>
      <c r="J68" s="189" t="str">
        <f>IF(I92=0,"",I68/I92*100)</f>
        <v/>
      </c>
    </row>
    <row r="69" spans="1:10" ht="36.75" customHeight="1" x14ac:dyDescent="0.2">
      <c r="A69" s="178"/>
      <c r="B69" s="183" t="s">
        <v>84</v>
      </c>
      <c r="C69" s="184" t="s">
        <v>85</v>
      </c>
      <c r="D69" s="185"/>
      <c r="E69" s="185"/>
      <c r="F69" s="192" t="s">
        <v>26</v>
      </c>
      <c r="G69" s="193"/>
      <c r="H69" s="193"/>
      <c r="I69" s="193">
        <f>'SO01 D.1.4.3 Pol'!G85</f>
        <v>0</v>
      </c>
      <c r="J69" s="189" t="str">
        <f>IF(I92=0,"",I69/I92*100)</f>
        <v/>
      </c>
    </row>
    <row r="70" spans="1:10" ht="36.75" customHeight="1" x14ac:dyDescent="0.2">
      <c r="A70" s="178"/>
      <c r="B70" s="183" t="s">
        <v>86</v>
      </c>
      <c r="C70" s="184" t="s">
        <v>87</v>
      </c>
      <c r="D70" s="185"/>
      <c r="E70" s="185"/>
      <c r="F70" s="192" t="s">
        <v>26</v>
      </c>
      <c r="G70" s="193"/>
      <c r="H70" s="193"/>
      <c r="I70" s="193">
        <f>'SO01 D.1.4.3 Pol'!G104</f>
        <v>0</v>
      </c>
      <c r="J70" s="189" t="str">
        <f>IF(I92=0,"",I70/I92*100)</f>
        <v/>
      </c>
    </row>
    <row r="71" spans="1:10" ht="36.75" customHeight="1" x14ac:dyDescent="0.2">
      <c r="A71" s="178"/>
      <c r="B71" s="183" t="s">
        <v>88</v>
      </c>
      <c r="C71" s="184" t="s">
        <v>89</v>
      </c>
      <c r="D71" s="185"/>
      <c r="E71" s="185"/>
      <c r="F71" s="192" t="s">
        <v>26</v>
      </c>
      <c r="G71" s="193"/>
      <c r="H71" s="193"/>
      <c r="I71" s="193">
        <f>'SO01 D.2.4.3 Pol'!G8</f>
        <v>0</v>
      </c>
      <c r="J71" s="189" t="str">
        <f>IF(I92=0,"",I71/I92*100)</f>
        <v/>
      </c>
    </row>
    <row r="72" spans="1:10" ht="36.75" customHeight="1" x14ac:dyDescent="0.2">
      <c r="A72" s="178"/>
      <c r="B72" s="183" t="s">
        <v>90</v>
      </c>
      <c r="C72" s="184" t="s">
        <v>91</v>
      </c>
      <c r="D72" s="185"/>
      <c r="E72" s="185"/>
      <c r="F72" s="192" t="s">
        <v>26</v>
      </c>
      <c r="G72" s="193"/>
      <c r="H72" s="193"/>
      <c r="I72" s="193">
        <f>'SO01 D.1.1 Pol'!G8</f>
        <v>0</v>
      </c>
      <c r="J72" s="189" t="str">
        <f>IF(I92=0,"",I72/I92*100)</f>
        <v/>
      </c>
    </row>
    <row r="73" spans="1:10" ht="36.75" customHeight="1" x14ac:dyDescent="0.2">
      <c r="A73" s="178"/>
      <c r="B73" s="183" t="s">
        <v>92</v>
      </c>
      <c r="C73" s="184" t="s">
        <v>93</v>
      </c>
      <c r="D73" s="185"/>
      <c r="E73" s="185"/>
      <c r="F73" s="192" t="s">
        <v>26</v>
      </c>
      <c r="G73" s="193"/>
      <c r="H73" s="193"/>
      <c r="I73" s="193">
        <f>'SO01 D.1.4.1  Pol'!G8</f>
        <v>0</v>
      </c>
      <c r="J73" s="189" t="str">
        <f>IF(I92=0,"",I73/I92*100)</f>
        <v/>
      </c>
    </row>
    <row r="74" spans="1:10" ht="36.75" customHeight="1" x14ac:dyDescent="0.2">
      <c r="A74" s="178"/>
      <c r="B74" s="183" t="s">
        <v>94</v>
      </c>
      <c r="C74" s="184" t="s">
        <v>95</v>
      </c>
      <c r="D74" s="185"/>
      <c r="E74" s="185"/>
      <c r="F74" s="192" t="s">
        <v>26</v>
      </c>
      <c r="G74" s="193"/>
      <c r="H74" s="193"/>
      <c r="I74" s="193">
        <f>'SO01 D.1.4.1  Pol'!G31</f>
        <v>0</v>
      </c>
      <c r="J74" s="189" t="str">
        <f>IF(I92=0,"",I74/I92*100)</f>
        <v/>
      </c>
    </row>
    <row r="75" spans="1:10" ht="36.75" customHeight="1" x14ac:dyDescent="0.2">
      <c r="A75" s="178"/>
      <c r="B75" s="183" t="s">
        <v>96</v>
      </c>
      <c r="C75" s="184" t="s">
        <v>97</v>
      </c>
      <c r="D75" s="185"/>
      <c r="E75" s="185"/>
      <c r="F75" s="192" t="s">
        <v>26</v>
      </c>
      <c r="G75" s="193"/>
      <c r="H75" s="193"/>
      <c r="I75" s="193">
        <f>'SO01 D.1.1 Pol'!G21</f>
        <v>0</v>
      </c>
      <c r="J75" s="189" t="str">
        <f>IF(I92=0,"",I75/I92*100)</f>
        <v/>
      </c>
    </row>
    <row r="76" spans="1:10" ht="36.75" customHeight="1" x14ac:dyDescent="0.2">
      <c r="A76" s="178"/>
      <c r="B76" s="183" t="s">
        <v>98</v>
      </c>
      <c r="C76" s="184" t="s">
        <v>99</v>
      </c>
      <c r="D76" s="185"/>
      <c r="E76" s="185"/>
      <c r="F76" s="192" t="s">
        <v>26</v>
      </c>
      <c r="G76" s="193"/>
      <c r="H76" s="193"/>
      <c r="I76" s="193">
        <f>'SO01 D.1.1 Pol'!G25</f>
        <v>0</v>
      </c>
      <c r="J76" s="189" t="str">
        <f>IF(I92=0,"",I76/I92*100)</f>
        <v/>
      </c>
    </row>
    <row r="77" spans="1:10" ht="36.75" customHeight="1" x14ac:dyDescent="0.2">
      <c r="A77" s="178"/>
      <c r="B77" s="183" t="s">
        <v>100</v>
      </c>
      <c r="C77" s="184" t="s">
        <v>101</v>
      </c>
      <c r="D77" s="185"/>
      <c r="E77" s="185"/>
      <c r="F77" s="192" t="s">
        <v>26</v>
      </c>
      <c r="G77" s="193"/>
      <c r="H77" s="193"/>
      <c r="I77" s="193">
        <f>'SO01 D.1.1 Pol'!G35</f>
        <v>0</v>
      </c>
      <c r="J77" s="189" t="str">
        <f>IF(I92=0,"",I77/I92*100)</f>
        <v/>
      </c>
    </row>
    <row r="78" spans="1:10" ht="36.75" customHeight="1" x14ac:dyDescent="0.2">
      <c r="A78" s="178"/>
      <c r="B78" s="183" t="s">
        <v>102</v>
      </c>
      <c r="C78" s="184" t="s">
        <v>103</v>
      </c>
      <c r="D78" s="185"/>
      <c r="E78" s="185"/>
      <c r="F78" s="192" t="s">
        <v>26</v>
      </c>
      <c r="G78" s="193"/>
      <c r="H78" s="193"/>
      <c r="I78" s="193">
        <f>'SO01 D.1.2 Pol'!G8</f>
        <v>0</v>
      </c>
      <c r="J78" s="189" t="str">
        <f>IF(I92=0,"",I78/I92*100)</f>
        <v/>
      </c>
    </row>
    <row r="79" spans="1:10" ht="36.75" customHeight="1" x14ac:dyDescent="0.2">
      <c r="A79" s="178"/>
      <c r="B79" s="183" t="s">
        <v>104</v>
      </c>
      <c r="C79" s="184" t="s">
        <v>105</v>
      </c>
      <c r="D79" s="185"/>
      <c r="E79" s="185"/>
      <c r="F79" s="192" t="s">
        <v>26</v>
      </c>
      <c r="G79" s="193"/>
      <c r="H79" s="193"/>
      <c r="I79" s="193">
        <f>'SO01 D.1.1 Pol'!G44+'SO01 D.1.2 Pol'!G11+'SO01 D.1.3 Pol'!G8</f>
        <v>0</v>
      </c>
      <c r="J79" s="189" t="str">
        <f>IF(I92=0,"",I79/I92*100)</f>
        <v/>
      </c>
    </row>
    <row r="80" spans="1:10" ht="36.75" customHeight="1" x14ac:dyDescent="0.2">
      <c r="A80" s="178"/>
      <c r="B80" s="183" t="s">
        <v>106</v>
      </c>
      <c r="C80" s="184" t="s">
        <v>107</v>
      </c>
      <c r="D80" s="185"/>
      <c r="E80" s="185"/>
      <c r="F80" s="192" t="s">
        <v>26</v>
      </c>
      <c r="G80" s="193"/>
      <c r="H80" s="193"/>
      <c r="I80" s="193">
        <f>'SO01 D.1.1 Pol'!G48</f>
        <v>0</v>
      </c>
      <c r="J80" s="189" t="str">
        <f>IF(I92=0,"",I80/I92*100)</f>
        <v/>
      </c>
    </row>
    <row r="81" spans="1:10" ht="36.75" customHeight="1" x14ac:dyDescent="0.2">
      <c r="A81" s="178"/>
      <c r="B81" s="183" t="s">
        <v>108</v>
      </c>
      <c r="C81" s="184" t="s">
        <v>109</v>
      </c>
      <c r="D81" s="185"/>
      <c r="E81" s="185"/>
      <c r="F81" s="192" t="s">
        <v>26</v>
      </c>
      <c r="G81" s="193"/>
      <c r="H81" s="193"/>
      <c r="I81" s="193">
        <f>'SO01 D.1.1 Pol'!G81+'SO01 D.1.2 Pol'!G16+'SO01 D.1.3 Pol'!G14</f>
        <v>0</v>
      </c>
      <c r="J81" s="189" t="str">
        <f>IF(I92=0,"",I81/I92*100)</f>
        <v/>
      </c>
    </row>
    <row r="82" spans="1:10" ht="36.75" customHeight="1" x14ac:dyDescent="0.2">
      <c r="A82" s="178"/>
      <c r="B82" s="183" t="s">
        <v>110</v>
      </c>
      <c r="C82" s="184" t="s">
        <v>111</v>
      </c>
      <c r="D82" s="185"/>
      <c r="E82" s="185"/>
      <c r="F82" s="192" t="s">
        <v>27</v>
      </c>
      <c r="G82" s="193"/>
      <c r="H82" s="193"/>
      <c r="I82" s="193">
        <f>'SO01 D.1.1 Pol'!G83</f>
        <v>0</v>
      </c>
      <c r="J82" s="189" t="str">
        <f>IF(I92=0,"",I82/I92*100)</f>
        <v/>
      </c>
    </row>
    <row r="83" spans="1:10" ht="36.75" customHeight="1" x14ac:dyDescent="0.2">
      <c r="A83" s="178"/>
      <c r="B83" s="183" t="s">
        <v>112</v>
      </c>
      <c r="C83" s="184" t="s">
        <v>113</v>
      </c>
      <c r="D83" s="185"/>
      <c r="E83" s="185"/>
      <c r="F83" s="192" t="s">
        <v>27</v>
      </c>
      <c r="G83" s="193"/>
      <c r="H83" s="193"/>
      <c r="I83" s="193">
        <f>'SO01 D.1.1 Pol'!G117</f>
        <v>0</v>
      </c>
      <c r="J83" s="189" t="str">
        <f>IF(I92=0,"",I83/I92*100)</f>
        <v/>
      </c>
    </row>
    <row r="84" spans="1:10" ht="36.75" customHeight="1" x14ac:dyDescent="0.2">
      <c r="A84" s="178"/>
      <c r="B84" s="183" t="s">
        <v>114</v>
      </c>
      <c r="C84" s="184" t="s">
        <v>115</v>
      </c>
      <c r="D84" s="185"/>
      <c r="E84" s="185"/>
      <c r="F84" s="192" t="s">
        <v>27</v>
      </c>
      <c r="G84" s="193"/>
      <c r="H84" s="193"/>
      <c r="I84" s="193">
        <f>'SO01 D.1.2 Pol'!G18</f>
        <v>0</v>
      </c>
      <c r="J84" s="189" t="str">
        <f>IF(I92=0,"",I84/I92*100)</f>
        <v/>
      </c>
    </row>
    <row r="85" spans="1:10" ht="36.75" customHeight="1" x14ac:dyDescent="0.2">
      <c r="A85" s="178"/>
      <c r="B85" s="183" t="s">
        <v>116</v>
      </c>
      <c r="C85" s="184" t="s">
        <v>117</v>
      </c>
      <c r="D85" s="185"/>
      <c r="E85" s="185"/>
      <c r="F85" s="192" t="s">
        <v>27</v>
      </c>
      <c r="G85" s="193"/>
      <c r="H85" s="193"/>
      <c r="I85" s="193">
        <f>'SO01 D.1.1 Pol'!G142</f>
        <v>0</v>
      </c>
      <c r="J85" s="189" t="str">
        <f>IF(I92=0,"",I85/I92*100)</f>
        <v/>
      </c>
    </row>
    <row r="86" spans="1:10" ht="36.75" customHeight="1" x14ac:dyDescent="0.2">
      <c r="A86" s="178"/>
      <c r="B86" s="183" t="s">
        <v>118</v>
      </c>
      <c r="C86" s="184" t="s">
        <v>119</v>
      </c>
      <c r="D86" s="185"/>
      <c r="E86" s="185"/>
      <c r="F86" s="192" t="s">
        <v>27</v>
      </c>
      <c r="G86" s="193"/>
      <c r="H86" s="193"/>
      <c r="I86" s="193">
        <f>'SO01 D.1.1 Pol'!G158</f>
        <v>0</v>
      </c>
      <c r="J86" s="189" t="str">
        <f>IF(I92=0,"",I86/I92*100)</f>
        <v/>
      </c>
    </row>
    <row r="87" spans="1:10" ht="36.75" customHeight="1" x14ac:dyDescent="0.2">
      <c r="A87" s="178"/>
      <c r="B87" s="183" t="s">
        <v>120</v>
      </c>
      <c r="C87" s="184" t="s">
        <v>121</v>
      </c>
      <c r="D87" s="185"/>
      <c r="E87" s="185"/>
      <c r="F87" s="192" t="s">
        <v>27</v>
      </c>
      <c r="G87" s="193"/>
      <c r="H87" s="193"/>
      <c r="I87" s="193">
        <f>'SO01 D.1.2 Pol'!G27</f>
        <v>0</v>
      </c>
      <c r="J87" s="189" t="str">
        <f>IF(I92=0,"",I87/I92*100)</f>
        <v/>
      </c>
    </row>
    <row r="88" spans="1:10" ht="36.75" customHeight="1" x14ac:dyDescent="0.2">
      <c r="A88" s="178"/>
      <c r="B88" s="183" t="s">
        <v>122</v>
      </c>
      <c r="C88" s="184" t="s">
        <v>123</v>
      </c>
      <c r="D88" s="185"/>
      <c r="E88" s="185"/>
      <c r="F88" s="192" t="s">
        <v>27</v>
      </c>
      <c r="G88" s="193"/>
      <c r="H88" s="193"/>
      <c r="I88" s="193">
        <f>'SO01 D.1.1 Pol'!G176</f>
        <v>0</v>
      </c>
      <c r="J88" s="189" t="str">
        <f>IF(I92=0,"",I88/I92*100)</f>
        <v/>
      </c>
    </row>
    <row r="89" spans="1:10" ht="36.75" customHeight="1" x14ac:dyDescent="0.2">
      <c r="A89" s="178"/>
      <c r="B89" s="183" t="s">
        <v>124</v>
      </c>
      <c r="C89" s="184" t="s">
        <v>125</v>
      </c>
      <c r="D89" s="185"/>
      <c r="E89" s="185"/>
      <c r="F89" s="192" t="s">
        <v>126</v>
      </c>
      <c r="G89" s="193"/>
      <c r="H89" s="193"/>
      <c r="I89" s="193">
        <f>'SO01 D.1.1 Pol'!G181</f>
        <v>0</v>
      </c>
      <c r="J89" s="189" t="str">
        <f>IF(I92=0,"",I89/I92*100)</f>
        <v/>
      </c>
    </row>
    <row r="90" spans="1:10" ht="36.75" customHeight="1" x14ac:dyDescent="0.2">
      <c r="A90" s="178"/>
      <c r="B90" s="183" t="s">
        <v>127</v>
      </c>
      <c r="C90" s="184" t="s">
        <v>29</v>
      </c>
      <c r="D90" s="185"/>
      <c r="E90" s="185"/>
      <c r="F90" s="192" t="s">
        <v>127</v>
      </c>
      <c r="G90" s="193"/>
      <c r="H90" s="193"/>
      <c r="I90" s="193">
        <f>'SO01 ON a VN Pol'!G8</f>
        <v>0</v>
      </c>
      <c r="J90" s="189" t="str">
        <f>IF(I92=0,"",I90/I92*100)</f>
        <v/>
      </c>
    </row>
    <row r="91" spans="1:10" ht="36.75" customHeight="1" x14ac:dyDescent="0.2">
      <c r="A91" s="178"/>
      <c r="B91" s="183" t="s">
        <v>128</v>
      </c>
      <c r="C91" s="184" t="s">
        <v>30</v>
      </c>
      <c r="D91" s="185"/>
      <c r="E91" s="185"/>
      <c r="F91" s="192" t="s">
        <v>128</v>
      </c>
      <c r="G91" s="193"/>
      <c r="H91" s="193"/>
      <c r="I91" s="193">
        <f>'SO01 ON a VN Pol'!G18</f>
        <v>0</v>
      </c>
      <c r="J91" s="189" t="str">
        <f>IF(I92=0,"",I91/I92*100)</f>
        <v/>
      </c>
    </row>
    <row r="92" spans="1:10" ht="25.5" customHeight="1" x14ac:dyDescent="0.2">
      <c r="A92" s="179"/>
      <c r="B92" s="186" t="s">
        <v>1</v>
      </c>
      <c r="C92" s="187"/>
      <c r="D92" s="188"/>
      <c r="E92" s="188"/>
      <c r="F92" s="194"/>
      <c r="G92" s="195"/>
      <c r="H92" s="195"/>
      <c r="I92" s="195">
        <f>SUM(I67:I91)</f>
        <v>0</v>
      </c>
      <c r="J92" s="190">
        <f>SUM(J67:J91)</f>
        <v>0</v>
      </c>
    </row>
    <row r="93" spans="1:10" x14ac:dyDescent="0.2">
      <c r="F93" s="133"/>
      <c r="G93" s="133"/>
      <c r="H93" s="133"/>
      <c r="I93" s="133"/>
      <c r="J93" s="191"/>
    </row>
    <row r="94" spans="1:10" x14ac:dyDescent="0.2">
      <c r="F94" s="133"/>
      <c r="G94" s="133"/>
      <c r="H94" s="133"/>
      <c r="I94" s="133"/>
      <c r="J94" s="191"/>
    </row>
    <row r="95" spans="1:10" x14ac:dyDescent="0.2">
      <c r="F95" s="133"/>
      <c r="G95" s="133"/>
      <c r="H95" s="133"/>
      <c r="I95" s="133"/>
      <c r="J95" s="191"/>
    </row>
  </sheetData>
  <sheetProtection algorithmName="SHA-512" hashValue="ej6ZRhZ4JAJqhEQT+EsCC4KDqpaPXa8M+nLs3MsGR3iJU6XvwQFi9Ua+2YXiQA24x5gZVGkT7nBv+6xGNfDTeA==" saltValue="m6wxrcXbGC6T8FnCo3pOyg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79">
    <mergeCell ref="C89:E89"/>
    <mergeCell ref="C90:E90"/>
    <mergeCell ref="C91:E91"/>
    <mergeCell ref="C84:E84"/>
    <mergeCell ref="C85:E85"/>
    <mergeCell ref="C86:E86"/>
    <mergeCell ref="C87:E87"/>
    <mergeCell ref="C88:E88"/>
    <mergeCell ref="C79:E79"/>
    <mergeCell ref="C80:E80"/>
    <mergeCell ref="C81:E81"/>
    <mergeCell ref="C82:E82"/>
    <mergeCell ref="C83:E83"/>
    <mergeCell ref="C74:E74"/>
    <mergeCell ref="C75:E75"/>
    <mergeCell ref="C76:E76"/>
    <mergeCell ref="C77:E77"/>
    <mergeCell ref="C78:E78"/>
    <mergeCell ref="C69:E69"/>
    <mergeCell ref="C70:E70"/>
    <mergeCell ref="C71:E71"/>
    <mergeCell ref="C72:E72"/>
    <mergeCell ref="C73:E73"/>
    <mergeCell ref="B56:J56"/>
    <mergeCell ref="B58:J58"/>
    <mergeCell ref="B60:J60"/>
    <mergeCell ref="C67:E67"/>
    <mergeCell ref="C68:E68"/>
    <mergeCell ref="C44:E44"/>
    <mergeCell ref="C45:E45"/>
    <mergeCell ref="C46:E46"/>
    <mergeCell ref="C47:E47"/>
    <mergeCell ref="B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61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7" t="s">
        <v>7</v>
      </c>
      <c r="B1" s="107"/>
      <c r="C1" s="108"/>
      <c r="D1" s="107"/>
      <c r="E1" s="107"/>
      <c r="F1" s="107"/>
      <c r="G1" s="107"/>
    </row>
    <row r="2" spans="1:7" ht="24.95" customHeight="1" x14ac:dyDescent="0.2">
      <c r="A2" s="50" t="s">
        <v>8</v>
      </c>
      <c r="B2" s="49"/>
      <c r="C2" s="109"/>
      <c r="D2" s="109"/>
      <c r="E2" s="109"/>
      <c r="F2" s="109"/>
      <c r="G2" s="110"/>
    </row>
    <row r="3" spans="1:7" ht="24.95" customHeight="1" x14ac:dyDescent="0.2">
      <c r="A3" s="50" t="s">
        <v>9</v>
      </c>
      <c r="B3" s="49"/>
      <c r="C3" s="109"/>
      <c r="D3" s="109"/>
      <c r="E3" s="109"/>
      <c r="F3" s="109"/>
      <c r="G3" s="110"/>
    </row>
    <row r="4" spans="1:7" ht="24.95" customHeight="1" x14ac:dyDescent="0.2">
      <c r="A4" s="50" t="s">
        <v>10</v>
      </c>
      <c r="B4" s="49"/>
      <c r="C4" s="109"/>
      <c r="D4" s="109"/>
      <c r="E4" s="109"/>
      <c r="F4" s="109"/>
      <c r="G4" s="110"/>
    </row>
    <row r="5" spans="1:7" x14ac:dyDescent="0.2">
      <c r="B5" s="4"/>
      <c r="C5" s="5"/>
      <c r="D5" s="6"/>
    </row>
  </sheetData>
  <sheetProtection algorithmName="SHA-512" hashValue="99mb6oSAK1kZcIwZvDrCyjdFFcPYPu6zLdFTEYrorR5my86NV3l7Ejb6WzQiayuJeh+yYcxpRkqQ5iy8lNJltw==" saltValue="em5Hl3obYz+6yAWoBP7XmQ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365CF9-BADB-465E-9D69-DBD5A22F6A0D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38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7</v>
      </c>
      <c r="B1" s="197"/>
      <c r="C1" s="197"/>
      <c r="D1" s="197"/>
      <c r="E1" s="197"/>
      <c r="F1" s="197"/>
      <c r="G1" s="197"/>
      <c r="AG1" t="s">
        <v>129</v>
      </c>
    </row>
    <row r="2" spans="1:60" ht="24.95" customHeight="1" x14ac:dyDescent="0.2">
      <c r="A2" s="198" t="s">
        <v>8</v>
      </c>
      <c r="B2" s="49" t="s">
        <v>43</v>
      </c>
      <c r="C2" s="201" t="s">
        <v>44</v>
      </c>
      <c r="D2" s="199"/>
      <c r="E2" s="199"/>
      <c r="F2" s="199"/>
      <c r="G2" s="200"/>
      <c r="AG2" t="s">
        <v>130</v>
      </c>
    </row>
    <row r="3" spans="1:60" ht="24.95" customHeight="1" x14ac:dyDescent="0.2">
      <c r="A3" s="198" t="s">
        <v>9</v>
      </c>
      <c r="B3" s="49" t="s">
        <v>47</v>
      </c>
      <c r="C3" s="201" t="s">
        <v>48</v>
      </c>
      <c r="D3" s="199"/>
      <c r="E3" s="199"/>
      <c r="F3" s="199"/>
      <c r="G3" s="200"/>
      <c r="AC3" s="176" t="s">
        <v>130</v>
      </c>
      <c r="AG3" t="s">
        <v>131</v>
      </c>
    </row>
    <row r="4" spans="1:60" ht="24.95" customHeight="1" x14ac:dyDescent="0.2">
      <c r="A4" s="202" t="s">
        <v>10</v>
      </c>
      <c r="B4" s="203" t="s">
        <v>49</v>
      </c>
      <c r="C4" s="204" t="s">
        <v>50</v>
      </c>
      <c r="D4" s="205"/>
      <c r="E4" s="205"/>
      <c r="F4" s="205"/>
      <c r="G4" s="206"/>
      <c r="AG4" t="s">
        <v>132</v>
      </c>
    </row>
    <row r="5" spans="1:60" x14ac:dyDescent="0.2">
      <c r="D5" s="10"/>
    </row>
    <row r="6" spans="1:60" ht="38.25" x14ac:dyDescent="0.2">
      <c r="A6" s="208" t="s">
        <v>133</v>
      </c>
      <c r="B6" s="210" t="s">
        <v>134</v>
      </c>
      <c r="C6" s="210" t="s">
        <v>135</v>
      </c>
      <c r="D6" s="209" t="s">
        <v>136</v>
      </c>
      <c r="E6" s="208" t="s">
        <v>137</v>
      </c>
      <c r="F6" s="207" t="s">
        <v>138</v>
      </c>
      <c r="G6" s="208" t="s">
        <v>31</v>
      </c>
      <c r="H6" s="211" t="s">
        <v>32</v>
      </c>
      <c r="I6" s="211" t="s">
        <v>139</v>
      </c>
      <c r="J6" s="211" t="s">
        <v>33</v>
      </c>
      <c r="K6" s="211" t="s">
        <v>140</v>
      </c>
      <c r="L6" s="211" t="s">
        <v>141</v>
      </c>
      <c r="M6" s="211" t="s">
        <v>142</v>
      </c>
      <c r="N6" s="211" t="s">
        <v>143</v>
      </c>
      <c r="O6" s="211" t="s">
        <v>144</v>
      </c>
      <c r="P6" s="211" t="s">
        <v>145</v>
      </c>
      <c r="Q6" s="211" t="s">
        <v>146</v>
      </c>
      <c r="R6" s="211" t="s">
        <v>147</v>
      </c>
      <c r="S6" s="211" t="s">
        <v>148</v>
      </c>
      <c r="T6" s="211" t="s">
        <v>149</v>
      </c>
      <c r="U6" s="211" t="s">
        <v>150</v>
      </c>
      <c r="V6" s="211" t="s">
        <v>151</v>
      </c>
      <c r="W6" s="211" t="s">
        <v>152</v>
      </c>
      <c r="X6" s="211" t="s">
        <v>153</v>
      </c>
      <c r="Y6" s="211" t="s">
        <v>154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39" t="s">
        <v>155</v>
      </c>
      <c r="B8" s="240" t="s">
        <v>90</v>
      </c>
      <c r="C8" s="259" t="s">
        <v>91</v>
      </c>
      <c r="D8" s="241"/>
      <c r="E8" s="242"/>
      <c r="F8" s="243"/>
      <c r="G8" s="244">
        <f>SUMIF(AG9:AG20,"&lt;&gt;NOR",G9:G20)</f>
        <v>0</v>
      </c>
      <c r="H8" s="238"/>
      <c r="I8" s="238">
        <f>SUM(I9:I20)</f>
        <v>0</v>
      </c>
      <c r="J8" s="238"/>
      <c r="K8" s="238">
        <f>SUM(K9:K20)</f>
        <v>0</v>
      </c>
      <c r="L8" s="238"/>
      <c r="M8" s="238">
        <f>SUM(M9:M20)</f>
        <v>0</v>
      </c>
      <c r="N8" s="237"/>
      <c r="O8" s="237">
        <f>SUM(O9:O20)</f>
        <v>1.01</v>
      </c>
      <c r="P8" s="237"/>
      <c r="Q8" s="237">
        <f>SUM(Q9:Q20)</f>
        <v>0</v>
      </c>
      <c r="R8" s="238"/>
      <c r="S8" s="238"/>
      <c r="T8" s="238"/>
      <c r="U8" s="238"/>
      <c r="V8" s="238">
        <f>SUM(V9:V20)</f>
        <v>24.299999999999997</v>
      </c>
      <c r="W8" s="238"/>
      <c r="X8" s="238"/>
      <c r="Y8" s="238"/>
      <c r="AG8" t="s">
        <v>156</v>
      </c>
    </row>
    <row r="9" spans="1:60" outlineLevel="1" x14ac:dyDescent="0.2">
      <c r="A9" s="246">
        <v>1</v>
      </c>
      <c r="B9" s="247" t="s">
        <v>157</v>
      </c>
      <c r="C9" s="260" t="s">
        <v>158</v>
      </c>
      <c r="D9" s="248" t="s">
        <v>159</v>
      </c>
      <c r="E9" s="249">
        <v>4.9119999999999997E-2</v>
      </c>
      <c r="F9" s="250"/>
      <c r="G9" s="251">
        <f>ROUND(E9*F9,2)</f>
        <v>0</v>
      </c>
      <c r="H9" s="234"/>
      <c r="I9" s="233">
        <f>ROUND(E9*H9,2)</f>
        <v>0</v>
      </c>
      <c r="J9" s="234"/>
      <c r="K9" s="233">
        <f>ROUND(E9*J9,2)</f>
        <v>0</v>
      </c>
      <c r="L9" s="233">
        <v>21</v>
      </c>
      <c r="M9" s="233">
        <f>G9*(1+L9/100)</f>
        <v>0</v>
      </c>
      <c r="N9" s="232">
        <v>1.00942</v>
      </c>
      <c r="O9" s="232">
        <f>ROUND(E9*N9,2)</f>
        <v>0.05</v>
      </c>
      <c r="P9" s="232">
        <v>0</v>
      </c>
      <c r="Q9" s="232">
        <f>ROUND(E9*P9,2)</f>
        <v>0</v>
      </c>
      <c r="R9" s="233"/>
      <c r="S9" s="233" t="s">
        <v>160</v>
      </c>
      <c r="T9" s="233" t="s">
        <v>160</v>
      </c>
      <c r="U9" s="233">
        <v>15.86</v>
      </c>
      <c r="V9" s="233">
        <f>ROUND(E9*U9,2)</f>
        <v>0.78</v>
      </c>
      <c r="W9" s="233"/>
      <c r="X9" s="233" t="s">
        <v>161</v>
      </c>
      <c r="Y9" s="233" t="s">
        <v>162</v>
      </c>
      <c r="Z9" s="212"/>
      <c r="AA9" s="212"/>
      <c r="AB9" s="212"/>
      <c r="AC9" s="212"/>
      <c r="AD9" s="212"/>
      <c r="AE9" s="212"/>
      <c r="AF9" s="212"/>
      <c r="AG9" s="212" t="s">
        <v>163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ht="22.5" outlineLevel="2" x14ac:dyDescent="0.2">
      <c r="A10" s="229"/>
      <c r="B10" s="230"/>
      <c r="C10" s="261" t="s">
        <v>164</v>
      </c>
      <c r="D10" s="235"/>
      <c r="E10" s="236"/>
      <c r="F10" s="233"/>
      <c r="G10" s="233"/>
      <c r="H10" s="233"/>
      <c r="I10" s="233"/>
      <c r="J10" s="233"/>
      <c r="K10" s="233"/>
      <c r="L10" s="233"/>
      <c r="M10" s="233"/>
      <c r="N10" s="232"/>
      <c r="O10" s="232"/>
      <c r="P10" s="232"/>
      <c r="Q10" s="232"/>
      <c r="R10" s="233"/>
      <c r="S10" s="233"/>
      <c r="T10" s="233"/>
      <c r="U10" s="233"/>
      <c r="V10" s="233"/>
      <c r="W10" s="233"/>
      <c r="X10" s="233"/>
      <c r="Y10" s="233"/>
      <c r="Z10" s="212"/>
      <c r="AA10" s="212"/>
      <c r="AB10" s="212"/>
      <c r="AC10" s="212"/>
      <c r="AD10" s="212"/>
      <c r="AE10" s="212"/>
      <c r="AF10" s="212"/>
      <c r="AG10" s="212" t="s">
        <v>165</v>
      </c>
      <c r="AH10" s="212">
        <v>0</v>
      </c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ht="33.75" outlineLevel="3" x14ac:dyDescent="0.2">
      <c r="A11" s="229"/>
      <c r="B11" s="230"/>
      <c r="C11" s="261" t="s">
        <v>166</v>
      </c>
      <c r="D11" s="235"/>
      <c r="E11" s="236"/>
      <c r="F11" s="233"/>
      <c r="G11" s="233"/>
      <c r="H11" s="233"/>
      <c r="I11" s="233"/>
      <c r="J11" s="233"/>
      <c r="K11" s="233"/>
      <c r="L11" s="233"/>
      <c r="M11" s="233"/>
      <c r="N11" s="232"/>
      <c r="O11" s="232"/>
      <c r="P11" s="232"/>
      <c r="Q11" s="232"/>
      <c r="R11" s="233"/>
      <c r="S11" s="233"/>
      <c r="T11" s="233"/>
      <c r="U11" s="233"/>
      <c r="V11" s="233"/>
      <c r="W11" s="233"/>
      <c r="X11" s="233"/>
      <c r="Y11" s="233"/>
      <c r="Z11" s="212"/>
      <c r="AA11" s="212"/>
      <c r="AB11" s="212"/>
      <c r="AC11" s="212"/>
      <c r="AD11" s="212"/>
      <c r="AE11" s="212"/>
      <c r="AF11" s="212"/>
      <c r="AG11" s="212" t="s">
        <v>165</v>
      </c>
      <c r="AH11" s="212">
        <v>0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ht="22.5" outlineLevel="3" x14ac:dyDescent="0.2">
      <c r="A12" s="229"/>
      <c r="B12" s="230"/>
      <c r="C12" s="261" t="s">
        <v>167</v>
      </c>
      <c r="D12" s="235"/>
      <c r="E12" s="236">
        <v>2.6460000000000001E-2</v>
      </c>
      <c r="F12" s="233"/>
      <c r="G12" s="233"/>
      <c r="H12" s="233"/>
      <c r="I12" s="233"/>
      <c r="J12" s="233"/>
      <c r="K12" s="233"/>
      <c r="L12" s="233"/>
      <c r="M12" s="233"/>
      <c r="N12" s="232"/>
      <c r="O12" s="232"/>
      <c r="P12" s="232"/>
      <c r="Q12" s="232"/>
      <c r="R12" s="233"/>
      <c r="S12" s="233"/>
      <c r="T12" s="233"/>
      <c r="U12" s="233"/>
      <c r="V12" s="233"/>
      <c r="W12" s="233"/>
      <c r="X12" s="233"/>
      <c r="Y12" s="233"/>
      <c r="Z12" s="212"/>
      <c r="AA12" s="212"/>
      <c r="AB12" s="212"/>
      <c r="AC12" s="212"/>
      <c r="AD12" s="212"/>
      <c r="AE12" s="212"/>
      <c r="AF12" s="212"/>
      <c r="AG12" s="212" t="s">
        <v>165</v>
      </c>
      <c r="AH12" s="212">
        <v>0</v>
      </c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ht="22.5" outlineLevel="3" x14ac:dyDescent="0.2">
      <c r="A13" s="229"/>
      <c r="B13" s="230"/>
      <c r="C13" s="261" t="s">
        <v>168</v>
      </c>
      <c r="D13" s="235"/>
      <c r="E13" s="236">
        <v>2.266E-2</v>
      </c>
      <c r="F13" s="233"/>
      <c r="G13" s="233"/>
      <c r="H13" s="233"/>
      <c r="I13" s="233"/>
      <c r="J13" s="233"/>
      <c r="K13" s="233"/>
      <c r="L13" s="233"/>
      <c r="M13" s="233"/>
      <c r="N13" s="232"/>
      <c r="O13" s="232"/>
      <c r="P13" s="232"/>
      <c r="Q13" s="232"/>
      <c r="R13" s="233"/>
      <c r="S13" s="233"/>
      <c r="T13" s="233"/>
      <c r="U13" s="233"/>
      <c r="V13" s="233"/>
      <c r="W13" s="233"/>
      <c r="X13" s="233"/>
      <c r="Y13" s="233"/>
      <c r="Z13" s="212"/>
      <c r="AA13" s="212"/>
      <c r="AB13" s="212"/>
      <c r="AC13" s="212"/>
      <c r="AD13" s="212"/>
      <c r="AE13" s="212"/>
      <c r="AF13" s="212"/>
      <c r="AG13" s="212" t="s">
        <v>165</v>
      </c>
      <c r="AH13" s="212">
        <v>0</v>
      </c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ht="22.5" outlineLevel="1" x14ac:dyDescent="0.2">
      <c r="A14" s="246">
        <v>2</v>
      </c>
      <c r="B14" s="247" t="s">
        <v>169</v>
      </c>
      <c r="C14" s="260" t="s">
        <v>170</v>
      </c>
      <c r="D14" s="248" t="s">
        <v>171</v>
      </c>
      <c r="E14" s="249">
        <v>0.32745000000000002</v>
      </c>
      <c r="F14" s="250"/>
      <c r="G14" s="251">
        <f>ROUND(E14*F14,2)</f>
        <v>0</v>
      </c>
      <c r="H14" s="234"/>
      <c r="I14" s="233">
        <f>ROUND(E14*H14,2)</f>
        <v>0</v>
      </c>
      <c r="J14" s="234"/>
      <c r="K14" s="233">
        <f>ROUND(E14*J14,2)</f>
        <v>0</v>
      </c>
      <c r="L14" s="233">
        <v>21</v>
      </c>
      <c r="M14" s="233">
        <f>G14*(1+L14/100)</f>
        <v>0</v>
      </c>
      <c r="N14" s="232">
        <v>2.92334</v>
      </c>
      <c r="O14" s="232">
        <f>ROUND(E14*N14,2)</f>
        <v>0.96</v>
      </c>
      <c r="P14" s="232">
        <v>0</v>
      </c>
      <c r="Q14" s="232">
        <f>ROUND(E14*P14,2)</f>
        <v>0</v>
      </c>
      <c r="R14" s="233"/>
      <c r="S14" s="233" t="s">
        <v>160</v>
      </c>
      <c r="T14" s="233" t="s">
        <v>160</v>
      </c>
      <c r="U14" s="233">
        <v>17.719000000000001</v>
      </c>
      <c r="V14" s="233">
        <f>ROUND(E14*U14,2)</f>
        <v>5.8</v>
      </c>
      <c r="W14" s="233"/>
      <c r="X14" s="233" t="s">
        <v>161</v>
      </c>
      <c r="Y14" s="233" t="s">
        <v>162</v>
      </c>
      <c r="Z14" s="212"/>
      <c r="AA14" s="212"/>
      <c r="AB14" s="212"/>
      <c r="AC14" s="212"/>
      <c r="AD14" s="212"/>
      <c r="AE14" s="212"/>
      <c r="AF14" s="212"/>
      <c r="AG14" s="212" t="s">
        <v>163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2" x14ac:dyDescent="0.2">
      <c r="A15" s="229"/>
      <c r="B15" s="230"/>
      <c r="C15" s="261" t="s">
        <v>172</v>
      </c>
      <c r="D15" s="235"/>
      <c r="E15" s="236"/>
      <c r="F15" s="233"/>
      <c r="G15" s="233"/>
      <c r="H15" s="233"/>
      <c r="I15" s="233"/>
      <c r="J15" s="233"/>
      <c r="K15" s="233"/>
      <c r="L15" s="233"/>
      <c r="M15" s="233"/>
      <c r="N15" s="232"/>
      <c r="O15" s="232"/>
      <c r="P15" s="232"/>
      <c r="Q15" s="232"/>
      <c r="R15" s="233"/>
      <c r="S15" s="233"/>
      <c r="T15" s="233"/>
      <c r="U15" s="233"/>
      <c r="V15" s="233"/>
      <c r="W15" s="233"/>
      <c r="X15" s="233"/>
      <c r="Y15" s="233"/>
      <c r="Z15" s="212"/>
      <c r="AA15" s="212"/>
      <c r="AB15" s="212"/>
      <c r="AC15" s="212"/>
      <c r="AD15" s="212"/>
      <c r="AE15" s="212"/>
      <c r="AF15" s="212"/>
      <c r="AG15" s="212" t="s">
        <v>165</v>
      </c>
      <c r="AH15" s="212">
        <v>0</v>
      </c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ht="33.75" outlineLevel="3" x14ac:dyDescent="0.2">
      <c r="A16" s="229"/>
      <c r="B16" s="230"/>
      <c r="C16" s="261" t="s">
        <v>166</v>
      </c>
      <c r="D16" s="235"/>
      <c r="E16" s="236"/>
      <c r="F16" s="233"/>
      <c r="G16" s="233"/>
      <c r="H16" s="233"/>
      <c r="I16" s="233"/>
      <c r="J16" s="233"/>
      <c r="K16" s="233"/>
      <c r="L16" s="233"/>
      <c r="M16" s="233"/>
      <c r="N16" s="232"/>
      <c r="O16" s="232"/>
      <c r="P16" s="232"/>
      <c r="Q16" s="232"/>
      <c r="R16" s="233"/>
      <c r="S16" s="233"/>
      <c r="T16" s="233"/>
      <c r="U16" s="233"/>
      <c r="V16" s="233"/>
      <c r="W16" s="233"/>
      <c r="X16" s="233"/>
      <c r="Y16" s="233"/>
      <c r="Z16" s="212"/>
      <c r="AA16" s="212"/>
      <c r="AB16" s="212"/>
      <c r="AC16" s="212"/>
      <c r="AD16" s="212"/>
      <c r="AE16" s="212"/>
      <c r="AF16" s="212"/>
      <c r="AG16" s="212" t="s">
        <v>165</v>
      </c>
      <c r="AH16" s="212">
        <v>0</v>
      </c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ht="22.5" outlineLevel="3" x14ac:dyDescent="0.2">
      <c r="A17" s="229"/>
      <c r="B17" s="230"/>
      <c r="C17" s="261" t="s">
        <v>173</v>
      </c>
      <c r="D17" s="235"/>
      <c r="E17" s="236">
        <v>0.1764</v>
      </c>
      <c r="F17" s="233"/>
      <c r="G17" s="233"/>
      <c r="H17" s="233"/>
      <c r="I17" s="233"/>
      <c r="J17" s="233"/>
      <c r="K17" s="233"/>
      <c r="L17" s="233"/>
      <c r="M17" s="233"/>
      <c r="N17" s="232"/>
      <c r="O17" s="232"/>
      <c r="P17" s="232"/>
      <c r="Q17" s="232"/>
      <c r="R17" s="233"/>
      <c r="S17" s="233"/>
      <c r="T17" s="233"/>
      <c r="U17" s="233"/>
      <c r="V17" s="233"/>
      <c r="W17" s="233"/>
      <c r="X17" s="233"/>
      <c r="Y17" s="233"/>
      <c r="Z17" s="212"/>
      <c r="AA17" s="212"/>
      <c r="AB17" s="212"/>
      <c r="AC17" s="212"/>
      <c r="AD17" s="212"/>
      <c r="AE17" s="212"/>
      <c r="AF17" s="212"/>
      <c r="AG17" s="212" t="s">
        <v>165</v>
      </c>
      <c r="AH17" s="212">
        <v>0</v>
      </c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3" x14ac:dyDescent="0.2">
      <c r="A18" s="229"/>
      <c r="B18" s="230"/>
      <c r="C18" s="261" t="s">
        <v>174</v>
      </c>
      <c r="D18" s="235"/>
      <c r="E18" s="236">
        <v>0.15104999999999999</v>
      </c>
      <c r="F18" s="233"/>
      <c r="G18" s="233"/>
      <c r="H18" s="233"/>
      <c r="I18" s="233"/>
      <c r="J18" s="233"/>
      <c r="K18" s="233"/>
      <c r="L18" s="233"/>
      <c r="M18" s="233"/>
      <c r="N18" s="232"/>
      <c r="O18" s="232"/>
      <c r="P18" s="232"/>
      <c r="Q18" s="232"/>
      <c r="R18" s="233"/>
      <c r="S18" s="233"/>
      <c r="T18" s="233"/>
      <c r="U18" s="233"/>
      <c r="V18" s="233"/>
      <c r="W18" s="233"/>
      <c r="X18" s="233"/>
      <c r="Y18" s="233"/>
      <c r="Z18" s="212"/>
      <c r="AA18" s="212"/>
      <c r="AB18" s="212"/>
      <c r="AC18" s="212"/>
      <c r="AD18" s="212"/>
      <c r="AE18" s="212"/>
      <c r="AF18" s="212"/>
      <c r="AG18" s="212" t="s">
        <v>165</v>
      </c>
      <c r="AH18" s="212">
        <v>0</v>
      </c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ht="22.5" outlineLevel="1" x14ac:dyDescent="0.2">
      <c r="A19" s="246">
        <v>3</v>
      </c>
      <c r="B19" s="247" t="s">
        <v>175</v>
      </c>
      <c r="C19" s="260" t="s">
        <v>176</v>
      </c>
      <c r="D19" s="248" t="s">
        <v>177</v>
      </c>
      <c r="E19" s="249">
        <v>1</v>
      </c>
      <c r="F19" s="250"/>
      <c r="G19" s="251">
        <f>ROUND(E19*F19,2)</f>
        <v>0</v>
      </c>
      <c r="H19" s="234"/>
      <c r="I19" s="233">
        <f>ROUND(E19*H19,2)</f>
        <v>0</v>
      </c>
      <c r="J19" s="234"/>
      <c r="K19" s="233">
        <f>ROUND(E19*J19,2)</f>
        <v>0</v>
      </c>
      <c r="L19" s="233">
        <v>21</v>
      </c>
      <c r="M19" s="233">
        <f>G19*(1+L19/100)</f>
        <v>0</v>
      </c>
      <c r="N19" s="232">
        <v>0</v>
      </c>
      <c r="O19" s="232">
        <f>ROUND(E19*N19,2)</f>
        <v>0</v>
      </c>
      <c r="P19" s="232">
        <v>0</v>
      </c>
      <c r="Q19" s="232">
        <f>ROUND(E19*P19,2)</f>
        <v>0</v>
      </c>
      <c r="R19" s="233"/>
      <c r="S19" s="233" t="s">
        <v>178</v>
      </c>
      <c r="T19" s="233" t="s">
        <v>179</v>
      </c>
      <c r="U19" s="233">
        <v>17.72</v>
      </c>
      <c r="V19" s="233">
        <f>ROUND(E19*U19,2)</f>
        <v>17.72</v>
      </c>
      <c r="W19" s="233"/>
      <c r="X19" s="233" t="s">
        <v>161</v>
      </c>
      <c r="Y19" s="233" t="s">
        <v>162</v>
      </c>
      <c r="Z19" s="212"/>
      <c r="AA19" s="212"/>
      <c r="AB19" s="212"/>
      <c r="AC19" s="212"/>
      <c r="AD19" s="212"/>
      <c r="AE19" s="212"/>
      <c r="AF19" s="212"/>
      <c r="AG19" s="212" t="s">
        <v>163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ht="33.75" outlineLevel="2" x14ac:dyDescent="0.2">
      <c r="A20" s="229"/>
      <c r="B20" s="230"/>
      <c r="C20" s="261" t="s">
        <v>180</v>
      </c>
      <c r="D20" s="235"/>
      <c r="E20" s="236">
        <v>1</v>
      </c>
      <c r="F20" s="233"/>
      <c r="G20" s="233"/>
      <c r="H20" s="233"/>
      <c r="I20" s="233"/>
      <c r="J20" s="233"/>
      <c r="K20" s="233"/>
      <c r="L20" s="233"/>
      <c r="M20" s="233"/>
      <c r="N20" s="232"/>
      <c r="O20" s="232"/>
      <c r="P20" s="232"/>
      <c r="Q20" s="232"/>
      <c r="R20" s="233"/>
      <c r="S20" s="233"/>
      <c r="T20" s="233"/>
      <c r="U20" s="233"/>
      <c r="V20" s="233"/>
      <c r="W20" s="233"/>
      <c r="X20" s="233"/>
      <c r="Y20" s="233"/>
      <c r="Z20" s="212"/>
      <c r="AA20" s="212"/>
      <c r="AB20" s="212"/>
      <c r="AC20" s="212"/>
      <c r="AD20" s="212"/>
      <c r="AE20" s="212"/>
      <c r="AF20" s="212"/>
      <c r="AG20" s="212" t="s">
        <v>165</v>
      </c>
      <c r="AH20" s="212">
        <v>0</v>
      </c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x14ac:dyDescent="0.2">
      <c r="A21" s="239" t="s">
        <v>155</v>
      </c>
      <c r="B21" s="240" t="s">
        <v>96</v>
      </c>
      <c r="C21" s="259" t="s">
        <v>97</v>
      </c>
      <c r="D21" s="241"/>
      <c r="E21" s="242"/>
      <c r="F21" s="243"/>
      <c r="G21" s="244">
        <f>SUMIF(AG22:AG24,"&lt;&gt;NOR",G22:G24)</f>
        <v>0</v>
      </c>
      <c r="H21" s="238"/>
      <c r="I21" s="238">
        <f>SUM(I22:I24)</f>
        <v>0</v>
      </c>
      <c r="J21" s="238"/>
      <c r="K21" s="238">
        <f>SUM(K22:K24)</f>
        <v>0</v>
      </c>
      <c r="L21" s="238"/>
      <c r="M21" s="238">
        <f>SUM(M22:M24)</f>
        <v>0</v>
      </c>
      <c r="N21" s="237"/>
      <c r="O21" s="237">
        <f>SUM(O22:O24)</f>
        <v>1.58</v>
      </c>
      <c r="P21" s="237"/>
      <c r="Q21" s="237">
        <f>SUM(Q22:Q24)</f>
        <v>0</v>
      </c>
      <c r="R21" s="238"/>
      <c r="S21" s="238"/>
      <c r="T21" s="238"/>
      <c r="U21" s="238"/>
      <c r="V21" s="238">
        <f>SUM(V22:V24)</f>
        <v>7.7</v>
      </c>
      <c r="W21" s="238"/>
      <c r="X21" s="238"/>
      <c r="Y21" s="238"/>
      <c r="AG21" t="s">
        <v>156</v>
      </c>
    </row>
    <row r="22" spans="1:60" outlineLevel="1" x14ac:dyDescent="0.2">
      <c r="A22" s="246">
        <v>4</v>
      </c>
      <c r="B22" s="247" t="s">
        <v>181</v>
      </c>
      <c r="C22" s="260" t="s">
        <v>182</v>
      </c>
      <c r="D22" s="248" t="s">
        <v>183</v>
      </c>
      <c r="E22" s="249">
        <v>14</v>
      </c>
      <c r="F22" s="250"/>
      <c r="G22" s="251">
        <f>ROUND(E22*F22,2)</f>
        <v>0</v>
      </c>
      <c r="H22" s="234"/>
      <c r="I22" s="233">
        <f>ROUND(E22*H22,2)</f>
        <v>0</v>
      </c>
      <c r="J22" s="234"/>
      <c r="K22" s="233">
        <f>ROUND(E22*J22,2)</f>
        <v>0</v>
      </c>
      <c r="L22" s="233">
        <v>21</v>
      </c>
      <c r="M22" s="233">
        <f>G22*(1+L22/100)</f>
        <v>0</v>
      </c>
      <c r="N22" s="232">
        <v>0.11312999999999999</v>
      </c>
      <c r="O22" s="232">
        <f>ROUND(E22*N22,2)</f>
        <v>1.58</v>
      </c>
      <c r="P22" s="232">
        <v>0</v>
      </c>
      <c r="Q22" s="232">
        <f>ROUND(E22*P22,2)</f>
        <v>0</v>
      </c>
      <c r="R22" s="233"/>
      <c r="S22" s="233" t="s">
        <v>160</v>
      </c>
      <c r="T22" s="233" t="s">
        <v>160</v>
      </c>
      <c r="U22" s="233">
        <v>0.55000000000000004</v>
      </c>
      <c r="V22" s="233">
        <f>ROUND(E22*U22,2)</f>
        <v>7.7</v>
      </c>
      <c r="W22" s="233"/>
      <c r="X22" s="233" t="s">
        <v>161</v>
      </c>
      <c r="Y22" s="233" t="s">
        <v>162</v>
      </c>
      <c r="Z22" s="212"/>
      <c r="AA22" s="212"/>
      <c r="AB22" s="212"/>
      <c r="AC22" s="212"/>
      <c r="AD22" s="212"/>
      <c r="AE22" s="212"/>
      <c r="AF22" s="212"/>
      <c r="AG22" s="212" t="s">
        <v>163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ht="22.5" outlineLevel="2" x14ac:dyDescent="0.2">
      <c r="A23" s="229"/>
      <c r="B23" s="230"/>
      <c r="C23" s="261" t="s">
        <v>184</v>
      </c>
      <c r="D23" s="235"/>
      <c r="E23" s="236"/>
      <c r="F23" s="233"/>
      <c r="G23" s="233"/>
      <c r="H23" s="233"/>
      <c r="I23" s="233"/>
      <c r="J23" s="233"/>
      <c r="K23" s="233"/>
      <c r="L23" s="233"/>
      <c r="M23" s="233"/>
      <c r="N23" s="232"/>
      <c r="O23" s="232"/>
      <c r="P23" s="232"/>
      <c r="Q23" s="232"/>
      <c r="R23" s="233"/>
      <c r="S23" s="233"/>
      <c r="T23" s="233"/>
      <c r="U23" s="233"/>
      <c r="V23" s="233"/>
      <c r="W23" s="233"/>
      <c r="X23" s="233"/>
      <c r="Y23" s="233"/>
      <c r="Z23" s="212"/>
      <c r="AA23" s="212"/>
      <c r="AB23" s="212"/>
      <c r="AC23" s="212"/>
      <c r="AD23" s="212"/>
      <c r="AE23" s="212"/>
      <c r="AF23" s="212"/>
      <c r="AG23" s="212" t="s">
        <v>165</v>
      </c>
      <c r="AH23" s="212">
        <v>0</v>
      </c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3" x14ac:dyDescent="0.2">
      <c r="A24" s="229"/>
      <c r="B24" s="230"/>
      <c r="C24" s="261" t="s">
        <v>185</v>
      </c>
      <c r="D24" s="235"/>
      <c r="E24" s="236">
        <v>14</v>
      </c>
      <c r="F24" s="233"/>
      <c r="G24" s="233"/>
      <c r="H24" s="233"/>
      <c r="I24" s="233"/>
      <c r="J24" s="233"/>
      <c r="K24" s="233"/>
      <c r="L24" s="233"/>
      <c r="M24" s="233"/>
      <c r="N24" s="232"/>
      <c r="O24" s="232"/>
      <c r="P24" s="232"/>
      <c r="Q24" s="232"/>
      <c r="R24" s="233"/>
      <c r="S24" s="233"/>
      <c r="T24" s="233"/>
      <c r="U24" s="233"/>
      <c r="V24" s="233"/>
      <c r="W24" s="233"/>
      <c r="X24" s="233"/>
      <c r="Y24" s="233"/>
      <c r="Z24" s="212"/>
      <c r="AA24" s="212"/>
      <c r="AB24" s="212"/>
      <c r="AC24" s="212"/>
      <c r="AD24" s="212"/>
      <c r="AE24" s="212"/>
      <c r="AF24" s="212"/>
      <c r="AG24" s="212" t="s">
        <v>165</v>
      </c>
      <c r="AH24" s="212">
        <v>0</v>
      </c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x14ac:dyDescent="0.2">
      <c r="A25" s="239" t="s">
        <v>155</v>
      </c>
      <c r="B25" s="240" t="s">
        <v>98</v>
      </c>
      <c r="C25" s="259" t="s">
        <v>99</v>
      </c>
      <c r="D25" s="241"/>
      <c r="E25" s="242"/>
      <c r="F25" s="243"/>
      <c r="G25" s="244">
        <f>SUMIF(AG26:AG34,"&lt;&gt;NOR",G26:G34)</f>
        <v>0</v>
      </c>
      <c r="H25" s="238"/>
      <c r="I25" s="238">
        <f>SUM(I26:I34)</f>
        <v>0</v>
      </c>
      <c r="J25" s="238"/>
      <c r="K25" s="238">
        <f>SUM(K26:K34)</f>
        <v>0</v>
      </c>
      <c r="L25" s="238"/>
      <c r="M25" s="238">
        <f>SUM(M26:M34)</f>
        <v>0</v>
      </c>
      <c r="N25" s="237"/>
      <c r="O25" s="237">
        <f>SUM(O26:O34)</f>
        <v>2.6799999999999997</v>
      </c>
      <c r="P25" s="237"/>
      <c r="Q25" s="237">
        <f>SUM(Q26:Q34)</f>
        <v>0</v>
      </c>
      <c r="R25" s="238"/>
      <c r="S25" s="238"/>
      <c r="T25" s="238"/>
      <c r="U25" s="238"/>
      <c r="V25" s="238">
        <f>SUM(V26:V34)</f>
        <v>61.67</v>
      </c>
      <c r="W25" s="238"/>
      <c r="X25" s="238"/>
      <c r="Y25" s="238"/>
      <c r="AG25" t="s">
        <v>156</v>
      </c>
    </row>
    <row r="26" spans="1:60" ht="22.5" outlineLevel="1" x14ac:dyDescent="0.2">
      <c r="A26" s="246">
        <v>5</v>
      </c>
      <c r="B26" s="247" t="s">
        <v>186</v>
      </c>
      <c r="C26" s="260" t="s">
        <v>187</v>
      </c>
      <c r="D26" s="248" t="s">
        <v>183</v>
      </c>
      <c r="E26" s="249">
        <v>81</v>
      </c>
      <c r="F26" s="250"/>
      <c r="G26" s="251">
        <f>ROUND(E26*F26,2)</f>
        <v>0</v>
      </c>
      <c r="H26" s="234"/>
      <c r="I26" s="233">
        <f>ROUND(E26*H26,2)</f>
        <v>0</v>
      </c>
      <c r="J26" s="234"/>
      <c r="K26" s="233">
        <f>ROUND(E26*J26,2)</f>
        <v>0</v>
      </c>
      <c r="L26" s="233">
        <v>21</v>
      </c>
      <c r="M26" s="233">
        <f>G26*(1+L26/100)</f>
        <v>0</v>
      </c>
      <c r="N26" s="232">
        <v>2.9139999999999999E-2</v>
      </c>
      <c r="O26" s="232">
        <f>ROUND(E26*N26,2)</f>
        <v>2.36</v>
      </c>
      <c r="P26" s="232">
        <v>0</v>
      </c>
      <c r="Q26" s="232">
        <f>ROUND(E26*P26,2)</f>
        <v>0</v>
      </c>
      <c r="R26" s="233"/>
      <c r="S26" s="233" t="s">
        <v>160</v>
      </c>
      <c r="T26" s="233" t="s">
        <v>160</v>
      </c>
      <c r="U26" s="233">
        <v>0.61</v>
      </c>
      <c r="V26" s="233">
        <f>ROUND(E26*U26,2)</f>
        <v>49.41</v>
      </c>
      <c r="W26" s="233"/>
      <c r="X26" s="233" t="s">
        <v>161</v>
      </c>
      <c r="Y26" s="233" t="s">
        <v>188</v>
      </c>
      <c r="Z26" s="212"/>
      <c r="AA26" s="212"/>
      <c r="AB26" s="212"/>
      <c r="AC26" s="212"/>
      <c r="AD26" s="212"/>
      <c r="AE26" s="212"/>
      <c r="AF26" s="212"/>
      <c r="AG26" s="212" t="s">
        <v>163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ht="22.5" outlineLevel="2" x14ac:dyDescent="0.2">
      <c r="A27" s="229"/>
      <c r="B27" s="230"/>
      <c r="C27" s="261" t="s">
        <v>189</v>
      </c>
      <c r="D27" s="235"/>
      <c r="E27" s="236"/>
      <c r="F27" s="233"/>
      <c r="G27" s="233"/>
      <c r="H27" s="233"/>
      <c r="I27" s="233"/>
      <c r="J27" s="233"/>
      <c r="K27" s="233"/>
      <c r="L27" s="233"/>
      <c r="M27" s="233"/>
      <c r="N27" s="232"/>
      <c r="O27" s="232"/>
      <c r="P27" s="232"/>
      <c r="Q27" s="232"/>
      <c r="R27" s="233"/>
      <c r="S27" s="233"/>
      <c r="T27" s="233"/>
      <c r="U27" s="233"/>
      <c r="V27" s="233"/>
      <c r="W27" s="233"/>
      <c r="X27" s="233"/>
      <c r="Y27" s="233"/>
      <c r="Z27" s="212"/>
      <c r="AA27" s="212"/>
      <c r="AB27" s="212"/>
      <c r="AC27" s="212"/>
      <c r="AD27" s="212"/>
      <c r="AE27" s="212"/>
      <c r="AF27" s="212"/>
      <c r="AG27" s="212" t="s">
        <v>165</v>
      </c>
      <c r="AH27" s="212">
        <v>0</v>
      </c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3" x14ac:dyDescent="0.2">
      <c r="A28" s="229"/>
      <c r="B28" s="230"/>
      <c r="C28" s="261" t="s">
        <v>190</v>
      </c>
      <c r="D28" s="235"/>
      <c r="E28" s="236">
        <v>81</v>
      </c>
      <c r="F28" s="233"/>
      <c r="G28" s="233"/>
      <c r="H28" s="233"/>
      <c r="I28" s="233"/>
      <c r="J28" s="233"/>
      <c r="K28" s="233"/>
      <c r="L28" s="233"/>
      <c r="M28" s="233"/>
      <c r="N28" s="232"/>
      <c r="O28" s="232"/>
      <c r="P28" s="232"/>
      <c r="Q28" s="232"/>
      <c r="R28" s="233"/>
      <c r="S28" s="233"/>
      <c r="T28" s="233"/>
      <c r="U28" s="233"/>
      <c r="V28" s="233"/>
      <c r="W28" s="233"/>
      <c r="X28" s="233"/>
      <c r="Y28" s="233"/>
      <c r="Z28" s="212"/>
      <c r="AA28" s="212"/>
      <c r="AB28" s="212"/>
      <c r="AC28" s="212"/>
      <c r="AD28" s="212"/>
      <c r="AE28" s="212"/>
      <c r="AF28" s="212"/>
      <c r="AG28" s="212" t="s">
        <v>165</v>
      </c>
      <c r="AH28" s="212">
        <v>0</v>
      </c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ht="22.5" outlineLevel="1" x14ac:dyDescent="0.2">
      <c r="A29" s="246">
        <v>6</v>
      </c>
      <c r="B29" s="247" t="s">
        <v>191</v>
      </c>
      <c r="C29" s="260" t="s">
        <v>192</v>
      </c>
      <c r="D29" s="248" t="s">
        <v>183</v>
      </c>
      <c r="E29" s="249">
        <v>30.34</v>
      </c>
      <c r="F29" s="250"/>
      <c r="G29" s="251">
        <f>ROUND(E29*F29,2)</f>
        <v>0</v>
      </c>
      <c r="H29" s="234"/>
      <c r="I29" s="233">
        <f>ROUND(E29*H29,2)</f>
        <v>0</v>
      </c>
      <c r="J29" s="234"/>
      <c r="K29" s="233">
        <f>ROUND(E29*J29,2)</f>
        <v>0</v>
      </c>
      <c r="L29" s="233">
        <v>21</v>
      </c>
      <c r="M29" s="233">
        <f>G29*(1+L29/100)</f>
        <v>0</v>
      </c>
      <c r="N29" s="232">
        <v>3.6700000000000001E-3</v>
      </c>
      <c r="O29" s="232">
        <f>ROUND(E29*N29,2)</f>
        <v>0.11</v>
      </c>
      <c r="P29" s="232">
        <v>0</v>
      </c>
      <c r="Q29" s="232">
        <f>ROUND(E29*P29,2)</f>
        <v>0</v>
      </c>
      <c r="R29" s="233"/>
      <c r="S29" s="233" t="s">
        <v>160</v>
      </c>
      <c r="T29" s="233" t="s">
        <v>160</v>
      </c>
      <c r="U29" s="233">
        <v>0.36</v>
      </c>
      <c r="V29" s="233">
        <f>ROUND(E29*U29,2)</f>
        <v>10.92</v>
      </c>
      <c r="W29" s="233"/>
      <c r="X29" s="233" t="s">
        <v>161</v>
      </c>
      <c r="Y29" s="233" t="s">
        <v>162</v>
      </c>
      <c r="Z29" s="212"/>
      <c r="AA29" s="212"/>
      <c r="AB29" s="212"/>
      <c r="AC29" s="212"/>
      <c r="AD29" s="212"/>
      <c r="AE29" s="212"/>
      <c r="AF29" s="212"/>
      <c r="AG29" s="212" t="s">
        <v>163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2" x14ac:dyDescent="0.2">
      <c r="A30" s="229"/>
      <c r="B30" s="230"/>
      <c r="C30" s="261" t="s">
        <v>193</v>
      </c>
      <c r="D30" s="235"/>
      <c r="E30" s="236">
        <v>28</v>
      </c>
      <c r="F30" s="233"/>
      <c r="G30" s="233"/>
      <c r="H30" s="233"/>
      <c r="I30" s="233"/>
      <c r="J30" s="233"/>
      <c r="K30" s="233"/>
      <c r="L30" s="233"/>
      <c r="M30" s="233"/>
      <c r="N30" s="232"/>
      <c r="O30" s="232"/>
      <c r="P30" s="232"/>
      <c r="Q30" s="232"/>
      <c r="R30" s="233"/>
      <c r="S30" s="233"/>
      <c r="T30" s="233"/>
      <c r="U30" s="233"/>
      <c r="V30" s="233"/>
      <c r="W30" s="233"/>
      <c r="X30" s="233"/>
      <c r="Y30" s="233"/>
      <c r="Z30" s="212"/>
      <c r="AA30" s="212"/>
      <c r="AB30" s="212"/>
      <c r="AC30" s="212"/>
      <c r="AD30" s="212"/>
      <c r="AE30" s="212"/>
      <c r="AF30" s="212"/>
      <c r="AG30" s="212" t="s">
        <v>165</v>
      </c>
      <c r="AH30" s="212">
        <v>0</v>
      </c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3" x14ac:dyDescent="0.2">
      <c r="A31" s="229"/>
      <c r="B31" s="230"/>
      <c r="C31" s="261" t="s">
        <v>194</v>
      </c>
      <c r="D31" s="235"/>
      <c r="E31" s="236">
        <v>2.34</v>
      </c>
      <c r="F31" s="233"/>
      <c r="G31" s="233"/>
      <c r="H31" s="233"/>
      <c r="I31" s="233"/>
      <c r="J31" s="233"/>
      <c r="K31" s="233"/>
      <c r="L31" s="233"/>
      <c r="M31" s="233"/>
      <c r="N31" s="232"/>
      <c r="O31" s="232"/>
      <c r="P31" s="232"/>
      <c r="Q31" s="232"/>
      <c r="R31" s="233"/>
      <c r="S31" s="233"/>
      <c r="T31" s="233"/>
      <c r="U31" s="233"/>
      <c r="V31" s="233"/>
      <c r="W31" s="233"/>
      <c r="X31" s="233"/>
      <c r="Y31" s="233"/>
      <c r="Z31" s="212"/>
      <c r="AA31" s="212"/>
      <c r="AB31" s="212"/>
      <c r="AC31" s="212"/>
      <c r="AD31" s="212"/>
      <c r="AE31" s="212"/>
      <c r="AF31" s="212"/>
      <c r="AG31" s="212" t="s">
        <v>165</v>
      </c>
      <c r="AH31" s="212">
        <v>0</v>
      </c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1" x14ac:dyDescent="0.2">
      <c r="A32" s="246">
        <v>7</v>
      </c>
      <c r="B32" s="247" t="s">
        <v>195</v>
      </c>
      <c r="C32" s="260" t="s">
        <v>196</v>
      </c>
      <c r="D32" s="248" t="s">
        <v>183</v>
      </c>
      <c r="E32" s="249">
        <v>6.4</v>
      </c>
      <c r="F32" s="250"/>
      <c r="G32" s="251">
        <f>ROUND(E32*F32,2)</f>
        <v>0</v>
      </c>
      <c r="H32" s="234"/>
      <c r="I32" s="233">
        <f>ROUND(E32*H32,2)</f>
        <v>0</v>
      </c>
      <c r="J32" s="234"/>
      <c r="K32" s="233">
        <f>ROUND(E32*J32,2)</f>
        <v>0</v>
      </c>
      <c r="L32" s="233">
        <v>21</v>
      </c>
      <c r="M32" s="233">
        <f>G32*(1+L32/100)</f>
        <v>0</v>
      </c>
      <c r="N32" s="232">
        <v>3.3300000000000003E-2</v>
      </c>
      <c r="O32" s="232">
        <f>ROUND(E32*N32,2)</f>
        <v>0.21</v>
      </c>
      <c r="P32" s="232">
        <v>0</v>
      </c>
      <c r="Q32" s="232">
        <f>ROUND(E32*P32,2)</f>
        <v>0</v>
      </c>
      <c r="R32" s="233"/>
      <c r="S32" s="233" t="s">
        <v>160</v>
      </c>
      <c r="T32" s="233" t="s">
        <v>160</v>
      </c>
      <c r="U32" s="233">
        <v>0.21</v>
      </c>
      <c r="V32" s="233">
        <f>ROUND(E32*U32,2)</f>
        <v>1.34</v>
      </c>
      <c r="W32" s="233"/>
      <c r="X32" s="233" t="s">
        <v>161</v>
      </c>
      <c r="Y32" s="233" t="s">
        <v>188</v>
      </c>
      <c r="Z32" s="212"/>
      <c r="AA32" s="212"/>
      <c r="AB32" s="212"/>
      <c r="AC32" s="212"/>
      <c r="AD32" s="212"/>
      <c r="AE32" s="212"/>
      <c r="AF32" s="212"/>
      <c r="AG32" s="212" t="s">
        <v>163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ht="22.5" outlineLevel="2" x14ac:dyDescent="0.2">
      <c r="A33" s="229"/>
      <c r="B33" s="230"/>
      <c r="C33" s="261" t="s">
        <v>197</v>
      </c>
      <c r="D33" s="235"/>
      <c r="E33" s="236"/>
      <c r="F33" s="233"/>
      <c r="G33" s="233"/>
      <c r="H33" s="233"/>
      <c r="I33" s="233"/>
      <c r="J33" s="233"/>
      <c r="K33" s="233"/>
      <c r="L33" s="233"/>
      <c r="M33" s="233"/>
      <c r="N33" s="232"/>
      <c r="O33" s="232"/>
      <c r="P33" s="232"/>
      <c r="Q33" s="232"/>
      <c r="R33" s="233"/>
      <c r="S33" s="233"/>
      <c r="T33" s="233"/>
      <c r="U33" s="233"/>
      <c r="V33" s="233"/>
      <c r="W33" s="233"/>
      <c r="X33" s="233"/>
      <c r="Y33" s="233"/>
      <c r="Z33" s="212"/>
      <c r="AA33" s="212"/>
      <c r="AB33" s="212"/>
      <c r="AC33" s="212"/>
      <c r="AD33" s="212"/>
      <c r="AE33" s="212"/>
      <c r="AF33" s="212"/>
      <c r="AG33" s="212" t="s">
        <v>165</v>
      </c>
      <c r="AH33" s="212">
        <v>0</v>
      </c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ht="22.5" outlineLevel="3" x14ac:dyDescent="0.2">
      <c r="A34" s="229"/>
      <c r="B34" s="230"/>
      <c r="C34" s="261" t="s">
        <v>198</v>
      </c>
      <c r="D34" s="235"/>
      <c r="E34" s="236">
        <v>6.4</v>
      </c>
      <c r="F34" s="233"/>
      <c r="G34" s="233"/>
      <c r="H34" s="233"/>
      <c r="I34" s="233"/>
      <c r="J34" s="233"/>
      <c r="K34" s="233"/>
      <c r="L34" s="233"/>
      <c r="M34" s="233"/>
      <c r="N34" s="232"/>
      <c r="O34" s="232"/>
      <c r="P34" s="232"/>
      <c r="Q34" s="232"/>
      <c r="R34" s="233"/>
      <c r="S34" s="233"/>
      <c r="T34" s="233"/>
      <c r="U34" s="233"/>
      <c r="V34" s="233"/>
      <c r="W34" s="233"/>
      <c r="X34" s="233"/>
      <c r="Y34" s="233"/>
      <c r="Z34" s="212"/>
      <c r="AA34" s="212"/>
      <c r="AB34" s="212"/>
      <c r="AC34" s="212"/>
      <c r="AD34" s="212"/>
      <c r="AE34" s="212"/>
      <c r="AF34" s="212"/>
      <c r="AG34" s="212" t="s">
        <v>165</v>
      </c>
      <c r="AH34" s="212">
        <v>0</v>
      </c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x14ac:dyDescent="0.2">
      <c r="A35" s="239" t="s">
        <v>155</v>
      </c>
      <c r="B35" s="240" t="s">
        <v>100</v>
      </c>
      <c r="C35" s="259" t="s">
        <v>101</v>
      </c>
      <c r="D35" s="241"/>
      <c r="E35" s="242"/>
      <c r="F35" s="243"/>
      <c r="G35" s="244">
        <f>SUMIF(AG36:AG43,"&lt;&gt;NOR",G36:G43)</f>
        <v>0</v>
      </c>
      <c r="H35" s="238"/>
      <c r="I35" s="238">
        <f>SUM(I36:I43)</f>
        <v>0</v>
      </c>
      <c r="J35" s="238"/>
      <c r="K35" s="238">
        <f>SUM(K36:K43)</f>
        <v>0</v>
      </c>
      <c r="L35" s="238"/>
      <c r="M35" s="238">
        <f>SUM(M36:M43)</f>
        <v>0</v>
      </c>
      <c r="N35" s="237"/>
      <c r="O35" s="237">
        <f>SUM(O36:O43)</f>
        <v>7.68</v>
      </c>
      <c r="P35" s="237"/>
      <c r="Q35" s="237">
        <f>SUM(Q36:Q43)</f>
        <v>0</v>
      </c>
      <c r="R35" s="238"/>
      <c r="S35" s="238"/>
      <c r="T35" s="238"/>
      <c r="U35" s="238"/>
      <c r="V35" s="238">
        <f>SUM(V36:V43)</f>
        <v>58.290000000000006</v>
      </c>
      <c r="W35" s="238"/>
      <c r="X35" s="238"/>
      <c r="Y35" s="238"/>
      <c r="AG35" t="s">
        <v>156</v>
      </c>
    </row>
    <row r="36" spans="1:60" ht="22.5" outlineLevel="1" x14ac:dyDescent="0.2">
      <c r="A36" s="246">
        <v>8</v>
      </c>
      <c r="B36" s="247" t="s">
        <v>199</v>
      </c>
      <c r="C36" s="260" t="s">
        <v>200</v>
      </c>
      <c r="D36" s="248" t="s">
        <v>159</v>
      </c>
      <c r="E36" s="249">
        <v>0.23622000000000001</v>
      </c>
      <c r="F36" s="250"/>
      <c r="G36" s="251">
        <f>ROUND(E36*F36,2)</f>
        <v>0</v>
      </c>
      <c r="H36" s="234"/>
      <c r="I36" s="233">
        <f>ROUND(E36*H36,2)</f>
        <v>0</v>
      </c>
      <c r="J36" s="234"/>
      <c r="K36" s="233">
        <f>ROUND(E36*J36,2)</f>
        <v>0</v>
      </c>
      <c r="L36" s="233">
        <v>21</v>
      </c>
      <c r="M36" s="233">
        <f>G36*(1+L36/100)</f>
        <v>0</v>
      </c>
      <c r="N36" s="232">
        <v>1.0800399999999999</v>
      </c>
      <c r="O36" s="232">
        <f>ROUND(E36*N36,2)</f>
        <v>0.26</v>
      </c>
      <c r="P36" s="232">
        <v>0</v>
      </c>
      <c r="Q36" s="232">
        <f>ROUND(E36*P36,2)</f>
        <v>0</v>
      </c>
      <c r="R36" s="233"/>
      <c r="S36" s="233" t="s">
        <v>160</v>
      </c>
      <c r="T36" s="233" t="s">
        <v>160</v>
      </c>
      <c r="U36" s="233">
        <v>15.23</v>
      </c>
      <c r="V36" s="233">
        <f>ROUND(E36*U36,2)</f>
        <v>3.6</v>
      </c>
      <c r="W36" s="233"/>
      <c r="X36" s="233" t="s">
        <v>161</v>
      </c>
      <c r="Y36" s="233" t="s">
        <v>162</v>
      </c>
      <c r="Z36" s="212"/>
      <c r="AA36" s="212"/>
      <c r="AB36" s="212"/>
      <c r="AC36" s="212"/>
      <c r="AD36" s="212"/>
      <c r="AE36" s="212"/>
      <c r="AF36" s="212"/>
      <c r="AG36" s="212" t="s">
        <v>163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outlineLevel="2" x14ac:dyDescent="0.2">
      <c r="A37" s="229"/>
      <c r="B37" s="230"/>
      <c r="C37" s="261" t="s">
        <v>201</v>
      </c>
      <c r="D37" s="235"/>
      <c r="E37" s="236"/>
      <c r="F37" s="233"/>
      <c r="G37" s="233"/>
      <c r="H37" s="233"/>
      <c r="I37" s="233"/>
      <c r="J37" s="233"/>
      <c r="K37" s="233"/>
      <c r="L37" s="233"/>
      <c r="M37" s="233"/>
      <c r="N37" s="232"/>
      <c r="O37" s="232"/>
      <c r="P37" s="232"/>
      <c r="Q37" s="232"/>
      <c r="R37" s="233"/>
      <c r="S37" s="233"/>
      <c r="T37" s="233"/>
      <c r="U37" s="233"/>
      <c r="V37" s="233"/>
      <c r="W37" s="233"/>
      <c r="X37" s="233"/>
      <c r="Y37" s="233"/>
      <c r="Z37" s="212"/>
      <c r="AA37" s="212"/>
      <c r="AB37" s="212"/>
      <c r="AC37" s="212"/>
      <c r="AD37" s="212"/>
      <c r="AE37" s="212"/>
      <c r="AF37" s="212"/>
      <c r="AG37" s="212" t="s">
        <v>165</v>
      </c>
      <c r="AH37" s="212">
        <v>0</v>
      </c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ht="22.5" outlineLevel="3" x14ac:dyDescent="0.2">
      <c r="A38" s="229"/>
      <c r="B38" s="230"/>
      <c r="C38" s="261" t="s">
        <v>202</v>
      </c>
      <c r="D38" s="235"/>
      <c r="E38" s="236">
        <v>0.23622000000000001</v>
      </c>
      <c r="F38" s="233"/>
      <c r="G38" s="233"/>
      <c r="H38" s="233"/>
      <c r="I38" s="233"/>
      <c r="J38" s="233"/>
      <c r="K38" s="233"/>
      <c r="L38" s="233"/>
      <c r="M38" s="233"/>
      <c r="N38" s="232"/>
      <c r="O38" s="232"/>
      <c r="P38" s="232"/>
      <c r="Q38" s="232"/>
      <c r="R38" s="233"/>
      <c r="S38" s="233"/>
      <c r="T38" s="233"/>
      <c r="U38" s="233"/>
      <c r="V38" s="233"/>
      <c r="W38" s="233"/>
      <c r="X38" s="233"/>
      <c r="Y38" s="233"/>
      <c r="Z38" s="212"/>
      <c r="AA38" s="212"/>
      <c r="AB38" s="212"/>
      <c r="AC38" s="212"/>
      <c r="AD38" s="212"/>
      <c r="AE38" s="212"/>
      <c r="AF38" s="212"/>
      <c r="AG38" s="212" t="s">
        <v>165</v>
      </c>
      <c r="AH38" s="212">
        <v>0</v>
      </c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ht="33.75" outlineLevel="1" x14ac:dyDescent="0.2">
      <c r="A39" s="246">
        <v>9</v>
      </c>
      <c r="B39" s="247" t="s">
        <v>203</v>
      </c>
      <c r="C39" s="260" t="s">
        <v>204</v>
      </c>
      <c r="D39" s="248" t="s">
        <v>183</v>
      </c>
      <c r="E39" s="249">
        <v>66.69</v>
      </c>
      <c r="F39" s="250"/>
      <c r="G39" s="251">
        <f>ROUND(E39*F39,2)</f>
        <v>0</v>
      </c>
      <c r="H39" s="234"/>
      <c r="I39" s="233">
        <f>ROUND(E39*H39,2)</f>
        <v>0</v>
      </c>
      <c r="J39" s="234"/>
      <c r="K39" s="233">
        <f>ROUND(E39*J39,2)</f>
        <v>0</v>
      </c>
      <c r="L39" s="233">
        <v>21</v>
      </c>
      <c r="M39" s="233">
        <f>G39*(1+L39/100)</f>
        <v>0</v>
      </c>
      <c r="N39" s="232">
        <v>8.9200000000000008E-3</v>
      </c>
      <c r="O39" s="232">
        <f>ROUND(E39*N39,2)</f>
        <v>0.59</v>
      </c>
      <c r="P39" s="232">
        <v>0</v>
      </c>
      <c r="Q39" s="232">
        <f>ROUND(E39*P39,2)</f>
        <v>0</v>
      </c>
      <c r="R39" s="233"/>
      <c r="S39" s="233" t="s">
        <v>160</v>
      </c>
      <c r="T39" s="233" t="s">
        <v>160</v>
      </c>
      <c r="U39" s="233">
        <v>0.26</v>
      </c>
      <c r="V39" s="233">
        <f>ROUND(E39*U39,2)</f>
        <v>17.34</v>
      </c>
      <c r="W39" s="233"/>
      <c r="X39" s="233" t="s">
        <v>161</v>
      </c>
      <c r="Y39" s="233" t="s">
        <v>205</v>
      </c>
      <c r="Z39" s="212"/>
      <c r="AA39" s="212"/>
      <c r="AB39" s="212"/>
      <c r="AC39" s="212"/>
      <c r="AD39" s="212"/>
      <c r="AE39" s="212"/>
      <c r="AF39" s="212"/>
      <c r="AG39" s="212" t="s">
        <v>163</v>
      </c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2" x14ac:dyDescent="0.2">
      <c r="A40" s="229"/>
      <c r="B40" s="230"/>
      <c r="C40" s="261" t="s">
        <v>206</v>
      </c>
      <c r="D40" s="235"/>
      <c r="E40" s="236">
        <v>66.69</v>
      </c>
      <c r="F40" s="233"/>
      <c r="G40" s="233"/>
      <c r="H40" s="233"/>
      <c r="I40" s="233"/>
      <c r="J40" s="233"/>
      <c r="K40" s="233"/>
      <c r="L40" s="233"/>
      <c r="M40" s="233"/>
      <c r="N40" s="232"/>
      <c r="O40" s="232"/>
      <c r="P40" s="232"/>
      <c r="Q40" s="232"/>
      <c r="R40" s="233"/>
      <c r="S40" s="233"/>
      <c r="T40" s="233"/>
      <c r="U40" s="233"/>
      <c r="V40" s="233"/>
      <c r="W40" s="233"/>
      <c r="X40" s="233"/>
      <c r="Y40" s="233"/>
      <c r="Z40" s="212"/>
      <c r="AA40" s="212"/>
      <c r="AB40" s="212"/>
      <c r="AC40" s="212"/>
      <c r="AD40" s="212"/>
      <c r="AE40" s="212"/>
      <c r="AF40" s="212"/>
      <c r="AG40" s="212" t="s">
        <v>165</v>
      </c>
      <c r="AH40" s="212">
        <v>0</v>
      </c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1" x14ac:dyDescent="0.2">
      <c r="A41" s="246">
        <v>10</v>
      </c>
      <c r="B41" s="247" t="s">
        <v>207</v>
      </c>
      <c r="C41" s="260" t="s">
        <v>208</v>
      </c>
      <c r="D41" s="248" t="s">
        <v>183</v>
      </c>
      <c r="E41" s="249">
        <v>66.69</v>
      </c>
      <c r="F41" s="250"/>
      <c r="G41" s="251">
        <f>ROUND(E41*F41,2)</f>
        <v>0</v>
      </c>
      <c r="H41" s="234"/>
      <c r="I41" s="233">
        <f>ROUND(E41*H41,2)</f>
        <v>0</v>
      </c>
      <c r="J41" s="234"/>
      <c r="K41" s="233">
        <f>ROUND(E41*J41,2)</f>
        <v>0</v>
      </c>
      <c r="L41" s="233">
        <v>21</v>
      </c>
      <c r="M41" s="233">
        <f>G41*(1+L41/100)</f>
        <v>0</v>
      </c>
      <c r="N41" s="232">
        <v>0.10241</v>
      </c>
      <c r="O41" s="232">
        <f>ROUND(E41*N41,2)</f>
        <v>6.83</v>
      </c>
      <c r="P41" s="232">
        <v>0</v>
      </c>
      <c r="Q41" s="232">
        <f>ROUND(E41*P41,2)</f>
        <v>0</v>
      </c>
      <c r="R41" s="233"/>
      <c r="S41" s="233" t="s">
        <v>160</v>
      </c>
      <c r="T41" s="233" t="s">
        <v>160</v>
      </c>
      <c r="U41" s="233">
        <v>0.56000000000000005</v>
      </c>
      <c r="V41" s="233">
        <f>ROUND(E41*U41,2)</f>
        <v>37.35</v>
      </c>
      <c r="W41" s="233"/>
      <c r="X41" s="233" t="s">
        <v>161</v>
      </c>
      <c r="Y41" s="233" t="s">
        <v>162</v>
      </c>
      <c r="Z41" s="212"/>
      <c r="AA41" s="212"/>
      <c r="AB41" s="212"/>
      <c r="AC41" s="212"/>
      <c r="AD41" s="212"/>
      <c r="AE41" s="212"/>
      <c r="AF41" s="212"/>
      <c r="AG41" s="212" t="s">
        <v>163</v>
      </c>
      <c r="AH41" s="212"/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2" x14ac:dyDescent="0.2">
      <c r="A42" s="229"/>
      <c r="B42" s="230"/>
      <c r="C42" s="261" t="s">
        <v>209</v>
      </c>
      <c r="D42" s="235"/>
      <c r="E42" s="236">
        <v>66.69</v>
      </c>
      <c r="F42" s="233"/>
      <c r="G42" s="233"/>
      <c r="H42" s="233"/>
      <c r="I42" s="233"/>
      <c r="J42" s="233"/>
      <c r="K42" s="233"/>
      <c r="L42" s="233"/>
      <c r="M42" s="233"/>
      <c r="N42" s="232"/>
      <c r="O42" s="232"/>
      <c r="P42" s="232"/>
      <c r="Q42" s="232"/>
      <c r="R42" s="233"/>
      <c r="S42" s="233"/>
      <c r="T42" s="233"/>
      <c r="U42" s="233"/>
      <c r="V42" s="233"/>
      <c r="W42" s="233"/>
      <c r="X42" s="233"/>
      <c r="Y42" s="233"/>
      <c r="Z42" s="212"/>
      <c r="AA42" s="212"/>
      <c r="AB42" s="212"/>
      <c r="AC42" s="212"/>
      <c r="AD42" s="212"/>
      <c r="AE42" s="212"/>
      <c r="AF42" s="212"/>
      <c r="AG42" s="212" t="s">
        <v>165</v>
      </c>
      <c r="AH42" s="212">
        <v>0</v>
      </c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ht="22.5" outlineLevel="1" x14ac:dyDescent="0.2">
      <c r="A43" s="252">
        <v>11</v>
      </c>
      <c r="B43" s="253" t="s">
        <v>210</v>
      </c>
      <c r="C43" s="262" t="s">
        <v>211</v>
      </c>
      <c r="D43" s="254" t="s">
        <v>177</v>
      </c>
      <c r="E43" s="255">
        <v>1</v>
      </c>
      <c r="F43" s="256"/>
      <c r="G43" s="257">
        <f>ROUND(E43*F43,2)</f>
        <v>0</v>
      </c>
      <c r="H43" s="234"/>
      <c r="I43" s="233">
        <f>ROUND(E43*H43,2)</f>
        <v>0</v>
      </c>
      <c r="J43" s="234"/>
      <c r="K43" s="233">
        <f>ROUND(E43*J43,2)</f>
        <v>0</v>
      </c>
      <c r="L43" s="233">
        <v>21</v>
      </c>
      <c r="M43" s="233">
        <f>G43*(1+L43/100)</f>
        <v>0</v>
      </c>
      <c r="N43" s="232">
        <v>0</v>
      </c>
      <c r="O43" s="232">
        <f>ROUND(E43*N43,2)</f>
        <v>0</v>
      </c>
      <c r="P43" s="232">
        <v>0</v>
      </c>
      <c r="Q43" s="232">
        <f>ROUND(E43*P43,2)</f>
        <v>0</v>
      </c>
      <c r="R43" s="233"/>
      <c r="S43" s="233" t="s">
        <v>178</v>
      </c>
      <c r="T43" s="233" t="s">
        <v>179</v>
      </c>
      <c r="U43" s="233">
        <v>0</v>
      </c>
      <c r="V43" s="233">
        <f>ROUND(E43*U43,2)</f>
        <v>0</v>
      </c>
      <c r="W43" s="233"/>
      <c r="X43" s="233" t="s">
        <v>161</v>
      </c>
      <c r="Y43" s="233" t="s">
        <v>162</v>
      </c>
      <c r="Z43" s="212"/>
      <c r="AA43" s="212"/>
      <c r="AB43" s="212"/>
      <c r="AC43" s="212"/>
      <c r="AD43" s="212"/>
      <c r="AE43" s="212"/>
      <c r="AF43" s="212"/>
      <c r="AG43" s="212" t="s">
        <v>163</v>
      </c>
      <c r="AH43" s="212"/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ht="25.5" x14ac:dyDescent="0.2">
      <c r="A44" s="239" t="s">
        <v>155</v>
      </c>
      <c r="B44" s="240" t="s">
        <v>104</v>
      </c>
      <c r="C44" s="259" t="s">
        <v>105</v>
      </c>
      <c r="D44" s="241"/>
      <c r="E44" s="242"/>
      <c r="F44" s="243"/>
      <c r="G44" s="244">
        <f>SUMIF(AG45:AG47,"&lt;&gt;NOR",G45:G47)</f>
        <v>0</v>
      </c>
      <c r="H44" s="238"/>
      <c r="I44" s="238">
        <f>SUM(I45:I47)</f>
        <v>0</v>
      </c>
      <c r="J44" s="238"/>
      <c r="K44" s="238">
        <f>SUM(K45:K47)</f>
        <v>0</v>
      </c>
      <c r="L44" s="238"/>
      <c r="M44" s="238">
        <f>SUM(M45:M47)</f>
        <v>0</v>
      </c>
      <c r="N44" s="237"/>
      <c r="O44" s="237">
        <f>SUM(O45:O47)</f>
        <v>0.01</v>
      </c>
      <c r="P44" s="237"/>
      <c r="Q44" s="237">
        <f>SUM(Q45:Q47)</f>
        <v>0</v>
      </c>
      <c r="R44" s="238"/>
      <c r="S44" s="238"/>
      <c r="T44" s="238"/>
      <c r="U44" s="238"/>
      <c r="V44" s="238">
        <f>SUM(V45:V47)</f>
        <v>41.35</v>
      </c>
      <c r="W44" s="238"/>
      <c r="X44" s="238"/>
      <c r="Y44" s="238"/>
      <c r="AG44" t="s">
        <v>156</v>
      </c>
    </row>
    <row r="45" spans="1:60" outlineLevel="1" x14ac:dyDescent="0.2">
      <c r="A45" s="246">
        <v>12</v>
      </c>
      <c r="B45" s="247" t="s">
        <v>212</v>
      </c>
      <c r="C45" s="260" t="s">
        <v>213</v>
      </c>
      <c r="D45" s="248" t="s">
        <v>183</v>
      </c>
      <c r="E45" s="249">
        <v>133.38</v>
      </c>
      <c r="F45" s="250"/>
      <c r="G45" s="251">
        <f>ROUND(E45*F45,2)</f>
        <v>0</v>
      </c>
      <c r="H45" s="234"/>
      <c r="I45" s="233">
        <f>ROUND(E45*H45,2)</f>
        <v>0</v>
      </c>
      <c r="J45" s="234"/>
      <c r="K45" s="233">
        <f>ROUND(E45*J45,2)</f>
        <v>0</v>
      </c>
      <c r="L45" s="233">
        <v>21</v>
      </c>
      <c r="M45" s="233">
        <f>G45*(1+L45/100)</f>
        <v>0</v>
      </c>
      <c r="N45" s="232">
        <v>4.0000000000000003E-5</v>
      </c>
      <c r="O45" s="232">
        <f>ROUND(E45*N45,2)</f>
        <v>0.01</v>
      </c>
      <c r="P45" s="232">
        <v>0</v>
      </c>
      <c r="Q45" s="232">
        <f>ROUND(E45*P45,2)</f>
        <v>0</v>
      </c>
      <c r="R45" s="233"/>
      <c r="S45" s="233" t="s">
        <v>160</v>
      </c>
      <c r="T45" s="233" t="s">
        <v>160</v>
      </c>
      <c r="U45" s="233">
        <v>0.31</v>
      </c>
      <c r="V45" s="233">
        <f>ROUND(E45*U45,2)</f>
        <v>41.35</v>
      </c>
      <c r="W45" s="233"/>
      <c r="X45" s="233" t="s">
        <v>161</v>
      </c>
      <c r="Y45" s="233" t="s">
        <v>162</v>
      </c>
      <c r="Z45" s="212"/>
      <c r="AA45" s="212"/>
      <c r="AB45" s="212"/>
      <c r="AC45" s="212"/>
      <c r="AD45" s="212"/>
      <c r="AE45" s="212"/>
      <c r="AF45" s="212"/>
      <c r="AG45" s="212" t="s">
        <v>163</v>
      </c>
      <c r="AH45" s="212"/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ht="22.5" outlineLevel="2" x14ac:dyDescent="0.2">
      <c r="A46" s="229"/>
      <c r="B46" s="230"/>
      <c r="C46" s="261" t="s">
        <v>214</v>
      </c>
      <c r="D46" s="235"/>
      <c r="E46" s="236">
        <v>66.69</v>
      </c>
      <c r="F46" s="233"/>
      <c r="G46" s="233"/>
      <c r="H46" s="233"/>
      <c r="I46" s="233"/>
      <c r="J46" s="233"/>
      <c r="K46" s="233"/>
      <c r="L46" s="233"/>
      <c r="M46" s="233"/>
      <c r="N46" s="232"/>
      <c r="O46" s="232"/>
      <c r="P46" s="232"/>
      <c r="Q46" s="232"/>
      <c r="R46" s="233"/>
      <c r="S46" s="233"/>
      <c r="T46" s="233"/>
      <c r="U46" s="233"/>
      <c r="V46" s="233"/>
      <c r="W46" s="233"/>
      <c r="X46" s="233"/>
      <c r="Y46" s="233"/>
      <c r="Z46" s="212"/>
      <c r="AA46" s="212"/>
      <c r="AB46" s="212"/>
      <c r="AC46" s="212"/>
      <c r="AD46" s="212"/>
      <c r="AE46" s="212"/>
      <c r="AF46" s="212"/>
      <c r="AG46" s="212" t="s">
        <v>165</v>
      </c>
      <c r="AH46" s="212">
        <v>0</v>
      </c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3" x14ac:dyDescent="0.2">
      <c r="A47" s="229"/>
      <c r="B47" s="230"/>
      <c r="C47" s="261" t="s">
        <v>215</v>
      </c>
      <c r="D47" s="235"/>
      <c r="E47" s="236">
        <v>66.69</v>
      </c>
      <c r="F47" s="233"/>
      <c r="G47" s="233"/>
      <c r="H47" s="233"/>
      <c r="I47" s="233"/>
      <c r="J47" s="233"/>
      <c r="K47" s="233"/>
      <c r="L47" s="233"/>
      <c r="M47" s="233"/>
      <c r="N47" s="232"/>
      <c r="O47" s="232"/>
      <c r="P47" s="232"/>
      <c r="Q47" s="232"/>
      <c r="R47" s="233"/>
      <c r="S47" s="233"/>
      <c r="T47" s="233"/>
      <c r="U47" s="233"/>
      <c r="V47" s="233"/>
      <c r="W47" s="233"/>
      <c r="X47" s="233"/>
      <c r="Y47" s="233"/>
      <c r="Z47" s="212"/>
      <c r="AA47" s="212"/>
      <c r="AB47" s="212"/>
      <c r="AC47" s="212"/>
      <c r="AD47" s="212"/>
      <c r="AE47" s="212"/>
      <c r="AF47" s="212"/>
      <c r="AG47" s="212" t="s">
        <v>165</v>
      </c>
      <c r="AH47" s="212">
        <v>0</v>
      </c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x14ac:dyDescent="0.2">
      <c r="A48" s="239" t="s">
        <v>155</v>
      </c>
      <c r="B48" s="240" t="s">
        <v>106</v>
      </c>
      <c r="C48" s="259" t="s">
        <v>107</v>
      </c>
      <c r="D48" s="241"/>
      <c r="E48" s="242"/>
      <c r="F48" s="243"/>
      <c r="G48" s="244">
        <f>SUMIF(AG49:AG80,"&lt;&gt;NOR",G49:G80)</f>
        <v>0</v>
      </c>
      <c r="H48" s="238"/>
      <c r="I48" s="238">
        <f>SUM(I49:I80)</f>
        <v>0</v>
      </c>
      <c r="J48" s="238"/>
      <c r="K48" s="238">
        <f>SUM(K49:K80)</f>
        <v>0</v>
      </c>
      <c r="L48" s="238"/>
      <c r="M48" s="238">
        <f>SUM(M49:M80)</f>
        <v>0</v>
      </c>
      <c r="N48" s="237"/>
      <c r="O48" s="237">
        <f>SUM(O49:O80)</f>
        <v>0</v>
      </c>
      <c r="P48" s="237"/>
      <c r="Q48" s="237">
        <f>SUM(Q49:Q80)</f>
        <v>15.3</v>
      </c>
      <c r="R48" s="238"/>
      <c r="S48" s="238"/>
      <c r="T48" s="238"/>
      <c r="U48" s="238"/>
      <c r="V48" s="238">
        <f>SUM(V49:V80)</f>
        <v>208.09</v>
      </c>
      <c r="W48" s="238"/>
      <c r="X48" s="238"/>
      <c r="Y48" s="238"/>
      <c r="AG48" t="s">
        <v>156</v>
      </c>
    </row>
    <row r="49" spans="1:60" ht="22.5" outlineLevel="1" x14ac:dyDescent="0.2">
      <c r="A49" s="246">
        <v>13</v>
      </c>
      <c r="B49" s="247" t="s">
        <v>216</v>
      </c>
      <c r="C49" s="260" t="s">
        <v>217</v>
      </c>
      <c r="D49" s="248" t="s">
        <v>171</v>
      </c>
      <c r="E49" s="249">
        <v>2.6720999999999999</v>
      </c>
      <c r="F49" s="250"/>
      <c r="G49" s="251">
        <f>ROUND(E49*F49,2)</f>
        <v>0</v>
      </c>
      <c r="H49" s="234"/>
      <c r="I49" s="233">
        <f>ROUND(E49*H49,2)</f>
        <v>0</v>
      </c>
      <c r="J49" s="234"/>
      <c r="K49" s="233">
        <f>ROUND(E49*J49,2)</f>
        <v>0</v>
      </c>
      <c r="L49" s="233">
        <v>21</v>
      </c>
      <c r="M49" s="233">
        <f>G49*(1+L49/100)</f>
        <v>0</v>
      </c>
      <c r="N49" s="232">
        <v>0</v>
      </c>
      <c r="O49" s="232">
        <f>ROUND(E49*N49,2)</f>
        <v>0</v>
      </c>
      <c r="P49" s="232">
        <v>2.2000000000000002</v>
      </c>
      <c r="Q49" s="232">
        <f>ROUND(E49*P49,2)</f>
        <v>5.88</v>
      </c>
      <c r="R49" s="233"/>
      <c r="S49" s="233" t="s">
        <v>160</v>
      </c>
      <c r="T49" s="233" t="s">
        <v>160</v>
      </c>
      <c r="U49" s="233">
        <v>13.05</v>
      </c>
      <c r="V49" s="233">
        <f>ROUND(E49*U49,2)</f>
        <v>34.869999999999997</v>
      </c>
      <c r="W49" s="233"/>
      <c r="X49" s="233" t="s">
        <v>161</v>
      </c>
      <c r="Y49" s="233" t="s">
        <v>162</v>
      </c>
      <c r="Z49" s="212"/>
      <c r="AA49" s="212"/>
      <c r="AB49" s="212"/>
      <c r="AC49" s="212"/>
      <c r="AD49" s="212"/>
      <c r="AE49" s="212"/>
      <c r="AF49" s="212"/>
      <c r="AG49" s="212" t="s">
        <v>163</v>
      </c>
      <c r="AH49" s="212"/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ht="22.5" outlineLevel="2" x14ac:dyDescent="0.2">
      <c r="A50" s="229"/>
      <c r="B50" s="230"/>
      <c r="C50" s="261" t="s">
        <v>218</v>
      </c>
      <c r="D50" s="235"/>
      <c r="E50" s="236">
        <v>3.3344999999999998</v>
      </c>
      <c r="F50" s="233"/>
      <c r="G50" s="233"/>
      <c r="H50" s="233"/>
      <c r="I50" s="233"/>
      <c r="J50" s="233"/>
      <c r="K50" s="233"/>
      <c r="L50" s="233"/>
      <c r="M50" s="233"/>
      <c r="N50" s="232"/>
      <c r="O50" s="232"/>
      <c r="P50" s="232"/>
      <c r="Q50" s="232"/>
      <c r="R50" s="233"/>
      <c r="S50" s="233"/>
      <c r="T50" s="233"/>
      <c r="U50" s="233"/>
      <c r="V50" s="233"/>
      <c r="W50" s="233"/>
      <c r="X50" s="233"/>
      <c r="Y50" s="233"/>
      <c r="Z50" s="212"/>
      <c r="AA50" s="212"/>
      <c r="AB50" s="212"/>
      <c r="AC50" s="212"/>
      <c r="AD50" s="212"/>
      <c r="AE50" s="212"/>
      <c r="AF50" s="212"/>
      <c r="AG50" s="212" t="s">
        <v>165</v>
      </c>
      <c r="AH50" s="212">
        <v>0</v>
      </c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outlineLevel="3" x14ac:dyDescent="0.2">
      <c r="A51" s="229"/>
      <c r="B51" s="230"/>
      <c r="C51" s="261" t="s">
        <v>219</v>
      </c>
      <c r="D51" s="235"/>
      <c r="E51" s="236">
        <v>-0.4824</v>
      </c>
      <c r="F51" s="233"/>
      <c r="G51" s="233"/>
      <c r="H51" s="233"/>
      <c r="I51" s="233"/>
      <c r="J51" s="233"/>
      <c r="K51" s="233"/>
      <c r="L51" s="233"/>
      <c r="M51" s="233"/>
      <c r="N51" s="232"/>
      <c r="O51" s="232"/>
      <c r="P51" s="232"/>
      <c r="Q51" s="232"/>
      <c r="R51" s="233"/>
      <c r="S51" s="233"/>
      <c r="T51" s="233"/>
      <c r="U51" s="233"/>
      <c r="V51" s="233"/>
      <c r="W51" s="233"/>
      <c r="X51" s="233"/>
      <c r="Y51" s="233"/>
      <c r="Z51" s="212"/>
      <c r="AA51" s="212"/>
      <c r="AB51" s="212"/>
      <c r="AC51" s="212"/>
      <c r="AD51" s="212"/>
      <c r="AE51" s="212"/>
      <c r="AF51" s="212"/>
      <c r="AG51" s="212" t="s">
        <v>165</v>
      </c>
      <c r="AH51" s="212">
        <v>0</v>
      </c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3" x14ac:dyDescent="0.2">
      <c r="A52" s="229"/>
      <c r="B52" s="230"/>
      <c r="C52" s="261" t="s">
        <v>220</v>
      </c>
      <c r="D52" s="235"/>
      <c r="E52" s="236">
        <v>-0.18</v>
      </c>
      <c r="F52" s="233"/>
      <c r="G52" s="233"/>
      <c r="H52" s="233"/>
      <c r="I52" s="233"/>
      <c r="J52" s="233"/>
      <c r="K52" s="233"/>
      <c r="L52" s="233"/>
      <c r="M52" s="233"/>
      <c r="N52" s="232"/>
      <c r="O52" s="232"/>
      <c r="P52" s="232"/>
      <c r="Q52" s="232"/>
      <c r="R52" s="233"/>
      <c r="S52" s="233"/>
      <c r="T52" s="233"/>
      <c r="U52" s="233"/>
      <c r="V52" s="233"/>
      <c r="W52" s="233"/>
      <c r="X52" s="233"/>
      <c r="Y52" s="233"/>
      <c r="Z52" s="212"/>
      <c r="AA52" s="212"/>
      <c r="AB52" s="212"/>
      <c r="AC52" s="212"/>
      <c r="AD52" s="212"/>
      <c r="AE52" s="212"/>
      <c r="AF52" s="212"/>
      <c r="AG52" s="212" t="s">
        <v>165</v>
      </c>
      <c r="AH52" s="212">
        <v>0</v>
      </c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ht="22.5" outlineLevel="1" x14ac:dyDescent="0.2">
      <c r="A53" s="246">
        <v>14</v>
      </c>
      <c r="B53" s="247" t="s">
        <v>221</v>
      </c>
      <c r="C53" s="260" t="s">
        <v>222</v>
      </c>
      <c r="D53" s="248" t="s">
        <v>171</v>
      </c>
      <c r="E53" s="249">
        <v>1.9872000000000001</v>
      </c>
      <c r="F53" s="250"/>
      <c r="G53" s="251">
        <f>ROUND(E53*F53,2)</f>
        <v>0</v>
      </c>
      <c r="H53" s="234"/>
      <c r="I53" s="233">
        <f>ROUND(E53*H53,2)</f>
        <v>0</v>
      </c>
      <c r="J53" s="234"/>
      <c r="K53" s="233">
        <f>ROUND(E53*J53,2)</f>
        <v>0</v>
      </c>
      <c r="L53" s="233">
        <v>21</v>
      </c>
      <c r="M53" s="233">
        <f>G53*(1+L53/100)</f>
        <v>0</v>
      </c>
      <c r="N53" s="232">
        <v>0</v>
      </c>
      <c r="O53" s="232">
        <f>ROUND(E53*N53,2)</f>
        <v>0</v>
      </c>
      <c r="P53" s="232">
        <v>2.2000000000000002</v>
      </c>
      <c r="Q53" s="232">
        <f>ROUND(E53*P53,2)</f>
        <v>4.37</v>
      </c>
      <c r="R53" s="233"/>
      <c r="S53" s="233" t="s">
        <v>160</v>
      </c>
      <c r="T53" s="233" t="s">
        <v>160</v>
      </c>
      <c r="U53" s="233">
        <v>9.7799999999999994</v>
      </c>
      <c r="V53" s="233">
        <f>ROUND(E53*U53,2)</f>
        <v>19.43</v>
      </c>
      <c r="W53" s="233"/>
      <c r="X53" s="233" t="s">
        <v>161</v>
      </c>
      <c r="Y53" s="233" t="s">
        <v>162</v>
      </c>
      <c r="Z53" s="212"/>
      <c r="AA53" s="212"/>
      <c r="AB53" s="212"/>
      <c r="AC53" s="212"/>
      <c r="AD53" s="212"/>
      <c r="AE53" s="212"/>
      <c r="AF53" s="212"/>
      <c r="AG53" s="212" t="s">
        <v>163</v>
      </c>
      <c r="AH53" s="212"/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ht="22.5" outlineLevel="2" x14ac:dyDescent="0.2">
      <c r="A54" s="229"/>
      <c r="B54" s="230"/>
      <c r="C54" s="261" t="s">
        <v>223</v>
      </c>
      <c r="D54" s="235"/>
      <c r="E54" s="236">
        <v>1.4472</v>
      </c>
      <c r="F54" s="233"/>
      <c r="G54" s="233"/>
      <c r="H54" s="233"/>
      <c r="I54" s="233"/>
      <c r="J54" s="233"/>
      <c r="K54" s="233"/>
      <c r="L54" s="233"/>
      <c r="M54" s="233"/>
      <c r="N54" s="232"/>
      <c r="O54" s="232"/>
      <c r="P54" s="232"/>
      <c r="Q54" s="232"/>
      <c r="R54" s="233"/>
      <c r="S54" s="233"/>
      <c r="T54" s="233"/>
      <c r="U54" s="233"/>
      <c r="V54" s="233"/>
      <c r="W54" s="233"/>
      <c r="X54" s="233"/>
      <c r="Y54" s="233"/>
      <c r="Z54" s="212"/>
      <c r="AA54" s="212"/>
      <c r="AB54" s="212"/>
      <c r="AC54" s="212"/>
      <c r="AD54" s="212"/>
      <c r="AE54" s="212"/>
      <c r="AF54" s="212"/>
      <c r="AG54" s="212" t="s">
        <v>165</v>
      </c>
      <c r="AH54" s="212">
        <v>0</v>
      </c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outlineLevel="3" x14ac:dyDescent="0.2">
      <c r="A55" s="229"/>
      <c r="B55" s="230"/>
      <c r="C55" s="261" t="s">
        <v>224</v>
      </c>
      <c r="D55" s="235"/>
      <c r="E55" s="236">
        <v>0.54</v>
      </c>
      <c r="F55" s="233"/>
      <c r="G55" s="233"/>
      <c r="H55" s="233"/>
      <c r="I55" s="233"/>
      <c r="J55" s="233"/>
      <c r="K55" s="233"/>
      <c r="L55" s="233"/>
      <c r="M55" s="233"/>
      <c r="N55" s="232"/>
      <c r="O55" s="232"/>
      <c r="P55" s="232"/>
      <c r="Q55" s="232"/>
      <c r="R55" s="233"/>
      <c r="S55" s="233"/>
      <c r="T55" s="233"/>
      <c r="U55" s="233"/>
      <c r="V55" s="233"/>
      <c r="W55" s="233"/>
      <c r="X55" s="233"/>
      <c r="Y55" s="233"/>
      <c r="Z55" s="212"/>
      <c r="AA55" s="212"/>
      <c r="AB55" s="212"/>
      <c r="AC55" s="212"/>
      <c r="AD55" s="212"/>
      <c r="AE55" s="212"/>
      <c r="AF55" s="212"/>
      <c r="AG55" s="212" t="s">
        <v>165</v>
      </c>
      <c r="AH55" s="212">
        <v>0</v>
      </c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outlineLevel="1" x14ac:dyDescent="0.2">
      <c r="A56" s="246">
        <v>15</v>
      </c>
      <c r="B56" s="247" t="s">
        <v>225</v>
      </c>
      <c r="C56" s="260" t="s">
        <v>226</v>
      </c>
      <c r="D56" s="248" t="s">
        <v>171</v>
      </c>
      <c r="E56" s="249">
        <v>2.6720999999999999</v>
      </c>
      <c r="F56" s="250"/>
      <c r="G56" s="251">
        <f>ROUND(E56*F56,2)</f>
        <v>0</v>
      </c>
      <c r="H56" s="234"/>
      <c r="I56" s="233">
        <f>ROUND(E56*H56,2)</f>
        <v>0</v>
      </c>
      <c r="J56" s="234"/>
      <c r="K56" s="233">
        <f>ROUND(E56*J56,2)</f>
        <v>0</v>
      </c>
      <c r="L56" s="233">
        <v>21</v>
      </c>
      <c r="M56" s="233">
        <f>G56*(1+L56/100)</f>
        <v>0</v>
      </c>
      <c r="N56" s="232">
        <v>0</v>
      </c>
      <c r="O56" s="232">
        <f>ROUND(E56*N56,2)</f>
        <v>0</v>
      </c>
      <c r="P56" s="232">
        <v>0</v>
      </c>
      <c r="Q56" s="232">
        <f>ROUND(E56*P56,2)</f>
        <v>0</v>
      </c>
      <c r="R56" s="233"/>
      <c r="S56" s="233" t="s">
        <v>160</v>
      </c>
      <c r="T56" s="233" t="s">
        <v>160</v>
      </c>
      <c r="U56" s="233">
        <v>4.83</v>
      </c>
      <c r="V56" s="233">
        <f>ROUND(E56*U56,2)</f>
        <v>12.91</v>
      </c>
      <c r="W56" s="233"/>
      <c r="X56" s="233" t="s">
        <v>161</v>
      </c>
      <c r="Y56" s="233" t="s">
        <v>162</v>
      </c>
      <c r="Z56" s="212"/>
      <c r="AA56" s="212"/>
      <c r="AB56" s="212"/>
      <c r="AC56" s="212"/>
      <c r="AD56" s="212"/>
      <c r="AE56" s="212"/>
      <c r="AF56" s="212"/>
      <c r="AG56" s="212" t="s">
        <v>163</v>
      </c>
      <c r="AH56" s="212"/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ht="22.5" outlineLevel="2" x14ac:dyDescent="0.2">
      <c r="A57" s="229"/>
      <c r="B57" s="230"/>
      <c r="C57" s="261" t="s">
        <v>227</v>
      </c>
      <c r="D57" s="235"/>
      <c r="E57" s="236">
        <v>2.6720999999999999</v>
      </c>
      <c r="F57" s="233"/>
      <c r="G57" s="233"/>
      <c r="H57" s="233"/>
      <c r="I57" s="233"/>
      <c r="J57" s="233"/>
      <c r="K57" s="233"/>
      <c r="L57" s="233"/>
      <c r="M57" s="233"/>
      <c r="N57" s="232"/>
      <c r="O57" s="232"/>
      <c r="P57" s="232"/>
      <c r="Q57" s="232"/>
      <c r="R57" s="233"/>
      <c r="S57" s="233"/>
      <c r="T57" s="233"/>
      <c r="U57" s="233"/>
      <c r="V57" s="233"/>
      <c r="W57" s="233"/>
      <c r="X57" s="233"/>
      <c r="Y57" s="233"/>
      <c r="Z57" s="212"/>
      <c r="AA57" s="212"/>
      <c r="AB57" s="212"/>
      <c r="AC57" s="212"/>
      <c r="AD57" s="212"/>
      <c r="AE57" s="212"/>
      <c r="AF57" s="212"/>
      <c r="AG57" s="212" t="s">
        <v>165</v>
      </c>
      <c r="AH57" s="212">
        <v>0</v>
      </c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1" x14ac:dyDescent="0.2">
      <c r="A58" s="246">
        <v>16</v>
      </c>
      <c r="B58" s="247" t="s">
        <v>228</v>
      </c>
      <c r="C58" s="260" t="s">
        <v>229</v>
      </c>
      <c r="D58" s="248" t="s">
        <v>171</v>
      </c>
      <c r="E58" s="249">
        <v>1.9872000000000001</v>
      </c>
      <c r="F58" s="250"/>
      <c r="G58" s="251">
        <f>ROUND(E58*F58,2)</f>
        <v>0</v>
      </c>
      <c r="H58" s="234"/>
      <c r="I58" s="233">
        <f>ROUND(E58*H58,2)</f>
        <v>0</v>
      </c>
      <c r="J58" s="234"/>
      <c r="K58" s="233">
        <f>ROUND(E58*J58,2)</f>
        <v>0</v>
      </c>
      <c r="L58" s="233">
        <v>21</v>
      </c>
      <c r="M58" s="233">
        <f>G58*(1+L58/100)</f>
        <v>0</v>
      </c>
      <c r="N58" s="232">
        <v>0</v>
      </c>
      <c r="O58" s="232">
        <f>ROUND(E58*N58,2)</f>
        <v>0</v>
      </c>
      <c r="P58" s="232">
        <v>0</v>
      </c>
      <c r="Q58" s="232">
        <f>ROUND(E58*P58,2)</f>
        <v>0</v>
      </c>
      <c r="R58" s="233"/>
      <c r="S58" s="233" t="s">
        <v>160</v>
      </c>
      <c r="T58" s="233" t="s">
        <v>160</v>
      </c>
      <c r="U58" s="233">
        <v>4.03</v>
      </c>
      <c r="V58" s="233">
        <f>ROUND(E58*U58,2)</f>
        <v>8.01</v>
      </c>
      <c r="W58" s="233"/>
      <c r="X58" s="233" t="s">
        <v>161</v>
      </c>
      <c r="Y58" s="233" t="s">
        <v>162</v>
      </c>
      <c r="Z58" s="212"/>
      <c r="AA58" s="212"/>
      <c r="AB58" s="212"/>
      <c r="AC58" s="212"/>
      <c r="AD58" s="212"/>
      <c r="AE58" s="212"/>
      <c r="AF58" s="212"/>
      <c r="AG58" s="212" t="s">
        <v>163</v>
      </c>
      <c r="AH58" s="212"/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ht="22.5" outlineLevel="2" x14ac:dyDescent="0.2">
      <c r="A59" s="229"/>
      <c r="B59" s="230"/>
      <c r="C59" s="261" t="s">
        <v>230</v>
      </c>
      <c r="D59" s="235"/>
      <c r="E59" s="236">
        <v>1.9872000000000001</v>
      </c>
      <c r="F59" s="233"/>
      <c r="G59" s="233"/>
      <c r="H59" s="233"/>
      <c r="I59" s="233"/>
      <c r="J59" s="233"/>
      <c r="K59" s="233"/>
      <c r="L59" s="233"/>
      <c r="M59" s="233"/>
      <c r="N59" s="232"/>
      <c r="O59" s="232"/>
      <c r="P59" s="232"/>
      <c r="Q59" s="232"/>
      <c r="R59" s="233"/>
      <c r="S59" s="233"/>
      <c r="T59" s="233"/>
      <c r="U59" s="233"/>
      <c r="V59" s="233"/>
      <c r="W59" s="233"/>
      <c r="X59" s="233"/>
      <c r="Y59" s="233"/>
      <c r="Z59" s="212"/>
      <c r="AA59" s="212"/>
      <c r="AB59" s="212"/>
      <c r="AC59" s="212"/>
      <c r="AD59" s="212"/>
      <c r="AE59" s="212"/>
      <c r="AF59" s="212"/>
      <c r="AG59" s="212" t="s">
        <v>165</v>
      </c>
      <c r="AH59" s="212">
        <v>0</v>
      </c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outlineLevel="1" x14ac:dyDescent="0.2">
      <c r="A60" s="246">
        <v>17</v>
      </c>
      <c r="B60" s="247" t="s">
        <v>231</v>
      </c>
      <c r="C60" s="260" t="s">
        <v>232</v>
      </c>
      <c r="D60" s="248" t="s">
        <v>183</v>
      </c>
      <c r="E60" s="249">
        <v>66.69</v>
      </c>
      <c r="F60" s="250"/>
      <c r="G60" s="251">
        <f>ROUND(E60*F60,2)</f>
        <v>0</v>
      </c>
      <c r="H60" s="234"/>
      <c r="I60" s="233">
        <f>ROUND(E60*H60,2)</f>
        <v>0</v>
      </c>
      <c r="J60" s="234"/>
      <c r="K60" s="233">
        <f>ROUND(E60*J60,2)</f>
        <v>0</v>
      </c>
      <c r="L60" s="233">
        <v>21</v>
      </c>
      <c r="M60" s="233">
        <f>G60*(1+L60/100)</f>
        <v>0</v>
      </c>
      <c r="N60" s="232">
        <v>0</v>
      </c>
      <c r="O60" s="232">
        <f>ROUND(E60*N60,2)</f>
        <v>0</v>
      </c>
      <c r="P60" s="232">
        <v>1.26E-2</v>
      </c>
      <c r="Q60" s="232">
        <f>ROUND(E60*P60,2)</f>
        <v>0.84</v>
      </c>
      <c r="R60" s="233"/>
      <c r="S60" s="233" t="s">
        <v>160</v>
      </c>
      <c r="T60" s="233" t="s">
        <v>160</v>
      </c>
      <c r="U60" s="233">
        <v>0.33</v>
      </c>
      <c r="V60" s="233">
        <f>ROUND(E60*U60,2)</f>
        <v>22.01</v>
      </c>
      <c r="W60" s="233"/>
      <c r="X60" s="233" t="s">
        <v>161</v>
      </c>
      <c r="Y60" s="233" t="s">
        <v>162</v>
      </c>
      <c r="Z60" s="212"/>
      <c r="AA60" s="212"/>
      <c r="AB60" s="212"/>
      <c r="AC60" s="212"/>
      <c r="AD60" s="212"/>
      <c r="AE60" s="212"/>
      <c r="AF60" s="212"/>
      <c r="AG60" s="212" t="s">
        <v>163</v>
      </c>
      <c r="AH60" s="212"/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ht="22.5" outlineLevel="2" x14ac:dyDescent="0.2">
      <c r="A61" s="229"/>
      <c r="B61" s="230"/>
      <c r="C61" s="261" t="s">
        <v>233</v>
      </c>
      <c r="D61" s="235"/>
      <c r="E61" s="236">
        <v>66.69</v>
      </c>
      <c r="F61" s="233"/>
      <c r="G61" s="233"/>
      <c r="H61" s="233"/>
      <c r="I61" s="233"/>
      <c r="J61" s="233"/>
      <c r="K61" s="233"/>
      <c r="L61" s="233"/>
      <c r="M61" s="233"/>
      <c r="N61" s="232"/>
      <c r="O61" s="232"/>
      <c r="P61" s="232"/>
      <c r="Q61" s="232"/>
      <c r="R61" s="233"/>
      <c r="S61" s="233"/>
      <c r="T61" s="233"/>
      <c r="U61" s="233"/>
      <c r="V61" s="233"/>
      <c r="W61" s="233"/>
      <c r="X61" s="233"/>
      <c r="Y61" s="233"/>
      <c r="Z61" s="212"/>
      <c r="AA61" s="212"/>
      <c r="AB61" s="212"/>
      <c r="AC61" s="212"/>
      <c r="AD61" s="212"/>
      <c r="AE61" s="212"/>
      <c r="AF61" s="212"/>
      <c r="AG61" s="212" t="s">
        <v>165</v>
      </c>
      <c r="AH61" s="212">
        <v>0</v>
      </c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ht="22.5" outlineLevel="1" x14ac:dyDescent="0.2">
      <c r="A62" s="246">
        <v>18</v>
      </c>
      <c r="B62" s="247" t="s">
        <v>234</v>
      </c>
      <c r="C62" s="260" t="s">
        <v>235</v>
      </c>
      <c r="D62" s="248" t="s">
        <v>183</v>
      </c>
      <c r="E62" s="249">
        <v>66.69</v>
      </c>
      <c r="F62" s="250"/>
      <c r="G62" s="251">
        <f>ROUND(E62*F62,2)</f>
        <v>0</v>
      </c>
      <c r="H62" s="234"/>
      <c r="I62" s="233">
        <f>ROUND(E62*H62,2)</f>
        <v>0</v>
      </c>
      <c r="J62" s="234"/>
      <c r="K62" s="233">
        <f>ROUND(E62*J62,2)</f>
        <v>0</v>
      </c>
      <c r="L62" s="233">
        <v>21</v>
      </c>
      <c r="M62" s="233">
        <f>G62*(1+L62/100)</f>
        <v>0</v>
      </c>
      <c r="N62" s="232">
        <v>0</v>
      </c>
      <c r="O62" s="232">
        <f>ROUND(E62*N62,2)</f>
        <v>0</v>
      </c>
      <c r="P62" s="232">
        <v>0.02</v>
      </c>
      <c r="Q62" s="232">
        <f>ROUND(E62*P62,2)</f>
        <v>1.33</v>
      </c>
      <c r="R62" s="233"/>
      <c r="S62" s="233" t="s">
        <v>160</v>
      </c>
      <c r="T62" s="233" t="s">
        <v>160</v>
      </c>
      <c r="U62" s="233">
        <v>0.23</v>
      </c>
      <c r="V62" s="233">
        <f>ROUND(E62*U62,2)</f>
        <v>15.34</v>
      </c>
      <c r="W62" s="233"/>
      <c r="X62" s="233" t="s">
        <v>161</v>
      </c>
      <c r="Y62" s="233" t="s">
        <v>162</v>
      </c>
      <c r="Z62" s="212"/>
      <c r="AA62" s="212"/>
      <c r="AB62" s="212"/>
      <c r="AC62" s="212"/>
      <c r="AD62" s="212"/>
      <c r="AE62" s="212"/>
      <c r="AF62" s="212"/>
      <c r="AG62" s="212" t="s">
        <v>163</v>
      </c>
      <c r="AH62" s="212"/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outlineLevel="2" x14ac:dyDescent="0.2">
      <c r="A63" s="229"/>
      <c r="B63" s="230"/>
      <c r="C63" s="261" t="s">
        <v>206</v>
      </c>
      <c r="D63" s="235"/>
      <c r="E63" s="236">
        <v>66.69</v>
      </c>
      <c r="F63" s="233"/>
      <c r="G63" s="233"/>
      <c r="H63" s="233"/>
      <c r="I63" s="233"/>
      <c r="J63" s="233"/>
      <c r="K63" s="233"/>
      <c r="L63" s="233"/>
      <c r="M63" s="233"/>
      <c r="N63" s="232"/>
      <c r="O63" s="232"/>
      <c r="P63" s="232"/>
      <c r="Q63" s="232"/>
      <c r="R63" s="233"/>
      <c r="S63" s="233"/>
      <c r="T63" s="233"/>
      <c r="U63" s="233"/>
      <c r="V63" s="233"/>
      <c r="W63" s="233"/>
      <c r="X63" s="233"/>
      <c r="Y63" s="233"/>
      <c r="Z63" s="212"/>
      <c r="AA63" s="212"/>
      <c r="AB63" s="212"/>
      <c r="AC63" s="212"/>
      <c r="AD63" s="212"/>
      <c r="AE63" s="212"/>
      <c r="AF63" s="212"/>
      <c r="AG63" s="212" t="s">
        <v>165</v>
      </c>
      <c r="AH63" s="212">
        <v>0</v>
      </c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outlineLevel="1" x14ac:dyDescent="0.2">
      <c r="A64" s="246">
        <v>19</v>
      </c>
      <c r="B64" s="247" t="s">
        <v>236</v>
      </c>
      <c r="C64" s="260" t="s">
        <v>237</v>
      </c>
      <c r="D64" s="248" t="s">
        <v>238</v>
      </c>
      <c r="E64" s="249">
        <v>21.83</v>
      </c>
      <c r="F64" s="250"/>
      <c r="G64" s="251">
        <f>ROUND(E64*F64,2)</f>
        <v>0</v>
      </c>
      <c r="H64" s="234"/>
      <c r="I64" s="233">
        <f>ROUND(E64*H64,2)</f>
        <v>0</v>
      </c>
      <c r="J64" s="234"/>
      <c r="K64" s="233">
        <f>ROUND(E64*J64,2)</f>
        <v>0</v>
      </c>
      <c r="L64" s="233">
        <v>21</v>
      </c>
      <c r="M64" s="233">
        <f>G64*(1+L64/100)</f>
        <v>0</v>
      </c>
      <c r="N64" s="232">
        <v>0</v>
      </c>
      <c r="O64" s="232">
        <f>ROUND(E64*N64,2)</f>
        <v>0</v>
      </c>
      <c r="P64" s="232">
        <v>4.0000000000000002E-4</v>
      </c>
      <c r="Q64" s="232">
        <f>ROUND(E64*P64,2)</f>
        <v>0.01</v>
      </c>
      <c r="R64" s="233"/>
      <c r="S64" s="233" t="s">
        <v>160</v>
      </c>
      <c r="T64" s="233" t="s">
        <v>160</v>
      </c>
      <c r="U64" s="233">
        <v>7.0000000000000007E-2</v>
      </c>
      <c r="V64" s="233">
        <f>ROUND(E64*U64,2)</f>
        <v>1.53</v>
      </c>
      <c r="W64" s="233"/>
      <c r="X64" s="233" t="s">
        <v>161</v>
      </c>
      <c r="Y64" s="233" t="s">
        <v>162</v>
      </c>
      <c r="Z64" s="212"/>
      <c r="AA64" s="212"/>
      <c r="AB64" s="212"/>
      <c r="AC64" s="212"/>
      <c r="AD64" s="212"/>
      <c r="AE64" s="212"/>
      <c r="AF64" s="212"/>
      <c r="AG64" s="212" t="s">
        <v>163</v>
      </c>
      <c r="AH64" s="212"/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ht="22.5" outlineLevel="2" x14ac:dyDescent="0.2">
      <c r="A65" s="229"/>
      <c r="B65" s="230"/>
      <c r="C65" s="261" t="s">
        <v>239</v>
      </c>
      <c r="D65" s="235"/>
      <c r="E65" s="236"/>
      <c r="F65" s="233"/>
      <c r="G65" s="233"/>
      <c r="H65" s="233"/>
      <c r="I65" s="233"/>
      <c r="J65" s="233"/>
      <c r="K65" s="233"/>
      <c r="L65" s="233"/>
      <c r="M65" s="233"/>
      <c r="N65" s="232"/>
      <c r="O65" s="232"/>
      <c r="P65" s="232"/>
      <c r="Q65" s="232"/>
      <c r="R65" s="233"/>
      <c r="S65" s="233"/>
      <c r="T65" s="233"/>
      <c r="U65" s="233"/>
      <c r="V65" s="233"/>
      <c r="W65" s="233"/>
      <c r="X65" s="233"/>
      <c r="Y65" s="233"/>
      <c r="Z65" s="212"/>
      <c r="AA65" s="212"/>
      <c r="AB65" s="212"/>
      <c r="AC65" s="212"/>
      <c r="AD65" s="212"/>
      <c r="AE65" s="212"/>
      <c r="AF65" s="212"/>
      <c r="AG65" s="212" t="s">
        <v>165</v>
      </c>
      <c r="AH65" s="212">
        <v>0</v>
      </c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outlineLevel="3" x14ac:dyDescent="0.2">
      <c r="A66" s="229"/>
      <c r="B66" s="230"/>
      <c r="C66" s="261" t="s">
        <v>240</v>
      </c>
      <c r="D66" s="235"/>
      <c r="E66" s="236">
        <v>11.76</v>
      </c>
      <c r="F66" s="233"/>
      <c r="G66" s="233"/>
      <c r="H66" s="233"/>
      <c r="I66" s="233"/>
      <c r="J66" s="233"/>
      <c r="K66" s="233"/>
      <c r="L66" s="233"/>
      <c r="M66" s="233"/>
      <c r="N66" s="232"/>
      <c r="O66" s="232"/>
      <c r="P66" s="232"/>
      <c r="Q66" s="232"/>
      <c r="R66" s="233"/>
      <c r="S66" s="233"/>
      <c r="T66" s="233"/>
      <c r="U66" s="233"/>
      <c r="V66" s="233"/>
      <c r="W66" s="233"/>
      <c r="X66" s="233"/>
      <c r="Y66" s="233"/>
      <c r="Z66" s="212"/>
      <c r="AA66" s="212"/>
      <c r="AB66" s="212"/>
      <c r="AC66" s="212"/>
      <c r="AD66" s="212"/>
      <c r="AE66" s="212"/>
      <c r="AF66" s="212"/>
      <c r="AG66" s="212" t="s">
        <v>165</v>
      </c>
      <c r="AH66" s="212">
        <v>0</v>
      </c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outlineLevel="3" x14ac:dyDescent="0.2">
      <c r="A67" s="229"/>
      <c r="B67" s="230"/>
      <c r="C67" s="261" t="s">
        <v>241</v>
      </c>
      <c r="D67" s="235"/>
      <c r="E67" s="236">
        <v>10.07</v>
      </c>
      <c r="F67" s="233"/>
      <c r="G67" s="233"/>
      <c r="H67" s="233"/>
      <c r="I67" s="233"/>
      <c r="J67" s="233"/>
      <c r="K67" s="233"/>
      <c r="L67" s="233"/>
      <c r="M67" s="233"/>
      <c r="N67" s="232"/>
      <c r="O67" s="232"/>
      <c r="P67" s="232"/>
      <c r="Q67" s="232"/>
      <c r="R67" s="233"/>
      <c r="S67" s="233"/>
      <c r="T67" s="233"/>
      <c r="U67" s="233"/>
      <c r="V67" s="233"/>
      <c r="W67" s="233"/>
      <c r="X67" s="233"/>
      <c r="Y67" s="233"/>
      <c r="Z67" s="212"/>
      <c r="AA67" s="212"/>
      <c r="AB67" s="212"/>
      <c r="AC67" s="212"/>
      <c r="AD67" s="212"/>
      <c r="AE67" s="212"/>
      <c r="AF67" s="212"/>
      <c r="AG67" s="212" t="s">
        <v>165</v>
      </c>
      <c r="AH67" s="212">
        <v>0</v>
      </c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outlineLevel="1" x14ac:dyDescent="0.2">
      <c r="A68" s="246">
        <v>20</v>
      </c>
      <c r="B68" s="247" t="s">
        <v>242</v>
      </c>
      <c r="C68" s="260" t="s">
        <v>243</v>
      </c>
      <c r="D68" s="248" t="s">
        <v>238</v>
      </c>
      <c r="E68" s="249">
        <v>34.799999999999997</v>
      </c>
      <c r="F68" s="250"/>
      <c r="G68" s="251">
        <f>ROUND(E68*F68,2)</f>
        <v>0</v>
      </c>
      <c r="H68" s="234"/>
      <c r="I68" s="233">
        <f>ROUND(E68*H68,2)</f>
        <v>0</v>
      </c>
      <c r="J68" s="234"/>
      <c r="K68" s="233">
        <f>ROUND(E68*J68,2)</f>
        <v>0</v>
      </c>
      <c r="L68" s="233">
        <v>21</v>
      </c>
      <c r="M68" s="233">
        <f>G68*(1+L68/100)</f>
        <v>0</v>
      </c>
      <c r="N68" s="232">
        <v>0</v>
      </c>
      <c r="O68" s="232">
        <f>ROUND(E68*N68,2)</f>
        <v>0</v>
      </c>
      <c r="P68" s="232">
        <v>4.6000000000000001E-4</v>
      </c>
      <c r="Q68" s="232">
        <f>ROUND(E68*P68,2)</f>
        <v>0.02</v>
      </c>
      <c r="R68" s="233"/>
      <c r="S68" s="233" t="s">
        <v>160</v>
      </c>
      <c r="T68" s="233" t="s">
        <v>160</v>
      </c>
      <c r="U68" s="233">
        <v>2.25</v>
      </c>
      <c r="V68" s="233">
        <f>ROUND(E68*U68,2)</f>
        <v>78.3</v>
      </c>
      <c r="W68" s="233"/>
      <c r="X68" s="233" t="s">
        <v>161</v>
      </c>
      <c r="Y68" s="233" t="s">
        <v>162</v>
      </c>
      <c r="Z68" s="212"/>
      <c r="AA68" s="212"/>
      <c r="AB68" s="212"/>
      <c r="AC68" s="212"/>
      <c r="AD68" s="212"/>
      <c r="AE68" s="212"/>
      <c r="AF68" s="212"/>
      <c r="AG68" s="212" t="s">
        <v>163</v>
      </c>
      <c r="AH68" s="212"/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ht="33.75" outlineLevel="2" x14ac:dyDescent="0.2">
      <c r="A69" s="229"/>
      <c r="B69" s="230"/>
      <c r="C69" s="261" t="s">
        <v>244</v>
      </c>
      <c r="D69" s="235"/>
      <c r="E69" s="236">
        <v>34.799999999999997</v>
      </c>
      <c r="F69" s="233"/>
      <c r="G69" s="233"/>
      <c r="H69" s="233"/>
      <c r="I69" s="233"/>
      <c r="J69" s="233"/>
      <c r="K69" s="233"/>
      <c r="L69" s="233"/>
      <c r="M69" s="233"/>
      <c r="N69" s="232"/>
      <c r="O69" s="232"/>
      <c r="P69" s="232"/>
      <c r="Q69" s="232"/>
      <c r="R69" s="233"/>
      <c r="S69" s="233"/>
      <c r="T69" s="233"/>
      <c r="U69" s="233"/>
      <c r="V69" s="233"/>
      <c r="W69" s="233"/>
      <c r="X69" s="233"/>
      <c r="Y69" s="233"/>
      <c r="Z69" s="212"/>
      <c r="AA69" s="212"/>
      <c r="AB69" s="212"/>
      <c r="AC69" s="212"/>
      <c r="AD69" s="212"/>
      <c r="AE69" s="212"/>
      <c r="AF69" s="212"/>
      <c r="AG69" s="212" t="s">
        <v>165</v>
      </c>
      <c r="AH69" s="212">
        <v>0</v>
      </c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outlineLevel="1" x14ac:dyDescent="0.2">
      <c r="A70" s="246">
        <v>21</v>
      </c>
      <c r="B70" s="247" t="s">
        <v>245</v>
      </c>
      <c r="C70" s="260" t="s">
        <v>246</v>
      </c>
      <c r="D70" s="248" t="s">
        <v>183</v>
      </c>
      <c r="E70" s="249">
        <v>81</v>
      </c>
      <c r="F70" s="250"/>
      <c r="G70" s="251">
        <f>ROUND(E70*F70,2)</f>
        <v>0</v>
      </c>
      <c r="H70" s="234"/>
      <c r="I70" s="233">
        <f>ROUND(E70*H70,2)</f>
        <v>0</v>
      </c>
      <c r="J70" s="234"/>
      <c r="K70" s="233">
        <f>ROUND(E70*J70,2)</f>
        <v>0</v>
      </c>
      <c r="L70" s="233">
        <v>21</v>
      </c>
      <c r="M70" s="233">
        <f>G70*(1+L70/100)</f>
        <v>0</v>
      </c>
      <c r="N70" s="232">
        <v>0</v>
      </c>
      <c r="O70" s="232">
        <f>ROUND(E70*N70,2)</f>
        <v>0</v>
      </c>
      <c r="P70" s="232">
        <v>0.02</v>
      </c>
      <c r="Q70" s="232">
        <f>ROUND(E70*P70,2)</f>
        <v>1.62</v>
      </c>
      <c r="R70" s="233"/>
      <c r="S70" s="233" t="s">
        <v>160</v>
      </c>
      <c r="T70" s="233" t="s">
        <v>160</v>
      </c>
      <c r="U70" s="233">
        <v>0.17</v>
      </c>
      <c r="V70" s="233">
        <f>ROUND(E70*U70,2)</f>
        <v>13.77</v>
      </c>
      <c r="W70" s="233"/>
      <c r="X70" s="233" t="s">
        <v>161</v>
      </c>
      <c r="Y70" s="233" t="s">
        <v>188</v>
      </c>
      <c r="Z70" s="212"/>
      <c r="AA70" s="212"/>
      <c r="AB70" s="212"/>
      <c r="AC70" s="212"/>
      <c r="AD70" s="212"/>
      <c r="AE70" s="212"/>
      <c r="AF70" s="212"/>
      <c r="AG70" s="212" t="s">
        <v>163</v>
      </c>
      <c r="AH70" s="212"/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ht="22.5" outlineLevel="2" x14ac:dyDescent="0.2">
      <c r="A71" s="229"/>
      <c r="B71" s="230"/>
      <c r="C71" s="261" t="s">
        <v>189</v>
      </c>
      <c r="D71" s="235"/>
      <c r="E71" s="236"/>
      <c r="F71" s="233"/>
      <c r="G71" s="233"/>
      <c r="H71" s="233"/>
      <c r="I71" s="233"/>
      <c r="J71" s="233"/>
      <c r="K71" s="233"/>
      <c r="L71" s="233"/>
      <c r="M71" s="233"/>
      <c r="N71" s="232"/>
      <c r="O71" s="232"/>
      <c r="P71" s="232"/>
      <c r="Q71" s="232"/>
      <c r="R71" s="233"/>
      <c r="S71" s="233"/>
      <c r="T71" s="233"/>
      <c r="U71" s="233"/>
      <c r="V71" s="233"/>
      <c r="W71" s="233"/>
      <c r="X71" s="233"/>
      <c r="Y71" s="233"/>
      <c r="Z71" s="212"/>
      <c r="AA71" s="212"/>
      <c r="AB71" s="212"/>
      <c r="AC71" s="212"/>
      <c r="AD71" s="212"/>
      <c r="AE71" s="212"/>
      <c r="AF71" s="212"/>
      <c r="AG71" s="212" t="s">
        <v>165</v>
      </c>
      <c r="AH71" s="212">
        <v>0</v>
      </c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outlineLevel="3" x14ac:dyDescent="0.2">
      <c r="A72" s="229"/>
      <c r="B72" s="230"/>
      <c r="C72" s="261" t="s">
        <v>190</v>
      </c>
      <c r="D72" s="235"/>
      <c r="E72" s="236">
        <v>81</v>
      </c>
      <c r="F72" s="233"/>
      <c r="G72" s="233"/>
      <c r="H72" s="233"/>
      <c r="I72" s="233"/>
      <c r="J72" s="233"/>
      <c r="K72" s="233"/>
      <c r="L72" s="233"/>
      <c r="M72" s="233"/>
      <c r="N72" s="232"/>
      <c r="O72" s="232"/>
      <c r="P72" s="232"/>
      <c r="Q72" s="232"/>
      <c r="R72" s="233"/>
      <c r="S72" s="233"/>
      <c r="T72" s="233"/>
      <c r="U72" s="233"/>
      <c r="V72" s="233"/>
      <c r="W72" s="233"/>
      <c r="X72" s="233"/>
      <c r="Y72" s="233"/>
      <c r="Z72" s="212"/>
      <c r="AA72" s="212"/>
      <c r="AB72" s="212"/>
      <c r="AC72" s="212"/>
      <c r="AD72" s="212"/>
      <c r="AE72" s="212"/>
      <c r="AF72" s="212"/>
      <c r="AG72" s="212" t="s">
        <v>165</v>
      </c>
      <c r="AH72" s="212">
        <v>0</v>
      </c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12"/>
      <c r="BB72" s="212"/>
      <c r="BC72" s="212"/>
      <c r="BD72" s="212"/>
      <c r="BE72" s="212"/>
      <c r="BF72" s="212"/>
      <c r="BG72" s="212"/>
      <c r="BH72" s="212"/>
    </row>
    <row r="73" spans="1:60" outlineLevel="1" x14ac:dyDescent="0.2">
      <c r="A73" s="246">
        <v>22</v>
      </c>
      <c r="B73" s="247" t="s">
        <v>247</v>
      </c>
      <c r="C73" s="260" t="s">
        <v>248</v>
      </c>
      <c r="D73" s="248" t="s">
        <v>183</v>
      </c>
      <c r="E73" s="249">
        <v>6.4</v>
      </c>
      <c r="F73" s="250"/>
      <c r="G73" s="251">
        <f>ROUND(E73*F73,2)</f>
        <v>0</v>
      </c>
      <c r="H73" s="234"/>
      <c r="I73" s="233">
        <f>ROUND(E73*H73,2)</f>
        <v>0</v>
      </c>
      <c r="J73" s="234"/>
      <c r="K73" s="233">
        <f>ROUND(E73*J73,2)</f>
        <v>0</v>
      </c>
      <c r="L73" s="233">
        <v>21</v>
      </c>
      <c r="M73" s="233">
        <f>G73*(1+L73/100)</f>
        <v>0</v>
      </c>
      <c r="N73" s="232">
        <v>0</v>
      </c>
      <c r="O73" s="232">
        <f>ROUND(E73*N73,2)</f>
        <v>0</v>
      </c>
      <c r="P73" s="232">
        <v>6.8000000000000005E-2</v>
      </c>
      <c r="Q73" s="232">
        <f>ROUND(E73*P73,2)</f>
        <v>0.44</v>
      </c>
      <c r="R73" s="233"/>
      <c r="S73" s="233" t="s">
        <v>160</v>
      </c>
      <c r="T73" s="233" t="s">
        <v>160</v>
      </c>
      <c r="U73" s="233">
        <v>0.3</v>
      </c>
      <c r="V73" s="233">
        <f>ROUND(E73*U73,2)</f>
        <v>1.92</v>
      </c>
      <c r="W73" s="233"/>
      <c r="X73" s="233" t="s">
        <v>161</v>
      </c>
      <c r="Y73" s="233" t="s">
        <v>188</v>
      </c>
      <c r="Z73" s="212"/>
      <c r="AA73" s="212"/>
      <c r="AB73" s="212"/>
      <c r="AC73" s="212"/>
      <c r="AD73" s="212"/>
      <c r="AE73" s="212"/>
      <c r="AF73" s="212"/>
      <c r="AG73" s="212" t="s">
        <v>163</v>
      </c>
      <c r="AH73" s="212"/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ht="22.5" outlineLevel="2" x14ac:dyDescent="0.2">
      <c r="A74" s="229"/>
      <c r="B74" s="230"/>
      <c r="C74" s="261" t="s">
        <v>197</v>
      </c>
      <c r="D74" s="235"/>
      <c r="E74" s="236"/>
      <c r="F74" s="233"/>
      <c r="G74" s="233"/>
      <c r="H74" s="233"/>
      <c r="I74" s="233"/>
      <c r="J74" s="233"/>
      <c r="K74" s="233"/>
      <c r="L74" s="233"/>
      <c r="M74" s="233"/>
      <c r="N74" s="232"/>
      <c r="O74" s="232"/>
      <c r="P74" s="232"/>
      <c r="Q74" s="232"/>
      <c r="R74" s="233"/>
      <c r="S74" s="233"/>
      <c r="T74" s="233"/>
      <c r="U74" s="233"/>
      <c r="V74" s="233"/>
      <c r="W74" s="233"/>
      <c r="X74" s="233"/>
      <c r="Y74" s="233"/>
      <c r="Z74" s="212"/>
      <c r="AA74" s="212"/>
      <c r="AB74" s="212"/>
      <c r="AC74" s="212"/>
      <c r="AD74" s="212"/>
      <c r="AE74" s="212"/>
      <c r="AF74" s="212"/>
      <c r="AG74" s="212" t="s">
        <v>165</v>
      </c>
      <c r="AH74" s="212">
        <v>0</v>
      </c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ht="22.5" outlineLevel="3" x14ac:dyDescent="0.2">
      <c r="A75" s="229"/>
      <c r="B75" s="230"/>
      <c r="C75" s="261" t="s">
        <v>249</v>
      </c>
      <c r="D75" s="235"/>
      <c r="E75" s="236">
        <v>6.4</v>
      </c>
      <c r="F75" s="233"/>
      <c r="G75" s="233"/>
      <c r="H75" s="233"/>
      <c r="I75" s="233"/>
      <c r="J75" s="233"/>
      <c r="K75" s="233"/>
      <c r="L75" s="233"/>
      <c r="M75" s="233"/>
      <c r="N75" s="232"/>
      <c r="O75" s="232"/>
      <c r="P75" s="232"/>
      <c r="Q75" s="232"/>
      <c r="R75" s="233"/>
      <c r="S75" s="233"/>
      <c r="T75" s="233"/>
      <c r="U75" s="233"/>
      <c r="V75" s="233"/>
      <c r="W75" s="233"/>
      <c r="X75" s="233"/>
      <c r="Y75" s="233"/>
      <c r="Z75" s="212"/>
      <c r="AA75" s="212"/>
      <c r="AB75" s="212"/>
      <c r="AC75" s="212"/>
      <c r="AD75" s="212"/>
      <c r="AE75" s="212"/>
      <c r="AF75" s="212"/>
      <c r="AG75" s="212" t="s">
        <v>165</v>
      </c>
      <c r="AH75" s="212">
        <v>0</v>
      </c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outlineLevel="1" x14ac:dyDescent="0.2">
      <c r="A76" s="252">
        <v>23</v>
      </c>
      <c r="B76" s="253" t="s">
        <v>250</v>
      </c>
      <c r="C76" s="262" t="s">
        <v>251</v>
      </c>
      <c r="D76" s="254" t="s">
        <v>177</v>
      </c>
      <c r="E76" s="255">
        <v>1</v>
      </c>
      <c r="F76" s="256"/>
      <c r="G76" s="257">
        <f>ROUND(E76*F76,2)</f>
        <v>0</v>
      </c>
      <c r="H76" s="234"/>
      <c r="I76" s="233">
        <f>ROUND(E76*H76,2)</f>
        <v>0</v>
      </c>
      <c r="J76" s="234"/>
      <c r="K76" s="233">
        <f>ROUND(E76*J76,2)</f>
        <v>0</v>
      </c>
      <c r="L76" s="233">
        <v>21</v>
      </c>
      <c r="M76" s="233">
        <f>G76*(1+L76/100)</f>
        <v>0</v>
      </c>
      <c r="N76" s="232">
        <v>0</v>
      </c>
      <c r="O76" s="232">
        <f>ROUND(E76*N76,2)</f>
        <v>0</v>
      </c>
      <c r="P76" s="232">
        <v>0</v>
      </c>
      <c r="Q76" s="232">
        <f>ROUND(E76*P76,2)</f>
        <v>0</v>
      </c>
      <c r="R76" s="233"/>
      <c r="S76" s="233" t="s">
        <v>178</v>
      </c>
      <c r="T76" s="233" t="s">
        <v>179</v>
      </c>
      <c r="U76" s="233">
        <v>0</v>
      </c>
      <c r="V76" s="233">
        <f>ROUND(E76*U76,2)</f>
        <v>0</v>
      </c>
      <c r="W76" s="233"/>
      <c r="X76" s="233" t="s">
        <v>161</v>
      </c>
      <c r="Y76" s="233" t="s">
        <v>162</v>
      </c>
      <c r="Z76" s="212"/>
      <c r="AA76" s="212"/>
      <c r="AB76" s="212"/>
      <c r="AC76" s="212"/>
      <c r="AD76" s="212"/>
      <c r="AE76" s="212"/>
      <c r="AF76" s="212"/>
      <c r="AG76" s="212" t="s">
        <v>163</v>
      </c>
      <c r="AH76" s="212"/>
      <c r="AI76" s="212"/>
      <c r="AJ76" s="212"/>
      <c r="AK76" s="212"/>
      <c r="AL76" s="212"/>
      <c r="AM76" s="212"/>
      <c r="AN76" s="212"/>
      <c r="AO76" s="212"/>
      <c r="AP76" s="212"/>
      <c r="AQ76" s="212"/>
      <c r="AR76" s="212"/>
      <c r="AS76" s="212"/>
      <c r="AT76" s="212"/>
      <c r="AU76" s="212"/>
      <c r="AV76" s="212"/>
      <c r="AW76" s="212"/>
      <c r="AX76" s="212"/>
      <c r="AY76" s="212"/>
      <c r="AZ76" s="212"/>
      <c r="BA76" s="212"/>
      <c r="BB76" s="212"/>
      <c r="BC76" s="212"/>
      <c r="BD76" s="212"/>
      <c r="BE76" s="212"/>
      <c r="BF76" s="212"/>
      <c r="BG76" s="212"/>
      <c r="BH76" s="212"/>
    </row>
    <row r="77" spans="1:60" outlineLevel="1" x14ac:dyDescent="0.2">
      <c r="A77" s="246">
        <v>24</v>
      </c>
      <c r="B77" s="247" t="s">
        <v>252</v>
      </c>
      <c r="C77" s="260" t="s">
        <v>253</v>
      </c>
      <c r="D77" s="248" t="s">
        <v>171</v>
      </c>
      <c r="E77" s="249">
        <v>0.32745000000000002</v>
      </c>
      <c r="F77" s="250"/>
      <c r="G77" s="251">
        <f>ROUND(E77*F77,2)</f>
        <v>0</v>
      </c>
      <c r="H77" s="234"/>
      <c r="I77" s="233">
        <f>ROUND(E77*H77,2)</f>
        <v>0</v>
      </c>
      <c r="J77" s="234"/>
      <c r="K77" s="233">
        <f>ROUND(E77*J77,2)</f>
        <v>0</v>
      </c>
      <c r="L77" s="233">
        <v>21</v>
      </c>
      <c r="M77" s="233">
        <f>G77*(1+L77/100)</f>
        <v>0</v>
      </c>
      <c r="N77" s="232">
        <v>1.47E-3</v>
      </c>
      <c r="O77" s="232">
        <f>ROUND(E77*N77,2)</f>
        <v>0</v>
      </c>
      <c r="P77" s="232">
        <v>2.4</v>
      </c>
      <c r="Q77" s="232">
        <f>ROUND(E77*P77,2)</f>
        <v>0.79</v>
      </c>
      <c r="R77" s="233"/>
      <c r="S77" s="233" t="s">
        <v>160</v>
      </c>
      <c r="T77" s="233" t="s">
        <v>160</v>
      </c>
      <c r="U77" s="233">
        <v>0</v>
      </c>
      <c r="V77" s="233">
        <f>ROUND(E77*U77,2)</f>
        <v>0</v>
      </c>
      <c r="W77" s="233"/>
      <c r="X77" s="233" t="s">
        <v>254</v>
      </c>
      <c r="Y77" s="233" t="s">
        <v>162</v>
      </c>
      <c r="Z77" s="212"/>
      <c r="AA77" s="212"/>
      <c r="AB77" s="212"/>
      <c r="AC77" s="212"/>
      <c r="AD77" s="212"/>
      <c r="AE77" s="212"/>
      <c r="AF77" s="212"/>
      <c r="AG77" s="212" t="s">
        <v>255</v>
      </c>
      <c r="AH77" s="212"/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12"/>
      <c r="BB77" s="212"/>
      <c r="BC77" s="212"/>
      <c r="BD77" s="212"/>
      <c r="BE77" s="212"/>
      <c r="BF77" s="212"/>
      <c r="BG77" s="212"/>
      <c r="BH77" s="212"/>
    </row>
    <row r="78" spans="1:60" ht="22.5" outlineLevel="2" x14ac:dyDescent="0.2">
      <c r="A78" s="229"/>
      <c r="B78" s="230"/>
      <c r="C78" s="261" t="s">
        <v>239</v>
      </c>
      <c r="D78" s="235"/>
      <c r="E78" s="236"/>
      <c r="F78" s="233"/>
      <c r="G78" s="233"/>
      <c r="H78" s="233"/>
      <c r="I78" s="233"/>
      <c r="J78" s="233"/>
      <c r="K78" s="233"/>
      <c r="L78" s="233"/>
      <c r="M78" s="233"/>
      <c r="N78" s="232"/>
      <c r="O78" s="232"/>
      <c r="P78" s="232"/>
      <c r="Q78" s="232"/>
      <c r="R78" s="233"/>
      <c r="S78" s="233"/>
      <c r="T78" s="233"/>
      <c r="U78" s="233"/>
      <c r="V78" s="233"/>
      <c r="W78" s="233"/>
      <c r="X78" s="233"/>
      <c r="Y78" s="233"/>
      <c r="Z78" s="212"/>
      <c r="AA78" s="212"/>
      <c r="AB78" s="212"/>
      <c r="AC78" s="212"/>
      <c r="AD78" s="212"/>
      <c r="AE78" s="212"/>
      <c r="AF78" s="212"/>
      <c r="AG78" s="212" t="s">
        <v>165</v>
      </c>
      <c r="AH78" s="212">
        <v>0</v>
      </c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12"/>
      <c r="BB78" s="212"/>
      <c r="BC78" s="212"/>
      <c r="BD78" s="212"/>
      <c r="BE78" s="212"/>
      <c r="BF78" s="212"/>
      <c r="BG78" s="212"/>
      <c r="BH78" s="212"/>
    </row>
    <row r="79" spans="1:60" ht="22.5" outlineLevel="3" x14ac:dyDescent="0.2">
      <c r="A79" s="229"/>
      <c r="B79" s="230"/>
      <c r="C79" s="261" t="s">
        <v>173</v>
      </c>
      <c r="D79" s="235"/>
      <c r="E79" s="236">
        <v>0.1764</v>
      </c>
      <c r="F79" s="233"/>
      <c r="G79" s="233"/>
      <c r="H79" s="233"/>
      <c r="I79" s="233"/>
      <c r="J79" s="233"/>
      <c r="K79" s="233"/>
      <c r="L79" s="233"/>
      <c r="M79" s="233"/>
      <c r="N79" s="232"/>
      <c r="O79" s="232"/>
      <c r="P79" s="232"/>
      <c r="Q79" s="232"/>
      <c r="R79" s="233"/>
      <c r="S79" s="233"/>
      <c r="T79" s="233"/>
      <c r="U79" s="233"/>
      <c r="V79" s="233"/>
      <c r="W79" s="233"/>
      <c r="X79" s="233"/>
      <c r="Y79" s="233"/>
      <c r="Z79" s="212"/>
      <c r="AA79" s="212"/>
      <c r="AB79" s="212"/>
      <c r="AC79" s="212"/>
      <c r="AD79" s="212"/>
      <c r="AE79" s="212"/>
      <c r="AF79" s="212"/>
      <c r="AG79" s="212" t="s">
        <v>165</v>
      </c>
      <c r="AH79" s="212">
        <v>0</v>
      </c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12"/>
      <c r="BB79" s="212"/>
      <c r="BC79" s="212"/>
      <c r="BD79" s="212"/>
      <c r="BE79" s="212"/>
      <c r="BF79" s="212"/>
      <c r="BG79" s="212"/>
      <c r="BH79" s="212"/>
    </row>
    <row r="80" spans="1:60" outlineLevel="3" x14ac:dyDescent="0.2">
      <c r="A80" s="229"/>
      <c r="B80" s="230"/>
      <c r="C80" s="261" t="s">
        <v>174</v>
      </c>
      <c r="D80" s="235"/>
      <c r="E80" s="236">
        <v>0.15104999999999999</v>
      </c>
      <c r="F80" s="233"/>
      <c r="G80" s="233"/>
      <c r="H80" s="233"/>
      <c r="I80" s="233"/>
      <c r="J80" s="233"/>
      <c r="K80" s="233"/>
      <c r="L80" s="233"/>
      <c r="M80" s="233"/>
      <c r="N80" s="232"/>
      <c r="O80" s="232"/>
      <c r="P80" s="232"/>
      <c r="Q80" s="232"/>
      <c r="R80" s="233"/>
      <c r="S80" s="233"/>
      <c r="T80" s="233"/>
      <c r="U80" s="233"/>
      <c r="V80" s="233"/>
      <c r="W80" s="233"/>
      <c r="X80" s="233"/>
      <c r="Y80" s="233"/>
      <c r="Z80" s="212"/>
      <c r="AA80" s="212"/>
      <c r="AB80" s="212"/>
      <c r="AC80" s="212"/>
      <c r="AD80" s="212"/>
      <c r="AE80" s="212"/>
      <c r="AF80" s="212"/>
      <c r="AG80" s="212" t="s">
        <v>165</v>
      </c>
      <c r="AH80" s="212">
        <v>0</v>
      </c>
      <c r="AI80" s="212"/>
      <c r="AJ80" s="212"/>
      <c r="AK80" s="212"/>
      <c r="AL80" s="212"/>
      <c r="AM80" s="212"/>
      <c r="AN80" s="212"/>
      <c r="AO80" s="212"/>
      <c r="AP80" s="212"/>
      <c r="AQ80" s="212"/>
      <c r="AR80" s="212"/>
      <c r="AS80" s="212"/>
      <c r="AT80" s="212"/>
      <c r="AU80" s="212"/>
      <c r="AV80" s="212"/>
      <c r="AW80" s="212"/>
      <c r="AX80" s="212"/>
      <c r="AY80" s="212"/>
      <c r="AZ80" s="212"/>
      <c r="BA80" s="212"/>
      <c r="BB80" s="212"/>
      <c r="BC80" s="212"/>
      <c r="BD80" s="212"/>
      <c r="BE80" s="212"/>
      <c r="BF80" s="212"/>
      <c r="BG80" s="212"/>
      <c r="BH80" s="212"/>
    </row>
    <row r="81" spans="1:60" x14ac:dyDescent="0.2">
      <c r="A81" s="239" t="s">
        <v>155</v>
      </c>
      <c r="B81" s="240" t="s">
        <v>108</v>
      </c>
      <c r="C81" s="259" t="s">
        <v>109</v>
      </c>
      <c r="D81" s="241"/>
      <c r="E81" s="242"/>
      <c r="F81" s="243"/>
      <c r="G81" s="244">
        <f>SUMIF(AG82:AG82,"&lt;&gt;NOR",G82:G82)</f>
        <v>0</v>
      </c>
      <c r="H81" s="238"/>
      <c r="I81" s="238">
        <f>SUM(I82:I82)</f>
        <v>0</v>
      </c>
      <c r="J81" s="238"/>
      <c r="K81" s="238">
        <f>SUM(K82:K82)</f>
        <v>0</v>
      </c>
      <c r="L81" s="238"/>
      <c r="M81" s="238">
        <f>SUM(M82:M82)</f>
        <v>0</v>
      </c>
      <c r="N81" s="237"/>
      <c r="O81" s="237">
        <f>SUM(O82:O82)</f>
        <v>0</v>
      </c>
      <c r="P81" s="237"/>
      <c r="Q81" s="237">
        <f>SUM(Q82:Q82)</f>
        <v>0</v>
      </c>
      <c r="R81" s="238"/>
      <c r="S81" s="238"/>
      <c r="T81" s="238"/>
      <c r="U81" s="238"/>
      <c r="V81" s="238">
        <f>SUM(V82:V82)</f>
        <v>12.16</v>
      </c>
      <c r="W81" s="238"/>
      <c r="X81" s="238"/>
      <c r="Y81" s="238"/>
      <c r="AG81" t="s">
        <v>156</v>
      </c>
    </row>
    <row r="82" spans="1:60" outlineLevel="1" x14ac:dyDescent="0.2">
      <c r="A82" s="252">
        <v>25</v>
      </c>
      <c r="B82" s="253" t="s">
        <v>256</v>
      </c>
      <c r="C82" s="262" t="s">
        <v>257</v>
      </c>
      <c r="D82" s="254" t="s">
        <v>159</v>
      </c>
      <c r="E82" s="255">
        <v>12.960520000000001</v>
      </c>
      <c r="F82" s="256"/>
      <c r="G82" s="257">
        <f>ROUND(E82*F82,2)</f>
        <v>0</v>
      </c>
      <c r="H82" s="234"/>
      <c r="I82" s="233">
        <f>ROUND(E82*H82,2)</f>
        <v>0</v>
      </c>
      <c r="J82" s="234"/>
      <c r="K82" s="233">
        <f>ROUND(E82*J82,2)</f>
        <v>0</v>
      </c>
      <c r="L82" s="233">
        <v>21</v>
      </c>
      <c r="M82" s="233">
        <f>G82*(1+L82/100)</f>
        <v>0</v>
      </c>
      <c r="N82" s="232">
        <v>0</v>
      </c>
      <c r="O82" s="232">
        <f>ROUND(E82*N82,2)</f>
        <v>0</v>
      </c>
      <c r="P82" s="232">
        <v>0</v>
      </c>
      <c r="Q82" s="232">
        <f>ROUND(E82*P82,2)</f>
        <v>0</v>
      </c>
      <c r="R82" s="233"/>
      <c r="S82" s="233" t="s">
        <v>160</v>
      </c>
      <c r="T82" s="233" t="s">
        <v>160</v>
      </c>
      <c r="U82" s="233">
        <v>0.9385</v>
      </c>
      <c r="V82" s="233">
        <f>ROUND(E82*U82,2)</f>
        <v>12.16</v>
      </c>
      <c r="W82" s="233"/>
      <c r="X82" s="233" t="s">
        <v>258</v>
      </c>
      <c r="Y82" s="233" t="s">
        <v>162</v>
      </c>
      <c r="Z82" s="212"/>
      <c r="AA82" s="212"/>
      <c r="AB82" s="212"/>
      <c r="AC82" s="212"/>
      <c r="AD82" s="212"/>
      <c r="AE82" s="212"/>
      <c r="AF82" s="212"/>
      <c r="AG82" s="212" t="s">
        <v>259</v>
      </c>
      <c r="AH82" s="212"/>
      <c r="AI82" s="212"/>
      <c r="AJ82" s="212"/>
      <c r="AK82" s="212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12"/>
      <c r="BB82" s="212"/>
      <c r="BC82" s="212"/>
      <c r="BD82" s="212"/>
      <c r="BE82" s="212"/>
      <c r="BF82" s="212"/>
      <c r="BG82" s="212"/>
      <c r="BH82" s="212"/>
    </row>
    <row r="83" spans="1:60" x14ac:dyDescent="0.2">
      <c r="A83" s="239" t="s">
        <v>155</v>
      </c>
      <c r="B83" s="240" t="s">
        <v>110</v>
      </c>
      <c r="C83" s="259" t="s">
        <v>111</v>
      </c>
      <c r="D83" s="241"/>
      <c r="E83" s="242"/>
      <c r="F83" s="243"/>
      <c r="G83" s="244">
        <f>SUMIF(AG84:AG116,"&lt;&gt;NOR",G84:G116)</f>
        <v>0</v>
      </c>
      <c r="H83" s="238"/>
      <c r="I83" s="238">
        <f>SUM(I84:I116)</f>
        <v>0</v>
      </c>
      <c r="J83" s="238"/>
      <c r="K83" s="238">
        <f>SUM(K84:K116)</f>
        <v>0</v>
      </c>
      <c r="L83" s="238"/>
      <c r="M83" s="238">
        <f>SUM(M84:M116)</f>
        <v>0</v>
      </c>
      <c r="N83" s="237"/>
      <c r="O83" s="237">
        <f>SUM(O84:O116)</f>
        <v>0.42</v>
      </c>
      <c r="P83" s="237"/>
      <c r="Q83" s="237">
        <f>SUM(Q84:Q116)</f>
        <v>0.73</v>
      </c>
      <c r="R83" s="238"/>
      <c r="S83" s="238"/>
      <c r="T83" s="238"/>
      <c r="U83" s="238"/>
      <c r="V83" s="238">
        <f>SUM(V84:V116)</f>
        <v>114.60999999999999</v>
      </c>
      <c r="W83" s="238"/>
      <c r="X83" s="238"/>
      <c r="Y83" s="238"/>
      <c r="AG83" t="s">
        <v>156</v>
      </c>
    </row>
    <row r="84" spans="1:60" ht="22.5" outlineLevel="1" x14ac:dyDescent="0.2">
      <c r="A84" s="246">
        <v>26</v>
      </c>
      <c r="B84" s="247" t="s">
        <v>260</v>
      </c>
      <c r="C84" s="260" t="s">
        <v>261</v>
      </c>
      <c r="D84" s="248" t="s">
        <v>183</v>
      </c>
      <c r="E84" s="249">
        <v>66.69</v>
      </c>
      <c r="F84" s="250"/>
      <c r="G84" s="251">
        <f>ROUND(E84*F84,2)</f>
        <v>0</v>
      </c>
      <c r="H84" s="234"/>
      <c r="I84" s="233">
        <f>ROUND(E84*H84,2)</f>
        <v>0</v>
      </c>
      <c r="J84" s="234"/>
      <c r="K84" s="233">
        <f>ROUND(E84*J84,2)</f>
        <v>0</v>
      </c>
      <c r="L84" s="233">
        <v>21</v>
      </c>
      <c r="M84" s="233">
        <f>G84*(1+L84/100)</f>
        <v>0</v>
      </c>
      <c r="N84" s="232">
        <v>0</v>
      </c>
      <c r="O84" s="232">
        <f>ROUND(E84*N84,2)</f>
        <v>0</v>
      </c>
      <c r="P84" s="232">
        <v>1.15E-3</v>
      </c>
      <c r="Q84" s="232">
        <f>ROUND(E84*P84,2)</f>
        <v>0.08</v>
      </c>
      <c r="R84" s="233"/>
      <c r="S84" s="233" t="s">
        <v>160</v>
      </c>
      <c r="T84" s="233" t="s">
        <v>160</v>
      </c>
      <c r="U84" s="233">
        <v>3.5000000000000003E-2</v>
      </c>
      <c r="V84" s="233">
        <f>ROUND(E84*U84,2)</f>
        <v>2.33</v>
      </c>
      <c r="W84" s="233"/>
      <c r="X84" s="233" t="s">
        <v>161</v>
      </c>
      <c r="Y84" s="233" t="s">
        <v>162</v>
      </c>
      <c r="Z84" s="212"/>
      <c r="AA84" s="212"/>
      <c r="AB84" s="212"/>
      <c r="AC84" s="212"/>
      <c r="AD84" s="212"/>
      <c r="AE84" s="212"/>
      <c r="AF84" s="212"/>
      <c r="AG84" s="212" t="s">
        <v>163</v>
      </c>
      <c r="AH84" s="212"/>
      <c r="AI84" s="212"/>
      <c r="AJ84" s="212"/>
      <c r="AK84" s="212"/>
      <c r="AL84" s="212"/>
      <c r="AM84" s="212"/>
      <c r="AN84" s="212"/>
      <c r="AO84" s="212"/>
      <c r="AP84" s="212"/>
      <c r="AQ84" s="212"/>
      <c r="AR84" s="212"/>
      <c r="AS84" s="212"/>
      <c r="AT84" s="212"/>
      <c r="AU84" s="212"/>
      <c r="AV84" s="212"/>
      <c r="AW84" s="212"/>
      <c r="AX84" s="212"/>
      <c r="AY84" s="212"/>
      <c r="AZ84" s="212"/>
      <c r="BA84" s="212"/>
      <c r="BB84" s="212"/>
      <c r="BC84" s="212"/>
      <c r="BD84" s="212"/>
      <c r="BE84" s="212"/>
      <c r="BF84" s="212"/>
      <c r="BG84" s="212"/>
      <c r="BH84" s="212"/>
    </row>
    <row r="85" spans="1:60" ht="22.5" outlineLevel="2" x14ac:dyDescent="0.2">
      <c r="A85" s="229"/>
      <c r="B85" s="230"/>
      <c r="C85" s="261" t="s">
        <v>262</v>
      </c>
      <c r="D85" s="235"/>
      <c r="E85" s="236">
        <v>66.69</v>
      </c>
      <c r="F85" s="233"/>
      <c r="G85" s="233"/>
      <c r="H85" s="233"/>
      <c r="I85" s="233"/>
      <c r="J85" s="233"/>
      <c r="K85" s="233"/>
      <c r="L85" s="233"/>
      <c r="M85" s="233"/>
      <c r="N85" s="232"/>
      <c r="O85" s="232"/>
      <c r="P85" s="232"/>
      <c r="Q85" s="232"/>
      <c r="R85" s="233"/>
      <c r="S85" s="233"/>
      <c r="T85" s="233"/>
      <c r="U85" s="233"/>
      <c r="V85" s="233"/>
      <c r="W85" s="233"/>
      <c r="X85" s="233"/>
      <c r="Y85" s="233"/>
      <c r="Z85" s="212"/>
      <c r="AA85" s="212"/>
      <c r="AB85" s="212"/>
      <c r="AC85" s="212"/>
      <c r="AD85" s="212"/>
      <c r="AE85" s="212"/>
      <c r="AF85" s="212"/>
      <c r="AG85" s="212" t="s">
        <v>165</v>
      </c>
      <c r="AH85" s="212">
        <v>0</v>
      </c>
      <c r="AI85" s="212"/>
      <c r="AJ85" s="212"/>
      <c r="AK85" s="212"/>
      <c r="AL85" s="212"/>
      <c r="AM85" s="212"/>
      <c r="AN85" s="212"/>
      <c r="AO85" s="212"/>
      <c r="AP85" s="212"/>
      <c r="AQ85" s="212"/>
      <c r="AR85" s="212"/>
      <c r="AS85" s="212"/>
      <c r="AT85" s="212"/>
      <c r="AU85" s="212"/>
      <c r="AV85" s="212"/>
      <c r="AW85" s="212"/>
      <c r="AX85" s="212"/>
      <c r="AY85" s="212"/>
      <c r="AZ85" s="212"/>
      <c r="BA85" s="212"/>
      <c r="BB85" s="212"/>
      <c r="BC85" s="212"/>
      <c r="BD85" s="212"/>
      <c r="BE85" s="212"/>
      <c r="BF85" s="212"/>
      <c r="BG85" s="212"/>
      <c r="BH85" s="212"/>
    </row>
    <row r="86" spans="1:60" ht="22.5" outlineLevel="1" x14ac:dyDescent="0.2">
      <c r="A86" s="246">
        <v>27</v>
      </c>
      <c r="B86" s="247" t="s">
        <v>263</v>
      </c>
      <c r="C86" s="260" t="s">
        <v>264</v>
      </c>
      <c r="D86" s="248" t="s">
        <v>183</v>
      </c>
      <c r="E86" s="249">
        <v>66.69</v>
      </c>
      <c r="F86" s="250"/>
      <c r="G86" s="251">
        <f>ROUND(E86*F86,2)</f>
        <v>0</v>
      </c>
      <c r="H86" s="234"/>
      <c r="I86" s="233">
        <f>ROUND(E86*H86,2)</f>
        <v>0</v>
      </c>
      <c r="J86" s="234"/>
      <c r="K86" s="233">
        <f>ROUND(E86*J86,2)</f>
        <v>0</v>
      </c>
      <c r="L86" s="233">
        <v>21</v>
      </c>
      <c r="M86" s="233">
        <f>G86*(1+L86/100)</f>
        <v>0</v>
      </c>
      <c r="N86" s="232">
        <v>0</v>
      </c>
      <c r="O86" s="232">
        <f>ROUND(E86*N86,2)</f>
        <v>0</v>
      </c>
      <c r="P86" s="232">
        <v>9.7400000000000004E-3</v>
      </c>
      <c r="Q86" s="232">
        <f>ROUND(E86*P86,2)</f>
        <v>0.65</v>
      </c>
      <c r="R86" s="233"/>
      <c r="S86" s="233" t="s">
        <v>160</v>
      </c>
      <c r="T86" s="233" t="s">
        <v>160</v>
      </c>
      <c r="U86" s="233">
        <v>0.04</v>
      </c>
      <c r="V86" s="233">
        <f>ROUND(E86*U86,2)</f>
        <v>2.67</v>
      </c>
      <c r="W86" s="233"/>
      <c r="X86" s="233" t="s">
        <v>161</v>
      </c>
      <c r="Y86" s="233" t="s">
        <v>162</v>
      </c>
      <c r="Z86" s="212"/>
      <c r="AA86" s="212"/>
      <c r="AB86" s="212"/>
      <c r="AC86" s="212"/>
      <c r="AD86" s="212"/>
      <c r="AE86" s="212"/>
      <c r="AF86" s="212"/>
      <c r="AG86" s="212" t="s">
        <v>163</v>
      </c>
      <c r="AH86" s="212"/>
      <c r="AI86" s="212"/>
      <c r="AJ86" s="212"/>
      <c r="AK86" s="212"/>
      <c r="AL86" s="212"/>
      <c r="AM86" s="212"/>
      <c r="AN86" s="212"/>
      <c r="AO86" s="212"/>
      <c r="AP86" s="212"/>
      <c r="AQ86" s="212"/>
      <c r="AR86" s="212"/>
      <c r="AS86" s="212"/>
      <c r="AT86" s="212"/>
      <c r="AU86" s="212"/>
      <c r="AV86" s="212"/>
      <c r="AW86" s="212"/>
      <c r="AX86" s="212"/>
      <c r="AY86" s="212"/>
      <c r="AZ86" s="212"/>
      <c r="BA86" s="212"/>
      <c r="BB86" s="212"/>
      <c r="BC86" s="212"/>
      <c r="BD86" s="212"/>
      <c r="BE86" s="212"/>
      <c r="BF86" s="212"/>
      <c r="BG86" s="212"/>
      <c r="BH86" s="212"/>
    </row>
    <row r="87" spans="1:60" ht="22.5" outlineLevel="2" x14ac:dyDescent="0.2">
      <c r="A87" s="229"/>
      <c r="B87" s="230"/>
      <c r="C87" s="261" t="s">
        <v>265</v>
      </c>
      <c r="D87" s="235"/>
      <c r="E87" s="236">
        <v>66.69</v>
      </c>
      <c r="F87" s="233"/>
      <c r="G87" s="233"/>
      <c r="H87" s="233"/>
      <c r="I87" s="233"/>
      <c r="J87" s="233"/>
      <c r="K87" s="233"/>
      <c r="L87" s="233"/>
      <c r="M87" s="233"/>
      <c r="N87" s="232"/>
      <c r="O87" s="232"/>
      <c r="P87" s="232"/>
      <c r="Q87" s="232"/>
      <c r="R87" s="233"/>
      <c r="S87" s="233"/>
      <c r="T87" s="233"/>
      <c r="U87" s="233"/>
      <c r="V87" s="233"/>
      <c r="W87" s="233"/>
      <c r="X87" s="233"/>
      <c r="Y87" s="233"/>
      <c r="Z87" s="212"/>
      <c r="AA87" s="212"/>
      <c r="AB87" s="212"/>
      <c r="AC87" s="212"/>
      <c r="AD87" s="212"/>
      <c r="AE87" s="212"/>
      <c r="AF87" s="212"/>
      <c r="AG87" s="212" t="s">
        <v>165</v>
      </c>
      <c r="AH87" s="212">
        <v>0</v>
      </c>
      <c r="AI87" s="212"/>
      <c r="AJ87" s="212"/>
      <c r="AK87" s="212"/>
      <c r="AL87" s="212"/>
      <c r="AM87" s="212"/>
      <c r="AN87" s="212"/>
      <c r="AO87" s="212"/>
      <c r="AP87" s="212"/>
      <c r="AQ87" s="212"/>
      <c r="AR87" s="212"/>
      <c r="AS87" s="212"/>
      <c r="AT87" s="212"/>
      <c r="AU87" s="212"/>
      <c r="AV87" s="212"/>
      <c r="AW87" s="212"/>
      <c r="AX87" s="212"/>
      <c r="AY87" s="212"/>
      <c r="AZ87" s="212"/>
      <c r="BA87" s="212"/>
      <c r="BB87" s="212"/>
      <c r="BC87" s="212"/>
      <c r="BD87" s="212"/>
      <c r="BE87" s="212"/>
      <c r="BF87" s="212"/>
      <c r="BG87" s="212"/>
      <c r="BH87" s="212"/>
    </row>
    <row r="88" spans="1:60" ht="22.5" outlineLevel="1" x14ac:dyDescent="0.2">
      <c r="A88" s="246">
        <v>28</v>
      </c>
      <c r="B88" s="247" t="s">
        <v>266</v>
      </c>
      <c r="C88" s="260" t="s">
        <v>267</v>
      </c>
      <c r="D88" s="248" t="s">
        <v>183</v>
      </c>
      <c r="E88" s="249">
        <v>66.69</v>
      </c>
      <c r="F88" s="250"/>
      <c r="G88" s="251">
        <f>ROUND(E88*F88,2)</f>
        <v>0</v>
      </c>
      <c r="H88" s="234"/>
      <c r="I88" s="233">
        <f>ROUND(E88*H88,2)</f>
        <v>0</v>
      </c>
      <c r="J88" s="234"/>
      <c r="K88" s="233">
        <f>ROUND(E88*J88,2)</f>
        <v>0</v>
      </c>
      <c r="L88" s="233">
        <v>21</v>
      </c>
      <c r="M88" s="233">
        <f>G88*(1+L88/100)</f>
        <v>0</v>
      </c>
      <c r="N88" s="232">
        <v>0</v>
      </c>
      <c r="O88" s="232">
        <f>ROUND(E88*N88,2)</f>
        <v>0</v>
      </c>
      <c r="P88" s="232">
        <v>0</v>
      </c>
      <c r="Q88" s="232">
        <f>ROUND(E88*P88,2)</f>
        <v>0</v>
      </c>
      <c r="R88" s="233"/>
      <c r="S88" s="233" t="s">
        <v>160</v>
      </c>
      <c r="T88" s="233" t="s">
        <v>160</v>
      </c>
      <c r="U88" s="233">
        <v>0.31</v>
      </c>
      <c r="V88" s="233">
        <f>ROUND(E88*U88,2)</f>
        <v>20.67</v>
      </c>
      <c r="W88" s="233"/>
      <c r="X88" s="233" t="s">
        <v>161</v>
      </c>
      <c r="Y88" s="233" t="s">
        <v>205</v>
      </c>
      <c r="Z88" s="212"/>
      <c r="AA88" s="212"/>
      <c r="AB88" s="212"/>
      <c r="AC88" s="212"/>
      <c r="AD88" s="212"/>
      <c r="AE88" s="212"/>
      <c r="AF88" s="212"/>
      <c r="AG88" s="212" t="s">
        <v>163</v>
      </c>
      <c r="AH88" s="212"/>
      <c r="AI88" s="212"/>
      <c r="AJ88" s="212"/>
      <c r="AK88" s="212"/>
      <c r="AL88" s="212"/>
      <c r="AM88" s="212"/>
      <c r="AN88" s="212"/>
      <c r="AO88" s="212"/>
      <c r="AP88" s="212"/>
      <c r="AQ88" s="212"/>
      <c r="AR88" s="212"/>
      <c r="AS88" s="212"/>
      <c r="AT88" s="212"/>
      <c r="AU88" s="212"/>
      <c r="AV88" s="212"/>
      <c r="AW88" s="212"/>
      <c r="AX88" s="212"/>
      <c r="AY88" s="212"/>
      <c r="AZ88" s="212"/>
      <c r="BA88" s="212"/>
      <c r="BB88" s="212"/>
      <c r="BC88" s="212"/>
      <c r="BD88" s="212"/>
      <c r="BE88" s="212"/>
      <c r="BF88" s="212"/>
      <c r="BG88" s="212"/>
      <c r="BH88" s="212"/>
    </row>
    <row r="89" spans="1:60" outlineLevel="2" x14ac:dyDescent="0.2">
      <c r="A89" s="229"/>
      <c r="B89" s="230"/>
      <c r="C89" s="261" t="s">
        <v>206</v>
      </c>
      <c r="D89" s="235"/>
      <c r="E89" s="236">
        <v>66.69</v>
      </c>
      <c r="F89" s="233"/>
      <c r="G89" s="233"/>
      <c r="H89" s="233"/>
      <c r="I89" s="233"/>
      <c r="J89" s="233"/>
      <c r="K89" s="233"/>
      <c r="L89" s="233"/>
      <c r="M89" s="233"/>
      <c r="N89" s="232"/>
      <c r="O89" s="232"/>
      <c r="P89" s="232"/>
      <c r="Q89" s="232"/>
      <c r="R89" s="233"/>
      <c r="S89" s="233"/>
      <c r="T89" s="233"/>
      <c r="U89" s="233"/>
      <c r="V89" s="233"/>
      <c r="W89" s="233"/>
      <c r="X89" s="233"/>
      <c r="Y89" s="233"/>
      <c r="Z89" s="212"/>
      <c r="AA89" s="212"/>
      <c r="AB89" s="212"/>
      <c r="AC89" s="212"/>
      <c r="AD89" s="212"/>
      <c r="AE89" s="212"/>
      <c r="AF89" s="212"/>
      <c r="AG89" s="212" t="s">
        <v>165</v>
      </c>
      <c r="AH89" s="212">
        <v>0</v>
      </c>
      <c r="AI89" s="212"/>
      <c r="AJ89" s="212"/>
      <c r="AK89" s="212"/>
      <c r="AL89" s="212"/>
      <c r="AM89" s="212"/>
      <c r="AN89" s="212"/>
      <c r="AO89" s="212"/>
      <c r="AP89" s="212"/>
      <c r="AQ89" s="212"/>
      <c r="AR89" s="212"/>
      <c r="AS89" s="212"/>
      <c r="AT89" s="212"/>
      <c r="AU89" s="212"/>
      <c r="AV89" s="212"/>
      <c r="AW89" s="212"/>
      <c r="AX89" s="212"/>
      <c r="AY89" s="212"/>
      <c r="AZ89" s="212"/>
      <c r="BA89" s="212"/>
      <c r="BB89" s="212"/>
      <c r="BC89" s="212"/>
      <c r="BD89" s="212"/>
      <c r="BE89" s="212"/>
      <c r="BF89" s="212"/>
      <c r="BG89" s="212"/>
      <c r="BH89" s="212"/>
    </row>
    <row r="90" spans="1:60" ht="22.5" outlineLevel="1" x14ac:dyDescent="0.2">
      <c r="A90" s="246">
        <v>29</v>
      </c>
      <c r="B90" s="247" t="s">
        <v>268</v>
      </c>
      <c r="C90" s="260" t="s">
        <v>269</v>
      </c>
      <c r="D90" s="248" t="s">
        <v>183</v>
      </c>
      <c r="E90" s="249">
        <v>107.0335</v>
      </c>
      <c r="F90" s="250"/>
      <c r="G90" s="251">
        <f>ROUND(E90*F90,2)</f>
        <v>0</v>
      </c>
      <c r="H90" s="234"/>
      <c r="I90" s="233">
        <f>ROUND(E90*H90,2)</f>
        <v>0</v>
      </c>
      <c r="J90" s="234"/>
      <c r="K90" s="233">
        <f>ROUND(E90*J90,2)</f>
        <v>0</v>
      </c>
      <c r="L90" s="233">
        <v>21</v>
      </c>
      <c r="M90" s="233">
        <f>G90*(1+L90/100)</f>
        <v>0</v>
      </c>
      <c r="N90" s="232">
        <v>2.1000000000000001E-4</v>
      </c>
      <c r="O90" s="232">
        <f>ROUND(E90*N90,2)</f>
        <v>0.02</v>
      </c>
      <c r="P90" s="232">
        <v>0</v>
      </c>
      <c r="Q90" s="232">
        <f>ROUND(E90*P90,2)</f>
        <v>0</v>
      </c>
      <c r="R90" s="233"/>
      <c r="S90" s="233" t="s">
        <v>160</v>
      </c>
      <c r="T90" s="233" t="s">
        <v>160</v>
      </c>
      <c r="U90" s="233">
        <v>0.1</v>
      </c>
      <c r="V90" s="233">
        <f>ROUND(E90*U90,2)</f>
        <v>10.7</v>
      </c>
      <c r="W90" s="233"/>
      <c r="X90" s="233" t="s">
        <v>161</v>
      </c>
      <c r="Y90" s="233" t="s">
        <v>162</v>
      </c>
      <c r="Z90" s="212"/>
      <c r="AA90" s="212"/>
      <c r="AB90" s="212"/>
      <c r="AC90" s="212"/>
      <c r="AD90" s="212"/>
      <c r="AE90" s="212"/>
      <c r="AF90" s="212"/>
      <c r="AG90" s="212" t="s">
        <v>163</v>
      </c>
      <c r="AH90" s="212"/>
      <c r="AI90" s="212"/>
      <c r="AJ90" s="212"/>
      <c r="AK90" s="212"/>
      <c r="AL90" s="212"/>
      <c r="AM90" s="212"/>
      <c r="AN90" s="212"/>
      <c r="AO90" s="212"/>
      <c r="AP90" s="212"/>
      <c r="AQ90" s="212"/>
      <c r="AR90" s="212"/>
      <c r="AS90" s="212"/>
      <c r="AT90" s="212"/>
      <c r="AU90" s="212"/>
      <c r="AV90" s="212"/>
      <c r="AW90" s="212"/>
      <c r="AX90" s="212"/>
      <c r="AY90" s="212"/>
      <c r="AZ90" s="212"/>
      <c r="BA90" s="212"/>
      <c r="BB90" s="212"/>
      <c r="BC90" s="212"/>
      <c r="BD90" s="212"/>
      <c r="BE90" s="212"/>
      <c r="BF90" s="212"/>
      <c r="BG90" s="212"/>
      <c r="BH90" s="212"/>
    </row>
    <row r="91" spans="1:60" outlineLevel="2" x14ac:dyDescent="0.2">
      <c r="A91" s="229"/>
      <c r="B91" s="230"/>
      <c r="C91" s="261" t="s">
        <v>209</v>
      </c>
      <c r="D91" s="235"/>
      <c r="E91" s="236">
        <v>66.69</v>
      </c>
      <c r="F91" s="233"/>
      <c r="G91" s="233"/>
      <c r="H91" s="233"/>
      <c r="I91" s="233"/>
      <c r="J91" s="233"/>
      <c r="K91" s="233"/>
      <c r="L91" s="233"/>
      <c r="M91" s="233"/>
      <c r="N91" s="232"/>
      <c r="O91" s="232"/>
      <c r="P91" s="232"/>
      <c r="Q91" s="232"/>
      <c r="R91" s="233"/>
      <c r="S91" s="233"/>
      <c r="T91" s="233"/>
      <c r="U91" s="233"/>
      <c r="V91" s="233"/>
      <c r="W91" s="233"/>
      <c r="X91" s="233"/>
      <c r="Y91" s="233"/>
      <c r="Z91" s="212"/>
      <c r="AA91" s="212"/>
      <c r="AB91" s="212"/>
      <c r="AC91" s="212"/>
      <c r="AD91" s="212"/>
      <c r="AE91" s="212"/>
      <c r="AF91" s="212"/>
      <c r="AG91" s="212" t="s">
        <v>165</v>
      </c>
      <c r="AH91" s="212">
        <v>0</v>
      </c>
      <c r="AI91" s="212"/>
      <c r="AJ91" s="212"/>
      <c r="AK91" s="212"/>
      <c r="AL91" s="212"/>
      <c r="AM91" s="212"/>
      <c r="AN91" s="212"/>
      <c r="AO91" s="212"/>
      <c r="AP91" s="212"/>
      <c r="AQ91" s="212"/>
      <c r="AR91" s="212"/>
      <c r="AS91" s="212"/>
      <c r="AT91" s="212"/>
      <c r="AU91" s="212"/>
      <c r="AV91" s="212"/>
      <c r="AW91" s="212"/>
      <c r="AX91" s="212"/>
      <c r="AY91" s="212"/>
      <c r="AZ91" s="212"/>
      <c r="BA91" s="212"/>
      <c r="BB91" s="212"/>
      <c r="BC91" s="212"/>
      <c r="BD91" s="212"/>
      <c r="BE91" s="212"/>
      <c r="BF91" s="212"/>
      <c r="BG91" s="212"/>
      <c r="BH91" s="212"/>
    </row>
    <row r="92" spans="1:60" outlineLevel="3" x14ac:dyDescent="0.2">
      <c r="A92" s="229"/>
      <c r="B92" s="230"/>
      <c r="C92" s="261" t="s">
        <v>270</v>
      </c>
      <c r="D92" s="235"/>
      <c r="E92" s="236">
        <v>10.003500000000001</v>
      </c>
      <c r="F92" s="233"/>
      <c r="G92" s="233"/>
      <c r="H92" s="233"/>
      <c r="I92" s="233"/>
      <c r="J92" s="233"/>
      <c r="K92" s="233"/>
      <c r="L92" s="233"/>
      <c r="M92" s="233"/>
      <c r="N92" s="232"/>
      <c r="O92" s="232"/>
      <c r="P92" s="232"/>
      <c r="Q92" s="232"/>
      <c r="R92" s="233"/>
      <c r="S92" s="233"/>
      <c r="T92" s="233"/>
      <c r="U92" s="233"/>
      <c r="V92" s="233"/>
      <c r="W92" s="233"/>
      <c r="X92" s="233"/>
      <c r="Y92" s="233"/>
      <c r="Z92" s="212"/>
      <c r="AA92" s="212"/>
      <c r="AB92" s="212"/>
      <c r="AC92" s="212"/>
      <c r="AD92" s="212"/>
      <c r="AE92" s="212"/>
      <c r="AF92" s="212"/>
      <c r="AG92" s="212" t="s">
        <v>165</v>
      </c>
      <c r="AH92" s="212">
        <v>0</v>
      </c>
      <c r="AI92" s="212"/>
      <c r="AJ92" s="212"/>
      <c r="AK92" s="212"/>
      <c r="AL92" s="212"/>
      <c r="AM92" s="212"/>
      <c r="AN92" s="212"/>
      <c r="AO92" s="212"/>
      <c r="AP92" s="212"/>
      <c r="AQ92" s="212"/>
      <c r="AR92" s="212"/>
      <c r="AS92" s="212"/>
      <c r="AT92" s="212"/>
      <c r="AU92" s="212"/>
      <c r="AV92" s="212"/>
      <c r="AW92" s="212"/>
      <c r="AX92" s="212"/>
      <c r="AY92" s="212"/>
      <c r="AZ92" s="212"/>
      <c r="BA92" s="212"/>
      <c r="BB92" s="212"/>
      <c r="BC92" s="212"/>
      <c r="BD92" s="212"/>
      <c r="BE92" s="212"/>
      <c r="BF92" s="212"/>
      <c r="BG92" s="212"/>
      <c r="BH92" s="212"/>
    </row>
    <row r="93" spans="1:60" outlineLevel="3" x14ac:dyDescent="0.2">
      <c r="A93" s="229"/>
      <c r="B93" s="230"/>
      <c r="C93" s="261" t="s">
        <v>271</v>
      </c>
      <c r="D93" s="235"/>
      <c r="E93" s="236"/>
      <c r="F93" s="233"/>
      <c r="G93" s="233"/>
      <c r="H93" s="233"/>
      <c r="I93" s="233"/>
      <c r="J93" s="233"/>
      <c r="K93" s="233"/>
      <c r="L93" s="233"/>
      <c r="M93" s="233"/>
      <c r="N93" s="232"/>
      <c r="O93" s="232"/>
      <c r="P93" s="232"/>
      <c r="Q93" s="232"/>
      <c r="R93" s="233"/>
      <c r="S93" s="233"/>
      <c r="T93" s="233"/>
      <c r="U93" s="233"/>
      <c r="V93" s="233"/>
      <c r="W93" s="233"/>
      <c r="X93" s="233"/>
      <c r="Y93" s="233"/>
      <c r="Z93" s="212"/>
      <c r="AA93" s="212"/>
      <c r="AB93" s="212"/>
      <c r="AC93" s="212"/>
      <c r="AD93" s="212"/>
      <c r="AE93" s="212"/>
      <c r="AF93" s="212"/>
      <c r="AG93" s="212" t="s">
        <v>165</v>
      </c>
      <c r="AH93" s="212">
        <v>0</v>
      </c>
      <c r="AI93" s="212"/>
      <c r="AJ93" s="212"/>
      <c r="AK93" s="212"/>
      <c r="AL93" s="212"/>
      <c r="AM93" s="212"/>
      <c r="AN93" s="212"/>
      <c r="AO93" s="212"/>
      <c r="AP93" s="212"/>
      <c r="AQ93" s="212"/>
      <c r="AR93" s="212"/>
      <c r="AS93" s="212"/>
      <c r="AT93" s="212"/>
      <c r="AU93" s="212"/>
      <c r="AV93" s="212"/>
      <c r="AW93" s="212"/>
      <c r="AX93" s="212"/>
      <c r="AY93" s="212"/>
      <c r="AZ93" s="212"/>
      <c r="BA93" s="212"/>
      <c r="BB93" s="212"/>
      <c r="BC93" s="212"/>
      <c r="BD93" s="212"/>
      <c r="BE93" s="212"/>
      <c r="BF93" s="212"/>
      <c r="BG93" s="212"/>
      <c r="BH93" s="212"/>
    </row>
    <row r="94" spans="1:60" outlineLevel="3" x14ac:dyDescent="0.2">
      <c r="A94" s="229"/>
      <c r="B94" s="230"/>
      <c r="C94" s="261" t="s">
        <v>193</v>
      </c>
      <c r="D94" s="235"/>
      <c r="E94" s="236">
        <v>28</v>
      </c>
      <c r="F94" s="233"/>
      <c r="G94" s="233"/>
      <c r="H94" s="233"/>
      <c r="I94" s="233"/>
      <c r="J94" s="233"/>
      <c r="K94" s="233"/>
      <c r="L94" s="233"/>
      <c r="M94" s="233"/>
      <c r="N94" s="232"/>
      <c r="O94" s="232"/>
      <c r="P94" s="232"/>
      <c r="Q94" s="232"/>
      <c r="R94" s="233"/>
      <c r="S94" s="233"/>
      <c r="T94" s="233"/>
      <c r="U94" s="233"/>
      <c r="V94" s="233"/>
      <c r="W94" s="233"/>
      <c r="X94" s="233"/>
      <c r="Y94" s="233"/>
      <c r="Z94" s="212"/>
      <c r="AA94" s="212"/>
      <c r="AB94" s="212"/>
      <c r="AC94" s="212"/>
      <c r="AD94" s="212"/>
      <c r="AE94" s="212"/>
      <c r="AF94" s="212"/>
      <c r="AG94" s="212" t="s">
        <v>165</v>
      </c>
      <c r="AH94" s="212">
        <v>0</v>
      </c>
      <c r="AI94" s="212"/>
      <c r="AJ94" s="212"/>
      <c r="AK94" s="212"/>
      <c r="AL94" s="212"/>
      <c r="AM94" s="212"/>
      <c r="AN94" s="212"/>
      <c r="AO94" s="212"/>
      <c r="AP94" s="212"/>
      <c r="AQ94" s="212"/>
      <c r="AR94" s="212"/>
      <c r="AS94" s="212"/>
      <c r="AT94" s="212"/>
      <c r="AU94" s="212"/>
      <c r="AV94" s="212"/>
      <c r="AW94" s="212"/>
      <c r="AX94" s="212"/>
      <c r="AY94" s="212"/>
      <c r="AZ94" s="212"/>
      <c r="BA94" s="212"/>
      <c r="BB94" s="212"/>
      <c r="BC94" s="212"/>
      <c r="BD94" s="212"/>
      <c r="BE94" s="212"/>
      <c r="BF94" s="212"/>
      <c r="BG94" s="212"/>
      <c r="BH94" s="212"/>
    </row>
    <row r="95" spans="1:60" outlineLevel="3" x14ac:dyDescent="0.2">
      <c r="A95" s="229"/>
      <c r="B95" s="230"/>
      <c r="C95" s="261" t="s">
        <v>194</v>
      </c>
      <c r="D95" s="235"/>
      <c r="E95" s="236">
        <v>2.34</v>
      </c>
      <c r="F95" s="233"/>
      <c r="G95" s="233"/>
      <c r="H95" s="233"/>
      <c r="I95" s="233"/>
      <c r="J95" s="233"/>
      <c r="K95" s="233"/>
      <c r="L95" s="233"/>
      <c r="M95" s="233"/>
      <c r="N95" s="232"/>
      <c r="O95" s="232"/>
      <c r="P95" s="232"/>
      <c r="Q95" s="232"/>
      <c r="R95" s="233"/>
      <c r="S95" s="233"/>
      <c r="T95" s="233"/>
      <c r="U95" s="233"/>
      <c r="V95" s="233"/>
      <c r="W95" s="233"/>
      <c r="X95" s="233"/>
      <c r="Y95" s="233"/>
      <c r="Z95" s="212"/>
      <c r="AA95" s="212"/>
      <c r="AB95" s="212"/>
      <c r="AC95" s="212"/>
      <c r="AD95" s="212"/>
      <c r="AE95" s="212"/>
      <c r="AF95" s="212"/>
      <c r="AG95" s="212" t="s">
        <v>165</v>
      </c>
      <c r="AH95" s="212">
        <v>0</v>
      </c>
      <c r="AI95" s="212"/>
      <c r="AJ95" s="212"/>
      <c r="AK95" s="212"/>
      <c r="AL95" s="212"/>
      <c r="AM95" s="212"/>
      <c r="AN95" s="212"/>
      <c r="AO95" s="212"/>
      <c r="AP95" s="212"/>
      <c r="AQ95" s="212"/>
      <c r="AR95" s="212"/>
      <c r="AS95" s="212"/>
      <c r="AT95" s="212"/>
      <c r="AU95" s="212"/>
      <c r="AV95" s="212"/>
      <c r="AW95" s="212"/>
      <c r="AX95" s="212"/>
      <c r="AY95" s="212"/>
      <c r="AZ95" s="212"/>
      <c r="BA95" s="212"/>
      <c r="BB95" s="212"/>
      <c r="BC95" s="212"/>
      <c r="BD95" s="212"/>
      <c r="BE95" s="212"/>
      <c r="BF95" s="212"/>
      <c r="BG95" s="212"/>
      <c r="BH95" s="212"/>
    </row>
    <row r="96" spans="1:60" ht="22.5" outlineLevel="1" x14ac:dyDescent="0.2">
      <c r="A96" s="246">
        <v>30</v>
      </c>
      <c r="B96" s="247" t="s">
        <v>272</v>
      </c>
      <c r="C96" s="260" t="s">
        <v>273</v>
      </c>
      <c r="D96" s="248" t="s">
        <v>183</v>
      </c>
      <c r="E96" s="249">
        <v>107.0335</v>
      </c>
      <c r="F96" s="250"/>
      <c r="G96" s="251">
        <f>ROUND(E96*F96,2)</f>
        <v>0</v>
      </c>
      <c r="H96" s="234"/>
      <c r="I96" s="233">
        <f>ROUND(E96*H96,2)</f>
        <v>0</v>
      </c>
      <c r="J96" s="234"/>
      <c r="K96" s="233">
        <f>ROUND(E96*J96,2)</f>
        <v>0</v>
      </c>
      <c r="L96" s="233">
        <v>21</v>
      </c>
      <c r="M96" s="233">
        <f>G96*(1+L96/100)</f>
        <v>0</v>
      </c>
      <c r="N96" s="232">
        <v>1.58E-3</v>
      </c>
      <c r="O96" s="232">
        <f>ROUND(E96*N96,2)</f>
        <v>0.17</v>
      </c>
      <c r="P96" s="232">
        <v>0</v>
      </c>
      <c r="Q96" s="232">
        <f>ROUND(E96*P96,2)</f>
        <v>0</v>
      </c>
      <c r="R96" s="233"/>
      <c r="S96" s="233" t="s">
        <v>160</v>
      </c>
      <c r="T96" s="233" t="s">
        <v>160</v>
      </c>
      <c r="U96" s="233">
        <v>0.24</v>
      </c>
      <c r="V96" s="233">
        <f>ROUND(E96*U96,2)</f>
        <v>25.69</v>
      </c>
      <c r="W96" s="233"/>
      <c r="X96" s="233" t="s">
        <v>161</v>
      </c>
      <c r="Y96" s="233" t="s">
        <v>162</v>
      </c>
      <c r="Z96" s="212"/>
      <c r="AA96" s="212"/>
      <c r="AB96" s="212"/>
      <c r="AC96" s="212"/>
      <c r="AD96" s="212"/>
      <c r="AE96" s="212"/>
      <c r="AF96" s="212"/>
      <c r="AG96" s="212" t="s">
        <v>163</v>
      </c>
      <c r="AH96" s="212"/>
      <c r="AI96" s="212"/>
      <c r="AJ96" s="212"/>
      <c r="AK96" s="212"/>
      <c r="AL96" s="212"/>
      <c r="AM96" s="212"/>
      <c r="AN96" s="212"/>
      <c r="AO96" s="212"/>
      <c r="AP96" s="212"/>
      <c r="AQ96" s="212"/>
      <c r="AR96" s="212"/>
      <c r="AS96" s="212"/>
      <c r="AT96" s="212"/>
      <c r="AU96" s="212"/>
      <c r="AV96" s="212"/>
      <c r="AW96" s="212"/>
      <c r="AX96" s="212"/>
      <c r="AY96" s="212"/>
      <c r="AZ96" s="212"/>
      <c r="BA96" s="212"/>
      <c r="BB96" s="212"/>
      <c r="BC96" s="212"/>
      <c r="BD96" s="212"/>
      <c r="BE96" s="212"/>
      <c r="BF96" s="212"/>
      <c r="BG96" s="212"/>
      <c r="BH96" s="212"/>
    </row>
    <row r="97" spans="1:60" outlineLevel="2" x14ac:dyDescent="0.2">
      <c r="A97" s="229"/>
      <c r="B97" s="230"/>
      <c r="C97" s="261" t="s">
        <v>209</v>
      </c>
      <c r="D97" s="235"/>
      <c r="E97" s="236">
        <v>66.69</v>
      </c>
      <c r="F97" s="233"/>
      <c r="G97" s="233"/>
      <c r="H97" s="233"/>
      <c r="I97" s="233"/>
      <c r="J97" s="233"/>
      <c r="K97" s="233"/>
      <c r="L97" s="233"/>
      <c r="M97" s="233"/>
      <c r="N97" s="232"/>
      <c r="O97" s="232"/>
      <c r="P97" s="232"/>
      <c r="Q97" s="232"/>
      <c r="R97" s="233"/>
      <c r="S97" s="233"/>
      <c r="T97" s="233"/>
      <c r="U97" s="233"/>
      <c r="V97" s="233"/>
      <c r="W97" s="233"/>
      <c r="X97" s="233"/>
      <c r="Y97" s="233"/>
      <c r="Z97" s="212"/>
      <c r="AA97" s="212"/>
      <c r="AB97" s="212"/>
      <c r="AC97" s="212"/>
      <c r="AD97" s="212"/>
      <c r="AE97" s="212"/>
      <c r="AF97" s="212"/>
      <c r="AG97" s="212" t="s">
        <v>165</v>
      </c>
      <c r="AH97" s="212">
        <v>0</v>
      </c>
      <c r="AI97" s="212"/>
      <c r="AJ97" s="212"/>
      <c r="AK97" s="212"/>
      <c r="AL97" s="212"/>
      <c r="AM97" s="212"/>
      <c r="AN97" s="212"/>
      <c r="AO97" s="212"/>
      <c r="AP97" s="212"/>
      <c r="AQ97" s="212"/>
      <c r="AR97" s="212"/>
      <c r="AS97" s="212"/>
      <c r="AT97" s="212"/>
      <c r="AU97" s="212"/>
      <c r="AV97" s="212"/>
      <c r="AW97" s="212"/>
      <c r="AX97" s="212"/>
      <c r="AY97" s="212"/>
      <c r="AZ97" s="212"/>
      <c r="BA97" s="212"/>
      <c r="BB97" s="212"/>
      <c r="BC97" s="212"/>
      <c r="BD97" s="212"/>
      <c r="BE97" s="212"/>
      <c r="BF97" s="212"/>
      <c r="BG97" s="212"/>
      <c r="BH97" s="212"/>
    </row>
    <row r="98" spans="1:60" outlineLevel="3" x14ac:dyDescent="0.2">
      <c r="A98" s="229"/>
      <c r="B98" s="230"/>
      <c r="C98" s="261" t="s">
        <v>270</v>
      </c>
      <c r="D98" s="235"/>
      <c r="E98" s="236">
        <v>10.003500000000001</v>
      </c>
      <c r="F98" s="233"/>
      <c r="G98" s="233"/>
      <c r="H98" s="233"/>
      <c r="I98" s="233"/>
      <c r="J98" s="233"/>
      <c r="K98" s="233"/>
      <c r="L98" s="233"/>
      <c r="M98" s="233"/>
      <c r="N98" s="232"/>
      <c r="O98" s="232"/>
      <c r="P98" s="232"/>
      <c r="Q98" s="232"/>
      <c r="R98" s="233"/>
      <c r="S98" s="233"/>
      <c r="T98" s="233"/>
      <c r="U98" s="233"/>
      <c r="V98" s="233"/>
      <c r="W98" s="233"/>
      <c r="X98" s="233"/>
      <c r="Y98" s="233"/>
      <c r="Z98" s="212"/>
      <c r="AA98" s="212"/>
      <c r="AB98" s="212"/>
      <c r="AC98" s="212"/>
      <c r="AD98" s="212"/>
      <c r="AE98" s="212"/>
      <c r="AF98" s="212"/>
      <c r="AG98" s="212" t="s">
        <v>165</v>
      </c>
      <c r="AH98" s="212">
        <v>0</v>
      </c>
      <c r="AI98" s="212"/>
      <c r="AJ98" s="212"/>
      <c r="AK98" s="212"/>
      <c r="AL98" s="212"/>
      <c r="AM98" s="212"/>
      <c r="AN98" s="212"/>
      <c r="AO98" s="212"/>
      <c r="AP98" s="212"/>
      <c r="AQ98" s="212"/>
      <c r="AR98" s="212"/>
      <c r="AS98" s="212"/>
      <c r="AT98" s="212"/>
      <c r="AU98" s="212"/>
      <c r="AV98" s="212"/>
      <c r="AW98" s="212"/>
      <c r="AX98" s="212"/>
      <c r="AY98" s="212"/>
      <c r="AZ98" s="212"/>
      <c r="BA98" s="212"/>
      <c r="BB98" s="212"/>
      <c r="BC98" s="212"/>
      <c r="BD98" s="212"/>
      <c r="BE98" s="212"/>
      <c r="BF98" s="212"/>
      <c r="BG98" s="212"/>
      <c r="BH98" s="212"/>
    </row>
    <row r="99" spans="1:60" outlineLevel="3" x14ac:dyDescent="0.2">
      <c r="A99" s="229"/>
      <c r="B99" s="230"/>
      <c r="C99" s="261" t="s">
        <v>271</v>
      </c>
      <c r="D99" s="235"/>
      <c r="E99" s="236"/>
      <c r="F99" s="233"/>
      <c r="G99" s="233"/>
      <c r="H99" s="233"/>
      <c r="I99" s="233"/>
      <c r="J99" s="233"/>
      <c r="K99" s="233"/>
      <c r="L99" s="233"/>
      <c r="M99" s="233"/>
      <c r="N99" s="232"/>
      <c r="O99" s="232"/>
      <c r="P99" s="232"/>
      <c r="Q99" s="232"/>
      <c r="R99" s="233"/>
      <c r="S99" s="233"/>
      <c r="T99" s="233"/>
      <c r="U99" s="233"/>
      <c r="V99" s="233"/>
      <c r="W99" s="233"/>
      <c r="X99" s="233"/>
      <c r="Y99" s="233"/>
      <c r="Z99" s="212"/>
      <c r="AA99" s="212"/>
      <c r="AB99" s="212"/>
      <c r="AC99" s="212"/>
      <c r="AD99" s="212"/>
      <c r="AE99" s="212"/>
      <c r="AF99" s="212"/>
      <c r="AG99" s="212" t="s">
        <v>165</v>
      </c>
      <c r="AH99" s="212">
        <v>0</v>
      </c>
      <c r="AI99" s="212"/>
      <c r="AJ99" s="212"/>
      <c r="AK99" s="212"/>
      <c r="AL99" s="212"/>
      <c r="AM99" s="212"/>
      <c r="AN99" s="212"/>
      <c r="AO99" s="212"/>
      <c r="AP99" s="212"/>
      <c r="AQ99" s="212"/>
      <c r="AR99" s="212"/>
      <c r="AS99" s="212"/>
      <c r="AT99" s="212"/>
      <c r="AU99" s="212"/>
      <c r="AV99" s="212"/>
      <c r="AW99" s="212"/>
      <c r="AX99" s="212"/>
      <c r="AY99" s="212"/>
      <c r="AZ99" s="212"/>
      <c r="BA99" s="212"/>
      <c r="BB99" s="212"/>
      <c r="BC99" s="212"/>
      <c r="BD99" s="212"/>
      <c r="BE99" s="212"/>
      <c r="BF99" s="212"/>
      <c r="BG99" s="212"/>
      <c r="BH99" s="212"/>
    </row>
    <row r="100" spans="1:60" outlineLevel="3" x14ac:dyDescent="0.2">
      <c r="A100" s="229"/>
      <c r="B100" s="230"/>
      <c r="C100" s="261" t="s">
        <v>193</v>
      </c>
      <c r="D100" s="235"/>
      <c r="E100" s="236">
        <v>28</v>
      </c>
      <c r="F100" s="233"/>
      <c r="G100" s="233"/>
      <c r="H100" s="233"/>
      <c r="I100" s="233"/>
      <c r="J100" s="233"/>
      <c r="K100" s="233"/>
      <c r="L100" s="233"/>
      <c r="M100" s="233"/>
      <c r="N100" s="232"/>
      <c r="O100" s="232"/>
      <c r="P100" s="232"/>
      <c r="Q100" s="232"/>
      <c r="R100" s="233"/>
      <c r="S100" s="233"/>
      <c r="T100" s="233"/>
      <c r="U100" s="233"/>
      <c r="V100" s="233"/>
      <c r="W100" s="233"/>
      <c r="X100" s="233"/>
      <c r="Y100" s="233"/>
      <c r="Z100" s="212"/>
      <c r="AA100" s="212"/>
      <c r="AB100" s="212"/>
      <c r="AC100" s="212"/>
      <c r="AD100" s="212"/>
      <c r="AE100" s="212"/>
      <c r="AF100" s="212"/>
      <c r="AG100" s="212" t="s">
        <v>165</v>
      </c>
      <c r="AH100" s="212">
        <v>0</v>
      </c>
      <c r="AI100" s="212"/>
      <c r="AJ100" s="212"/>
      <c r="AK100" s="212"/>
      <c r="AL100" s="212"/>
      <c r="AM100" s="212"/>
      <c r="AN100" s="212"/>
      <c r="AO100" s="212"/>
      <c r="AP100" s="212"/>
      <c r="AQ100" s="212"/>
      <c r="AR100" s="212"/>
      <c r="AS100" s="212"/>
      <c r="AT100" s="212"/>
      <c r="AU100" s="212"/>
      <c r="AV100" s="212"/>
      <c r="AW100" s="212"/>
      <c r="AX100" s="212"/>
      <c r="AY100" s="212"/>
      <c r="AZ100" s="212"/>
      <c r="BA100" s="212"/>
      <c r="BB100" s="212"/>
      <c r="BC100" s="212"/>
      <c r="BD100" s="212"/>
      <c r="BE100" s="212"/>
      <c r="BF100" s="212"/>
      <c r="BG100" s="212"/>
      <c r="BH100" s="212"/>
    </row>
    <row r="101" spans="1:60" outlineLevel="3" x14ac:dyDescent="0.2">
      <c r="A101" s="229"/>
      <c r="B101" s="230"/>
      <c r="C101" s="261" t="s">
        <v>194</v>
      </c>
      <c r="D101" s="235"/>
      <c r="E101" s="236">
        <v>2.34</v>
      </c>
      <c r="F101" s="233"/>
      <c r="G101" s="233"/>
      <c r="H101" s="233"/>
      <c r="I101" s="233"/>
      <c r="J101" s="233"/>
      <c r="K101" s="233"/>
      <c r="L101" s="233"/>
      <c r="M101" s="233"/>
      <c r="N101" s="232"/>
      <c r="O101" s="232"/>
      <c r="P101" s="232"/>
      <c r="Q101" s="232"/>
      <c r="R101" s="233"/>
      <c r="S101" s="233"/>
      <c r="T101" s="233"/>
      <c r="U101" s="233"/>
      <c r="V101" s="233"/>
      <c r="W101" s="233"/>
      <c r="X101" s="233"/>
      <c r="Y101" s="233"/>
      <c r="Z101" s="212"/>
      <c r="AA101" s="212"/>
      <c r="AB101" s="212"/>
      <c r="AC101" s="212"/>
      <c r="AD101" s="212"/>
      <c r="AE101" s="212"/>
      <c r="AF101" s="212"/>
      <c r="AG101" s="212" t="s">
        <v>165</v>
      </c>
      <c r="AH101" s="212">
        <v>0</v>
      </c>
      <c r="AI101" s="212"/>
      <c r="AJ101" s="212"/>
      <c r="AK101" s="212"/>
      <c r="AL101" s="212"/>
      <c r="AM101" s="212"/>
      <c r="AN101" s="212"/>
      <c r="AO101" s="212"/>
      <c r="AP101" s="212"/>
      <c r="AQ101" s="212"/>
      <c r="AR101" s="212"/>
      <c r="AS101" s="212"/>
      <c r="AT101" s="212"/>
      <c r="AU101" s="212"/>
      <c r="AV101" s="212"/>
      <c r="AW101" s="212"/>
      <c r="AX101" s="212"/>
      <c r="AY101" s="212"/>
      <c r="AZ101" s="212"/>
      <c r="BA101" s="212"/>
      <c r="BB101" s="212"/>
      <c r="BC101" s="212"/>
      <c r="BD101" s="212"/>
      <c r="BE101" s="212"/>
      <c r="BF101" s="212"/>
      <c r="BG101" s="212"/>
      <c r="BH101" s="212"/>
    </row>
    <row r="102" spans="1:60" ht="33.75" outlineLevel="1" x14ac:dyDescent="0.2">
      <c r="A102" s="246">
        <v>31</v>
      </c>
      <c r="B102" s="247" t="s">
        <v>274</v>
      </c>
      <c r="C102" s="260" t="s">
        <v>275</v>
      </c>
      <c r="D102" s="248" t="s">
        <v>238</v>
      </c>
      <c r="E102" s="249">
        <v>64.260000000000005</v>
      </c>
      <c r="F102" s="250"/>
      <c r="G102" s="251">
        <f>ROUND(E102*F102,2)</f>
        <v>0</v>
      </c>
      <c r="H102" s="234"/>
      <c r="I102" s="233">
        <f>ROUND(E102*H102,2)</f>
        <v>0</v>
      </c>
      <c r="J102" s="234"/>
      <c r="K102" s="233">
        <f>ROUND(E102*J102,2)</f>
        <v>0</v>
      </c>
      <c r="L102" s="233">
        <v>21</v>
      </c>
      <c r="M102" s="233">
        <f>G102*(1+L102/100)</f>
        <v>0</v>
      </c>
      <c r="N102" s="232">
        <v>2.9E-4</v>
      </c>
      <c r="O102" s="232">
        <f>ROUND(E102*N102,2)</f>
        <v>0.02</v>
      </c>
      <c r="P102" s="232">
        <v>0</v>
      </c>
      <c r="Q102" s="232">
        <f>ROUND(E102*P102,2)</f>
        <v>0</v>
      </c>
      <c r="R102" s="233"/>
      <c r="S102" s="233" t="s">
        <v>160</v>
      </c>
      <c r="T102" s="233" t="s">
        <v>160</v>
      </c>
      <c r="U102" s="233">
        <v>0.11</v>
      </c>
      <c r="V102" s="233">
        <f>ROUND(E102*U102,2)</f>
        <v>7.07</v>
      </c>
      <c r="W102" s="233"/>
      <c r="X102" s="233" t="s">
        <v>161</v>
      </c>
      <c r="Y102" s="233" t="s">
        <v>162</v>
      </c>
      <c r="Z102" s="212"/>
      <c r="AA102" s="212"/>
      <c r="AB102" s="212"/>
      <c r="AC102" s="212"/>
      <c r="AD102" s="212"/>
      <c r="AE102" s="212"/>
      <c r="AF102" s="212"/>
      <c r="AG102" s="212" t="s">
        <v>163</v>
      </c>
      <c r="AH102" s="212"/>
      <c r="AI102" s="212"/>
      <c r="AJ102" s="212"/>
      <c r="AK102" s="212"/>
      <c r="AL102" s="212"/>
      <c r="AM102" s="212"/>
      <c r="AN102" s="212"/>
      <c r="AO102" s="212"/>
      <c r="AP102" s="212"/>
      <c r="AQ102" s="212"/>
      <c r="AR102" s="212"/>
      <c r="AS102" s="212"/>
      <c r="AT102" s="212"/>
      <c r="AU102" s="212"/>
      <c r="AV102" s="212"/>
      <c r="AW102" s="212"/>
      <c r="AX102" s="212"/>
      <c r="AY102" s="212"/>
      <c r="AZ102" s="212"/>
      <c r="BA102" s="212"/>
      <c r="BB102" s="212"/>
      <c r="BC102" s="212"/>
      <c r="BD102" s="212"/>
      <c r="BE102" s="212"/>
      <c r="BF102" s="212"/>
      <c r="BG102" s="212"/>
      <c r="BH102" s="212"/>
    </row>
    <row r="103" spans="1:60" outlineLevel="2" x14ac:dyDescent="0.2">
      <c r="A103" s="229"/>
      <c r="B103" s="230"/>
      <c r="C103" s="261" t="s">
        <v>276</v>
      </c>
      <c r="D103" s="235"/>
      <c r="E103" s="236">
        <v>20.6</v>
      </c>
      <c r="F103" s="233"/>
      <c r="G103" s="233"/>
      <c r="H103" s="233"/>
      <c r="I103" s="233"/>
      <c r="J103" s="233"/>
      <c r="K103" s="233"/>
      <c r="L103" s="233"/>
      <c r="M103" s="233"/>
      <c r="N103" s="232"/>
      <c r="O103" s="232"/>
      <c r="P103" s="232"/>
      <c r="Q103" s="232"/>
      <c r="R103" s="233"/>
      <c r="S103" s="233"/>
      <c r="T103" s="233"/>
      <c r="U103" s="233"/>
      <c r="V103" s="233"/>
      <c r="W103" s="233"/>
      <c r="X103" s="233"/>
      <c r="Y103" s="233"/>
      <c r="Z103" s="212"/>
      <c r="AA103" s="212"/>
      <c r="AB103" s="212"/>
      <c r="AC103" s="212"/>
      <c r="AD103" s="212"/>
      <c r="AE103" s="212"/>
      <c r="AF103" s="212"/>
      <c r="AG103" s="212" t="s">
        <v>165</v>
      </c>
      <c r="AH103" s="212">
        <v>0</v>
      </c>
      <c r="AI103" s="212"/>
      <c r="AJ103" s="212"/>
      <c r="AK103" s="212"/>
      <c r="AL103" s="212"/>
      <c r="AM103" s="212"/>
      <c r="AN103" s="212"/>
      <c r="AO103" s="212"/>
      <c r="AP103" s="212"/>
      <c r="AQ103" s="212"/>
      <c r="AR103" s="212"/>
      <c r="AS103" s="212"/>
      <c r="AT103" s="212"/>
      <c r="AU103" s="212"/>
      <c r="AV103" s="212"/>
      <c r="AW103" s="212"/>
      <c r="AX103" s="212"/>
      <c r="AY103" s="212"/>
      <c r="AZ103" s="212"/>
      <c r="BA103" s="212"/>
      <c r="BB103" s="212"/>
      <c r="BC103" s="212"/>
      <c r="BD103" s="212"/>
      <c r="BE103" s="212"/>
      <c r="BF103" s="212"/>
      <c r="BG103" s="212"/>
      <c r="BH103" s="212"/>
    </row>
    <row r="104" spans="1:60" outlineLevel="3" x14ac:dyDescent="0.2">
      <c r="A104" s="229"/>
      <c r="B104" s="230"/>
      <c r="C104" s="261" t="s">
        <v>277</v>
      </c>
      <c r="D104" s="235"/>
      <c r="E104" s="236">
        <v>23.52</v>
      </c>
      <c r="F104" s="233"/>
      <c r="G104" s="233"/>
      <c r="H104" s="233"/>
      <c r="I104" s="233"/>
      <c r="J104" s="233"/>
      <c r="K104" s="233"/>
      <c r="L104" s="233"/>
      <c r="M104" s="233"/>
      <c r="N104" s="232"/>
      <c r="O104" s="232"/>
      <c r="P104" s="232"/>
      <c r="Q104" s="232"/>
      <c r="R104" s="233"/>
      <c r="S104" s="233"/>
      <c r="T104" s="233"/>
      <c r="U104" s="233"/>
      <c r="V104" s="233"/>
      <c r="W104" s="233"/>
      <c r="X104" s="233"/>
      <c r="Y104" s="233"/>
      <c r="Z104" s="212"/>
      <c r="AA104" s="212"/>
      <c r="AB104" s="212"/>
      <c r="AC104" s="212"/>
      <c r="AD104" s="212"/>
      <c r="AE104" s="212"/>
      <c r="AF104" s="212"/>
      <c r="AG104" s="212" t="s">
        <v>165</v>
      </c>
      <c r="AH104" s="212">
        <v>0</v>
      </c>
      <c r="AI104" s="212"/>
      <c r="AJ104" s="212"/>
      <c r="AK104" s="212"/>
      <c r="AL104" s="212"/>
      <c r="AM104" s="212"/>
      <c r="AN104" s="212"/>
      <c r="AO104" s="212"/>
      <c r="AP104" s="212"/>
      <c r="AQ104" s="212"/>
      <c r="AR104" s="212"/>
      <c r="AS104" s="212"/>
      <c r="AT104" s="212"/>
      <c r="AU104" s="212"/>
      <c r="AV104" s="212"/>
      <c r="AW104" s="212"/>
      <c r="AX104" s="212"/>
      <c r="AY104" s="212"/>
      <c r="AZ104" s="212"/>
      <c r="BA104" s="212"/>
      <c r="BB104" s="212"/>
      <c r="BC104" s="212"/>
      <c r="BD104" s="212"/>
      <c r="BE104" s="212"/>
      <c r="BF104" s="212"/>
      <c r="BG104" s="212"/>
      <c r="BH104" s="212"/>
    </row>
    <row r="105" spans="1:60" outlineLevel="3" x14ac:dyDescent="0.2">
      <c r="A105" s="229"/>
      <c r="B105" s="230"/>
      <c r="C105" s="261" t="s">
        <v>278</v>
      </c>
      <c r="D105" s="235"/>
      <c r="E105" s="236">
        <v>20.14</v>
      </c>
      <c r="F105" s="233"/>
      <c r="G105" s="233"/>
      <c r="H105" s="233"/>
      <c r="I105" s="233"/>
      <c r="J105" s="233"/>
      <c r="K105" s="233"/>
      <c r="L105" s="233"/>
      <c r="M105" s="233"/>
      <c r="N105" s="232"/>
      <c r="O105" s="232"/>
      <c r="P105" s="232"/>
      <c r="Q105" s="232"/>
      <c r="R105" s="233"/>
      <c r="S105" s="233"/>
      <c r="T105" s="233"/>
      <c r="U105" s="233"/>
      <c r="V105" s="233"/>
      <c r="W105" s="233"/>
      <c r="X105" s="233"/>
      <c r="Y105" s="233"/>
      <c r="Z105" s="212"/>
      <c r="AA105" s="212"/>
      <c r="AB105" s="212"/>
      <c r="AC105" s="212"/>
      <c r="AD105" s="212"/>
      <c r="AE105" s="212"/>
      <c r="AF105" s="212"/>
      <c r="AG105" s="212" t="s">
        <v>165</v>
      </c>
      <c r="AH105" s="212">
        <v>0</v>
      </c>
      <c r="AI105" s="212"/>
      <c r="AJ105" s="212"/>
      <c r="AK105" s="212"/>
      <c r="AL105" s="212"/>
      <c r="AM105" s="212"/>
      <c r="AN105" s="212"/>
      <c r="AO105" s="212"/>
      <c r="AP105" s="212"/>
      <c r="AQ105" s="212"/>
      <c r="AR105" s="212"/>
      <c r="AS105" s="212"/>
      <c r="AT105" s="212"/>
      <c r="AU105" s="212"/>
      <c r="AV105" s="212"/>
      <c r="AW105" s="212"/>
      <c r="AX105" s="212"/>
      <c r="AY105" s="212"/>
      <c r="AZ105" s="212"/>
      <c r="BA105" s="212"/>
      <c r="BB105" s="212"/>
      <c r="BC105" s="212"/>
      <c r="BD105" s="212"/>
      <c r="BE105" s="212"/>
      <c r="BF105" s="212"/>
      <c r="BG105" s="212"/>
      <c r="BH105" s="212"/>
    </row>
    <row r="106" spans="1:60" ht="33.75" outlineLevel="1" x14ac:dyDescent="0.2">
      <c r="A106" s="246">
        <v>32</v>
      </c>
      <c r="B106" s="247" t="s">
        <v>279</v>
      </c>
      <c r="C106" s="260" t="s">
        <v>280</v>
      </c>
      <c r="D106" s="248" t="s">
        <v>281</v>
      </c>
      <c r="E106" s="249">
        <v>32</v>
      </c>
      <c r="F106" s="250"/>
      <c r="G106" s="251">
        <f>ROUND(E106*F106,2)</f>
        <v>0</v>
      </c>
      <c r="H106" s="234"/>
      <c r="I106" s="233">
        <f>ROUND(E106*H106,2)</f>
        <v>0</v>
      </c>
      <c r="J106" s="234"/>
      <c r="K106" s="233">
        <f>ROUND(E106*J106,2)</f>
        <v>0</v>
      </c>
      <c r="L106" s="233">
        <v>21</v>
      </c>
      <c r="M106" s="233">
        <f>G106*(1+L106/100)</f>
        <v>0</v>
      </c>
      <c r="N106" s="232">
        <v>1.1E-4</v>
      </c>
      <c r="O106" s="232">
        <f>ROUND(E106*N106,2)</f>
        <v>0</v>
      </c>
      <c r="P106" s="232">
        <v>0</v>
      </c>
      <c r="Q106" s="232">
        <f>ROUND(E106*P106,2)</f>
        <v>0</v>
      </c>
      <c r="R106" s="233"/>
      <c r="S106" s="233" t="s">
        <v>160</v>
      </c>
      <c r="T106" s="233" t="s">
        <v>160</v>
      </c>
      <c r="U106" s="233">
        <v>7.0000000000000007E-2</v>
      </c>
      <c r="V106" s="233">
        <f>ROUND(E106*U106,2)</f>
        <v>2.2400000000000002</v>
      </c>
      <c r="W106" s="233"/>
      <c r="X106" s="233" t="s">
        <v>161</v>
      </c>
      <c r="Y106" s="233" t="s">
        <v>162</v>
      </c>
      <c r="Z106" s="212"/>
      <c r="AA106" s="212"/>
      <c r="AB106" s="212"/>
      <c r="AC106" s="212"/>
      <c r="AD106" s="212"/>
      <c r="AE106" s="212"/>
      <c r="AF106" s="212"/>
      <c r="AG106" s="212" t="s">
        <v>163</v>
      </c>
      <c r="AH106" s="212"/>
      <c r="AI106" s="212"/>
      <c r="AJ106" s="212"/>
      <c r="AK106" s="212"/>
      <c r="AL106" s="212"/>
      <c r="AM106" s="212"/>
      <c r="AN106" s="212"/>
      <c r="AO106" s="212"/>
      <c r="AP106" s="212"/>
      <c r="AQ106" s="212"/>
      <c r="AR106" s="212"/>
      <c r="AS106" s="212"/>
      <c r="AT106" s="212"/>
      <c r="AU106" s="212"/>
      <c r="AV106" s="212"/>
      <c r="AW106" s="212"/>
      <c r="AX106" s="212"/>
      <c r="AY106" s="212"/>
      <c r="AZ106" s="212"/>
      <c r="BA106" s="212"/>
      <c r="BB106" s="212"/>
      <c r="BC106" s="212"/>
      <c r="BD106" s="212"/>
      <c r="BE106" s="212"/>
      <c r="BF106" s="212"/>
      <c r="BG106" s="212"/>
      <c r="BH106" s="212"/>
    </row>
    <row r="107" spans="1:60" outlineLevel="2" x14ac:dyDescent="0.2">
      <c r="A107" s="229"/>
      <c r="B107" s="230"/>
      <c r="C107" s="261" t="s">
        <v>282</v>
      </c>
      <c r="D107" s="235"/>
      <c r="E107" s="236">
        <v>16</v>
      </c>
      <c r="F107" s="233"/>
      <c r="G107" s="233"/>
      <c r="H107" s="233"/>
      <c r="I107" s="233"/>
      <c r="J107" s="233"/>
      <c r="K107" s="233"/>
      <c r="L107" s="233"/>
      <c r="M107" s="233"/>
      <c r="N107" s="232"/>
      <c r="O107" s="232"/>
      <c r="P107" s="232"/>
      <c r="Q107" s="232"/>
      <c r="R107" s="233"/>
      <c r="S107" s="233"/>
      <c r="T107" s="233"/>
      <c r="U107" s="233"/>
      <c r="V107" s="233"/>
      <c r="W107" s="233"/>
      <c r="X107" s="233"/>
      <c r="Y107" s="233"/>
      <c r="Z107" s="212"/>
      <c r="AA107" s="212"/>
      <c r="AB107" s="212"/>
      <c r="AC107" s="212"/>
      <c r="AD107" s="212"/>
      <c r="AE107" s="212"/>
      <c r="AF107" s="212"/>
      <c r="AG107" s="212" t="s">
        <v>165</v>
      </c>
      <c r="AH107" s="212">
        <v>0</v>
      </c>
      <c r="AI107" s="212"/>
      <c r="AJ107" s="212"/>
      <c r="AK107" s="212"/>
      <c r="AL107" s="212"/>
      <c r="AM107" s="212"/>
      <c r="AN107" s="212"/>
      <c r="AO107" s="212"/>
      <c r="AP107" s="212"/>
      <c r="AQ107" s="212"/>
      <c r="AR107" s="212"/>
      <c r="AS107" s="212"/>
      <c r="AT107" s="212"/>
      <c r="AU107" s="212"/>
      <c r="AV107" s="212"/>
      <c r="AW107" s="212"/>
      <c r="AX107" s="212"/>
      <c r="AY107" s="212"/>
      <c r="AZ107" s="212"/>
      <c r="BA107" s="212"/>
      <c r="BB107" s="212"/>
      <c r="BC107" s="212"/>
      <c r="BD107" s="212"/>
      <c r="BE107" s="212"/>
      <c r="BF107" s="212"/>
      <c r="BG107" s="212"/>
      <c r="BH107" s="212"/>
    </row>
    <row r="108" spans="1:60" outlineLevel="3" x14ac:dyDescent="0.2">
      <c r="A108" s="229"/>
      <c r="B108" s="230"/>
      <c r="C108" s="261" t="s">
        <v>283</v>
      </c>
      <c r="D108" s="235"/>
      <c r="E108" s="236">
        <v>8</v>
      </c>
      <c r="F108" s="233"/>
      <c r="G108" s="233"/>
      <c r="H108" s="233"/>
      <c r="I108" s="233"/>
      <c r="J108" s="233"/>
      <c r="K108" s="233"/>
      <c r="L108" s="233"/>
      <c r="M108" s="233"/>
      <c r="N108" s="232"/>
      <c r="O108" s="232"/>
      <c r="P108" s="232"/>
      <c r="Q108" s="232"/>
      <c r="R108" s="233"/>
      <c r="S108" s="233"/>
      <c r="T108" s="233"/>
      <c r="U108" s="233"/>
      <c r="V108" s="233"/>
      <c r="W108" s="233"/>
      <c r="X108" s="233"/>
      <c r="Y108" s="233"/>
      <c r="Z108" s="212"/>
      <c r="AA108" s="212"/>
      <c r="AB108" s="212"/>
      <c r="AC108" s="212"/>
      <c r="AD108" s="212"/>
      <c r="AE108" s="212"/>
      <c r="AF108" s="212"/>
      <c r="AG108" s="212" t="s">
        <v>165</v>
      </c>
      <c r="AH108" s="212">
        <v>0</v>
      </c>
      <c r="AI108" s="212"/>
      <c r="AJ108" s="212"/>
      <c r="AK108" s="212"/>
      <c r="AL108" s="212"/>
      <c r="AM108" s="212"/>
      <c r="AN108" s="212"/>
      <c r="AO108" s="212"/>
      <c r="AP108" s="212"/>
      <c r="AQ108" s="212"/>
      <c r="AR108" s="212"/>
      <c r="AS108" s="212"/>
      <c r="AT108" s="212"/>
      <c r="AU108" s="212"/>
      <c r="AV108" s="212"/>
      <c r="AW108" s="212"/>
      <c r="AX108" s="212"/>
      <c r="AY108" s="212"/>
      <c r="AZ108" s="212"/>
      <c r="BA108" s="212"/>
      <c r="BB108" s="212"/>
      <c r="BC108" s="212"/>
      <c r="BD108" s="212"/>
      <c r="BE108" s="212"/>
      <c r="BF108" s="212"/>
      <c r="BG108" s="212"/>
      <c r="BH108" s="212"/>
    </row>
    <row r="109" spans="1:60" outlineLevel="3" x14ac:dyDescent="0.2">
      <c r="A109" s="229"/>
      <c r="B109" s="230"/>
      <c r="C109" s="261" t="s">
        <v>284</v>
      </c>
      <c r="D109" s="235"/>
      <c r="E109" s="236">
        <v>8</v>
      </c>
      <c r="F109" s="233"/>
      <c r="G109" s="233"/>
      <c r="H109" s="233"/>
      <c r="I109" s="233"/>
      <c r="J109" s="233"/>
      <c r="K109" s="233"/>
      <c r="L109" s="233"/>
      <c r="M109" s="233"/>
      <c r="N109" s="232"/>
      <c r="O109" s="232"/>
      <c r="P109" s="232"/>
      <c r="Q109" s="232"/>
      <c r="R109" s="233"/>
      <c r="S109" s="233"/>
      <c r="T109" s="233"/>
      <c r="U109" s="233"/>
      <c r="V109" s="233"/>
      <c r="W109" s="233"/>
      <c r="X109" s="233"/>
      <c r="Y109" s="233"/>
      <c r="Z109" s="212"/>
      <c r="AA109" s="212"/>
      <c r="AB109" s="212"/>
      <c r="AC109" s="212"/>
      <c r="AD109" s="212"/>
      <c r="AE109" s="212"/>
      <c r="AF109" s="212"/>
      <c r="AG109" s="212" t="s">
        <v>165</v>
      </c>
      <c r="AH109" s="212">
        <v>0</v>
      </c>
      <c r="AI109" s="212"/>
      <c r="AJ109" s="212"/>
      <c r="AK109" s="212"/>
      <c r="AL109" s="212"/>
      <c r="AM109" s="212"/>
      <c r="AN109" s="212"/>
      <c r="AO109" s="212"/>
      <c r="AP109" s="212"/>
      <c r="AQ109" s="212"/>
      <c r="AR109" s="212"/>
      <c r="AS109" s="212"/>
      <c r="AT109" s="212"/>
      <c r="AU109" s="212"/>
      <c r="AV109" s="212"/>
      <c r="AW109" s="212"/>
      <c r="AX109" s="212"/>
      <c r="AY109" s="212"/>
      <c r="AZ109" s="212"/>
      <c r="BA109" s="212"/>
      <c r="BB109" s="212"/>
      <c r="BC109" s="212"/>
      <c r="BD109" s="212"/>
      <c r="BE109" s="212"/>
      <c r="BF109" s="212"/>
      <c r="BG109" s="212"/>
      <c r="BH109" s="212"/>
    </row>
    <row r="110" spans="1:60" ht="22.5" outlineLevel="1" x14ac:dyDescent="0.2">
      <c r="A110" s="246">
        <v>33</v>
      </c>
      <c r="B110" s="247" t="s">
        <v>285</v>
      </c>
      <c r="C110" s="260" t="s">
        <v>286</v>
      </c>
      <c r="D110" s="248" t="s">
        <v>238</v>
      </c>
      <c r="E110" s="249">
        <v>55.44</v>
      </c>
      <c r="F110" s="250"/>
      <c r="G110" s="251">
        <f>ROUND(E110*F110,2)</f>
        <v>0</v>
      </c>
      <c r="H110" s="234"/>
      <c r="I110" s="233">
        <f>ROUND(E110*H110,2)</f>
        <v>0</v>
      </c>
      <c r="J110" s="234"/>
      <c r="K110" s="233">
        <f>ROUND(E110*J110,2)</f>
        <v>0</v>
      </c>
      <c r="L110" s="233">
        <v>21</v>
      </c>
      <c r="M110" s="233">
        <f>G110*(1+L110/100)</f>
        <v>0</v>
      </c>
      <c r="N110" s="232">
        <v>0</v>
      </c>
      <c r="O110" s="232">
        <f>ROUND(E110*N110,2)</f>
        <v>0</v>
      </c>
      <c r="P110" s="232">
        <v>0</v>
      </c>
      <c r="Q110" s="232">
        <f>ROUND(E110*P110,2)</f>
        <v>0</v>
      </c>
      <c r="R110" s="233"/>
      <c r="S110" s="233" t="s">
        <v>160</v>
      </c>
      <c r="T110" s="233" t="s">
        <v>160</v>
      </c>
      <c r="U110" s="233">
        <v>0.78</v>
      </c>
      <c r="V110" s="233">
        <f>ROUND(E110*U110,2)</f>
        <v>43.24</v>
      </c>
      <c r="W110" s="233"/>
      <c r="X110" s="233" t="s">
        <v>161</v>
      </c>
      <c r="Y110" s="233" t="s">
        <v>205</v>
      </c>
      <c r="Z110" s="212"/>
      <c r="AA110" s="212"/>
      <c r="AB110" s="212"/>
      <c r="AC110" s="212"/>
      <c r="AD110" s="212"/>
      <c r="AE110" s="212"/>
      <c r="AF110" s="212"/>
      <c r="AG110" s="212" t="s">
        <v>163</v>
      </c>
      <c r="AH110" s="212"/>
      <c r="AI110" s="212"/>
      <c r="AJ110" s="212"/>
      <c r="AK110" s="212"/>
      <c r="AL110" s="212"/>
      <c r="AM110" s="212"/>
      <c r="AN110" s="212"/>
      <c r="AO110" s="212"/>
      <c r="AP110" s="212"/>
      <c r="AQ110" s="212"/>
      <c r="AR110" s="212"/>
      <c r="AS110" s="212"/>
      <c r="AT110" s="212"/>
      <c r="AU110" s="212"/>
      <c r="AV110" s="212"/>
      <c r="AW110" s="212"/>
      <c r="AX110" s="212"/>
      <c r="AY110" s="212"/>
      <c r="AZ110" s="212"/>
      <c r="BA110" s="212"/>
      <c r="BB110" s="212"/>
      <c r="BC110" s="212"/>
      <c r="BD110" s="212"/>
      <c r="BE110" s="212"/>
      <c r="BF110" s="212"/>
      <c r="BG110" s="212"/>
      <c r="BH110" s="212"/>
    </row>
    <row r="111" spans="1:60" ht="22.5" outlineLevel="2" x14ac:dyDescent="0.2">
      <c r="A111" s="229"/>
      <c r="B111" s="230"/>
      <c r="C111" s="261" t="s">
        <v>287</v>
      </c>
      <c r="D111" s="235"/>
      <c r="E111" s="236">
        <v>34.799999999999997</v>
      </c>
      <c r="F111" s="233"/>
      <c r="G111" s="233"/>
      <c r="H111" s="233"/>
      <c r="I111" s="233"/>
      <c r="J111" s="233"/>
      <c r="K111" s="233"/>
      <c r="L111" s="233"/>
      <c r="M111" s="233"/>
      <c r="N111" s="232"/>
      <c r="O111" s="232"/>
      <c r="P111" s="232"/>
      <c r="Q111" s="232"/>
      <c r="R111" s="233"/>
      <c r="S111" s="233"/>
      <c r="T111" s="233"/>
      <c r="U111" s="233"/>
      <c r="V111" s="233"/>
      <c r="W111" s="233"/>
      <c r="X111" s="233"/>
      <c r="Y111" s="233"/>
      <c r="Z111" s="212"/>
      <c r="AA111" s="212"/>
      <c r="AB111" s="212"/>
      <c r="AC111" s="212"/>
      <c r="AD111" s="212"/>
      <c r="AE111" s="212"/>
      <c r="AF111" s="212"/>
      <c r="AG111" s="212" t="s">
        <v>165</v>
      </c>
      <c r="AH111" s="212">
        <v>0</v>
      </c>
      <c r="AI111" s="212"/>
      <c r="AJ111" s="212"/>
      <c r="AK111" s="212"/>
      <c r="AL111" s="212"/>
      <c r="AM111" s="212"/>
      <c r="AN111" s="212"/>
      <c r="AO111" s="212"/>
      <c r="AP111" s="212"/>
      <c r="AQ111" s="212"/>
      <c r="AR111" s="212"/>
      <c r="AS111" s="212"/>
      <c r="AT111" s="212"/>
      <c r="AU111" s="212"/>
      <c r="AV111" s="212"/>
      <c r="AW111" s="212"/>
      <c r="AX111" s="212"/>
      <c r="AY111" s="212"/>
      <c r="AZ111" s="212"/>
      <c r="BA111" s="212"/>
      <c r="BB111" s="212"/>
      <c r="BC111" s="212"/>
      <c r="BD111" s="212"/>
      <c r="BE111" s="212"/>
      <c r="BF111" s="212"/>
      <c r="BG111" s="212"/>
      <c r="BH111" s="212"/>
    </row>
    <row r="112" spans="1:60" outlineLevel="3" x14ac:dyDescent="0.2">
      <c r="A112" s="229"/>
      <c r="B112" s="230"/>
      <c r="C112" s="261" t="s">
        <v>288</v>
      </c>
      <c r="D112" s="235"/>
      <c r="E112" s="236">
        <v>12.84</v>
      </c>
      <c r="F112" s="233"/>
      <c r="G112" s="233"/>
      <c r="H112" s="233"/>
      <c r="I112" s="233"/>
      <c r="J112" s="233"/>
      <c r="K112" s="233"/>
      <c r="L112" s="233"/>
      <c r="M112" s="233"/>
      <c r="N112" s="232"/>
      <c r="O112" s="232"/>
      <c r="P112" s="232"/>
      <c r="Q112" s="232"/>
      <c r="R112" s="233"/>
      <c r="S112" s="233"/>
      <c r="T112" s="233"/>
      <c r="U112" s="233"/>
      <c r="V112" s="233"/>
      <c r="W112" s="233"/>
      <c r="X112" s="233"/>
      <c r="Y112" s="233"/>
      <c r="Z112" s="212"/>
      <c r="AA112" s="212"/>
      <c r="AB112" s="212"/>
      <c r="AC112" s="212"/>
      <c r="AD112" s="212"/>
      <c r="AE112" s="212"/>
      <c r="AF112" s="212"/>
      <c r="AG112" s="212" t="s">
        <v>165</v>
      </c>
      <c r="AH112" s="212">
        <v>0</v>
      </c>
      <c r="AI112" s="212"/>
      <c r="AJ112" s="212"/>
      <c r="AK112" s="212"/>
      <c r="AL112" s="212"/>
      <c r="AM112" s="212"/>
      <c r="AN112" s="212"/>
      <c r="AO112" s="212"/>
      <c r="AP112" s="212"/>
      <c r="AQ112" s="212"/>
      <c r="AR112" s="212"/>
      <c r="AS112" s="212"/>
      <c r="AT112" s="212"/>
      <c r="AU112" s="212"/>
      <c r="AV112" s="212"/>
      <c r="AW112" s="212"/>
      <c r="AX112" s="212"/>
      <c r="AY112" s="212"/>
      <c r="AZ112" s="212"/>
      <c r="BA112" s="212"/>
      <c r="BB112" s="212"/>
      <c r="BC112" s="212"/>
      <c r="BD112" s="212"/>
      <c r="BE112" s="212"/>
      <c r="BF112" s="212"/>
      <c r="BG112" s="212"/>
      <c r="BH112" s="212"/>
    </row>
    <row r="113" spans="1:60" outlineLevel="3" x14ac:dyDescent="0.2">
      <c r="A113" s="229"/>
      <c r="B113" s="230"/>
      <c r="C113" s="261" t="s">
        <v>289</v>
      </c>
      <c r="D113" s="235"/>
      <c r="E113" s="236">
        <v>7.8</v>
      </c>
      <c r="F113" s="233"/>
      <c r="G113" s="233"/>
      <c r="H113" s="233"/>
      <c r="I113" s="233"/>
      <c r="J113" s="233"/>
      <c r="K113" s="233"/>
      <c r="L113" s="233"/>
      <c r="M113" s="233"/>
      <c r="N113" s="232"/>
      <c r="O113" s="232"/>
      <c r="P113" s="232"/>
      <c r="Q113" s="232"/>
      <c r="R113" s="233"/>
      <c r="S113" s="233"/>
      <c r="T113" s="233"/>
      <c r="U113" s="233"/>
      <c r="V113" s="233"/>
      <c r="W113" s="233"/>
      <c r="X113" s="233"/>
      <c r="Y113" s="233"/>
      <c r="Z113" s="212"/>
      <c r="AA113" s="212"/>
      <c r="AB113" s="212"/>
      <c r="AC113" s="212"/>
      <c r="AD113" s="212"/>
      <c r="AE113" s="212"/>
      <c r="AF113" s="212"/>
      <c r="AG113" s="212" t="s">
        <v>165</v>
      </c>
      <c r="AH113" s="212">
        <v>0</v>
      </c>
      <c r="AI113" s="212"/>
      <c r="AJ113" s="212"/>
      <c r="AK113" s="212"/>
      <c r="AL113" s="212"/>
      <c r="AM113" s="212"/>
      <c r="AN113" s="212"/>
      <c r="AO113" s="212"/>
      <c r="AP113" s="212"/>
      <c r="AQ113" s="212"/>
      <c r="AR113" s="212"/>
      <c r="AS113" s="212"/>
      <c r="AT113" s="212"/>
      <c r="AU113" s="212"/>
      <c r="AV113" s="212"/>
      <c r="AW113" s="212"/>
      <c r="AX113" s="212"/>
      <c r="AY113" s="212"/>
      <c r="AZ113" s="212"/>
      <c r="BA113" s="212"/>
      <c r="BB113" s="212"/>
      <c r="BC113" s="212"/>
      <c r="BD113" s="212"/>
      <c r="BE113" s="212"/>
      <c r="BF113" s="212"/>
      <c r="BG113" s="212"/>
      <c r="BH113" s="212"/>
    </row>
    <row r="114" spans="1:60" ht="22.5" outlineLevel="1" x14ac:dyDescent="0.2">
      <c r="A114" s="246">
        <v>34</v>
      </c>
      <c r="B114" s="247" t="s">
        <v>290</v>
      </c>
      <c r="C114" s="260" t="s">
        <v>291</v>
      </c>
      <c r="D114" s="248" t="s">
        <v>183</v>
      </c>
      <c r="E114" s="249">
        <v>80.028000000000006</v>
      </c>
      <c r="F114" s="250"/>
      <c r="G114" s="251">
        <f>ROUND(E114*F114,2)</f>
        <v>0</v>
      </c>
      <c r="H114" s="234"/>
      <c r="I114" s="233">
        <f>ROUND(E114*H114,2)</f>
        <v>0</v>
      </c>
      <c r="J114" s="234"/>
      <c r="K114" s="233">
        <f>ROUND(E114*J114,2)</f>
        <v>0</v>
      </c>
      <c r="L114" s="233">
        <v>21</v>
      </c>
      <c r="M114" s="233">
        <f>G114*(1+L114/100)</f>
        <v>0</v>
      </c>
      <c r="N114" s="232">
        <v>2.5999999999999999E-3</v>
      </c>
      <c r="O114" s="232">
        <f>ROUND(E114*N114,2)</f>
        <v>0.21</v>
      </c>
      <c r="P114" s="232">
        <v>0</v>
      </c>
      <c r="Q114" s="232">
        <f>ROUND(E114*P114,2)</f>
        <v>0</v>
      </c>
      <c r="R114" s="233" t="s">
        <v>292</v>
      </c>
      <c r="S114" s="233" t="s">
        <v>160</v>
      </c>
      <c r="T114" s="233" t="s">
        <v>160</v>
      </c>
      <c r="U114" s="233">
        <v>0</v>
      </c>
      <c r="V114" s="233">
        <f>ROUND(E114*U114,2)</f>
        <v>0</v>
      </c>
      <c r="W114" s="233"/>
      <c r="X114" s="233" t="s">
        <v>293</v>
      </c>
      <c r="Y114" s="233" t="s">
        <v>205</v>
      </c>
      <c r="Z114" s="212"/>
      <c r="AA114" s="212"/>
      <c r="AB114" s="212"/>
      <c r="AC114" s="212"/>
      <c r="AD114" s="212"/>
      <c r="AE114" s="212"/>
      <c r="AF114" s="212"/>
      <c r="AG114" s="212" t="s">
        <v>294</v>
      </c>
      <c r="AH114" s="212"/>
      <c r="AI114" s="212"/>
      <c r="AJ114" s="212"/>
      <c r="AK114" s="212"/>
      <c r="AL114" s="212"/>
      <c r="AM114" s="212"/>
      <c r="AN114" s="212"/>
      <c r="AO114" s="212"/>
      <c r="AP114" s="212"/>
      <c r="AQ114" s="212"/>
      <c r="AR114" s="212"/>
      <c r="AS114" s="212"/>
      <c r="AT114" s="212"/>
      <c r="AU114" s="212"/>
      <c r="AV114" s="212"/>
      <c r="AW114" s="212"/>
      <c r="AX114" s="212"/>
      <c r="AY114" s="212"/>
      <c r="AZ114" s="212"/>
      <c r="BA114" s="212"/>
      <c r="BB114" s="212"/>
      <c r="BC114" s="212"/>
      <c r="BD114" s="212"/>
      <c r="BE114" s="212"/>
      <c r="BF114" s="212"/>
      <c r="BG114" s="212"/>
      <c r="BH114" s="212"/>
    </row>
    <row r="115" spans="1:60" ht="22.5" outlineLevel="2" x14ac:dyDescent="0.2">
      <c r="A115" s="229"/>
      <c r="B115" s="230"/>
      <c r="C115" s="261" t="s">
        <v>295</v>
      </c>
      <c r="D115" s="235"/>
      <c r="E115" s="236">
        <v>80.028000000000006</v>
      </c>
      <c r="F115" s="233"/>
      <c r="G115" s="233"/>
      <c r="H115" s="233"/>
      <c r="I115" s="233"/>
      <c r="J115" s="233"/>
      <c r="K115" s="233"/>
      <c r="L115" s="233"/>
      <c r="M115" s="233"/>
      <c r="N115" s="232"/>
      <c r="O115" s="232"/>
      <c r="P115" s="232"/>
      <c r="Q115" s="232"/>
      <c r="R115" s="233"/>
      <c r="S115" s="233"/>
      <c r="T115" s="233"/>
      <c r="U115" s="233"/>
      <c r="V115" s="233"/>
      <c r="W115" s="233"/>
      <c r="X115" s="233"/>
      <c r="Y115" s="233"/>
      <c r="Z115" s="212"/>
      <c r="AA115" s="212"/>
      <c r="AB115" s="212"/>
      <c r="AC115" s="212"/>
      <c r="AD115" s="212"/>
      <c r="AE115" s="212"/>
      <c r="AF115" s="212"/>
      <c r="AG115" s="212" t="s">
        <v>165</v>
      </c>
      <c r="AH115" s="212">
        <v>0</v>
      </c>
      <c r="AI115" s="212"/>
      <c r="AJ115" s="212"/>
      <c r="AK115" s="212"/>
      <c r="AL115" s="212"/>
      <c r="AM115" s="212"/>
      <c r="AN115" s="212"/>
      <c r="AO115" s="212"/>
      <c r="AP115" s="212"/>
      <c r="AQ115" s="212"/>
      <c r="AR115" s="212"/>
      <c r="AS115" s="212"/>
      <c r="AT115" s="212"/>
      <c r="AU115" s="212"/>
      <c r="AV115" s="212"/>
      <c r="AW115" s="212"/>
      <c r="AX115" s="212"/>
      <c r="AY115" s="212"/>
      <c r="AZ115" s="212"/>
      <c r="BA115" s="212"/>
      <c r="BB115" s="212"/>
      <c r="BC115" s="212"/>
      <c r="BD115" s="212"/>
      <c r="BE115" s="212"/>
      <c r="BF115" s="212"/>
      <c r="BG115" s="212"/>
      <c r="BH115" s="212"/>
    </row>
    <row r="116" spans="1:60" outlineLevel="1" x14ac:dyDescent="0.2">
      <c r="A116" s="229">
        <v>35</v>
      </c>
      <c r="B116" s="230" t="s">
        <v>296</v>
      </c>
      <c r="C116" s="263" t="s">
        <v>297</v>
      </c>
      <c r="D116" s="231" t="s">
        <v>0</v>
      </c>
      <c r="E116" s="258"/>
      <c r="F116" s="234"/>
      <c r="G116" s="233">
        <f>ROUND(E116*F116,2)</f>
        <v>0</v>
      </c>
      <c r="H116" s="234"/>
      <c r="I116" s="233">
        <f>ROUND(E116*H116,2)</f>
        <v>0</v>
      </c>
      <c r="J116" s="234"/>
      <c r="K116" s="233">
        <f>ROUND(E116*J116,2)</f>
        <v>0</v>
      </c>
      <c r="L116" s="233">
        <v>21</v>
      </c>
      <c r="M116" s="233">
        <f>G116*(1+L116/100)</f>
        <v>0</v>
      </c>
      <c r="N116" s="232">
        <v>0</v>
      </c>
      <c r="O116" s="232">
        <f>ROUND(E116*N116,2)</f>
        <v>0</v>
      </c>
      <c r="P116" s="232">
        <v>0</v>
      </c>
      <c r="Q116" s="232">
        <f>ROUND(E116*P116,2)</f>
        <v>0</v>
      </c>
      <c r="R116" s="233"/>
      <c r="S116" s="233" t="s">
        <v>160</v>
      </c>
      <c r="T116" s="233" t="s">
        <v>160</v>
      </c>
      <c r="U116" s="233">
        <v>0</v>
      </c>
      <c r="V116" s="233">
        <f>ROUND(E116*U116,2)</f>
        <v>0</v>
      </c>
      <c r="W116" s="233"/>
      <c r="X116" s="233" t="s">
        <v>258</v>
      </c>
      <c r="Y116" s="233" t="s">
        <v>162</v>
      </c>
      <c r="Z116" s="212"/>
      <c r="AA116" s="212"/>
      <c r="AB116" s="212"/>
      <c r="AC116" s="212"/>
      <c r="AD116" s="212"/>
      <c r="AE116" s="212"/>
      <c r="AF116" s="212"/>
      <c r="AG116" s="212" t="s">
        <v>259</v>
      </c>
      <c r="AH116" s="212"/>
      <c r="AI116" s="212"/>
      <c r="AJ116" s="212"/>
      <c r="AK116" s="212"/>
      <c r="AL116" s="212"/>
      <c r="AM116" s="212"/>
      <c r="AN116" s="212"/>
      <c r="AO116" s="212"/>
      <c r="AP116" s="212"/>
      <c r="AQ116" s="212"/>
      <c r="AR116" s="212"/>
      <c r="AS116" s="212"/>
      <c r="AT116" s="212"/>
      <c r="AU116" s="212"/>
      <c r="AV116" s="212"/>
      <c r="AW116" s="212"/>
      <c r="AX116" s="212"/>
      <c r="AY116" s="212"/>
      <c r="AZ116" s="212"/>
      <c r="BA116" s="212"/>
      <c r="BB116" s="212"/>
      <c r="BC116" s="212"/>
      <c r="BD116" s="212"/>
      <c r="BE116" s="212"/>
      <c r="BF116" s="212"/>
      <c r="BG116" s="212"/>
      <c r="BH116" s="212"/>
    </row>
    <row r="117" spans="1:60" x14ac:dyDescent="0.2">
      <c r="A117" s="239" t="s">
        <v>155</v>
      </c>
      <c r="B117" s="240" t="s">
        <v>112</v>
      </c>
      <c r="C117" s="259" t="s">
        <v>113</v>
      </c>
      <c r="D117" s="241"/>
      <c r="E117" s="242"/>
      <c r="F117" s="243"/>
      <c r="G117" s="244">
        <f>SUMIF(AG118:AG141,"&lt;&gt;NOR",G118:G141)</f>
        <v>0</v>
      </c>
      <c r="H117" s="238"/>
      <c r="I117" s="238">
        <f>SUM(I118:I141)</f>
        <v>0</v>
      </c>
      <c r="J117" s="238"/>
      <c r="K117" s="238">
        <f>SUM(K118:K141)</f>
        <v>0</v>
      </c>
      <c r="L117" s="238"/>
      <c r="M117" s="238">
        <f>SUM(M118:M141)</f>
        <v>0</v>
      </c>
      <c r="N117" s="237"/>
      <c r="O117" s="237">
        <f>SUM(O118:O141)</f>
        <v>0.17</v>
      </c>
      <c r="P117" s="237"/>
      <c r="Q117" s="237">
        <f>SUM(Q118:Q141)</f>
        <v>0.15</v>
      </c>
      <c r="R117" s="238"/>
      <c r="S117" s="238"/>
      <c r="T117" s="238"/>
      <c r="U117" s="238"/>
      <c r="V117" s="238">
        <f>SUM(V118:V141)</f>
        <v>13.68</v>
      </c>
      <c r="W117" s="238"/>
      <c r="X117" s="238"/>
      <c r="Y117" s="238"/>
      <c r="AG117" t="s">
        <v>156</v>
      </c>
    </row>
    <row r="118" spans="1:60" ht="22.5" outlineLevel="1" x14ac:dyDescent="0.2">
      <c r="A118" s="246">
        <v>36</v>
      </c>
      <c r="B118" s="247" t="s">
        <v>298</v>
      </c>
      <c r="C118" s="260" t="s">
        <v>299</v>
      </c>
      <c r="D118" s="248" t="s">
        <v>183</v>
      </c>
      <c r="E118" s="249">
        <v>66.69</v>
      </c>
      <c r="F118" s="250"/>
      <c r="G118" s="251">
        <f>ROUND(E118*F118,2)</f>
        <v>0</v>
      </c>
      <c r="H118" s="234"/>
      <c r="I118" s="233">
        <f>ROUND(E118*H118,2)</f>
        <v>0</v>
      </c>
      <c r="J118" s="234"/>
      <c r="K118" s="233">
        <f>ROUND(E118*J118,2)</f>
        <v>0</v>
      </c>
      <c r="L118" s="233">
        <v>21</v>
      </c>
      <c r="M118" s="233">
        <f>G118*(1+L118/100)</f>
        <v>0</v>
      </c>
      <c r="N118" s="232">
        <v>0</v>
      </c>
      <c r="O118" s="232">
        <f>ROUND(E118*N118,2)</f>
        <v>0</v>
      </c>
      <c r="P118" s="232">
        <v>2.2000000000000001E-3</v>
      </c>
      <c r="Q118" s="232">
        <f>ROUND(E118*P118,2)</f>
        <v>0.15</v>
      </c>
      <c r="R118" s="233"/>
      <c r="S118" s="233" t="s">
        <v>160</v>
      </c>
      <c r="T118" s="233" t="s">
        <v>160</v>
      </c>
      <c r="U118" s="233">
        <v>0.04</v>
      </c>
      <c r="V118" s="233">
        <f>ROUND(E118*U118,2)</f>
        <v>2.67</v>
      </c>
      <c r="W118" s="233"/>
      <c r="X118" s="233" t="s">
        <v>161</v>
      </c>
      <c r="Y118" s="233" t="s">
        <v>162</v>
      </c>
      <c r="Z118" s="212"/>
      <c r="AA118" s="212"/>
      <c r="AB118" s="212"/>
      <c r="AC118" s="212"/>
      <c r="AD118" s="212"/>
      <c r="AE118" s="212"/>
      <c r="AF118" s="212"/>
      <c r="AG118" s="212" t="s">
        <v>163</v>
      </c>
      <c r="AH118" s="212"/>
      <c r="AI118" s="212"/>
      <c r="AJ118" s="212"/>
      <c r="AK118" s="212"/>
      <c r="AL118" s="212"/>
      <c r="AM118" s="212"/>
      <c r="AN118" s="212"/>
      <c r="AO118" s="212"/>
      <c r="AP118" s="212"/>
      <c r="AQ118" s="212"/>
      <c r="AR118" s="212"/>
      <c r="AS118" s="212"/>
      <c r="AT118" s="212"/>
      <c r="AU118" s="212"/>
      <c r="AV118" s="212"/>
      <c r="AW118" s="212"/>
      <c r="AX118" s="212"/>
      <c r="AY118" s="212"/>
      <c r="AZ118" s="212"/>
      <c r="BA118" s="212"/>
      <c r="BB118" s="212"/>
      <c r="BC118" s="212"/>
      <c r="BD118" s="212"/>
      <c r="BE118" s="212"/>
      <c r="BF118" s="212"/>
      <c r="BG118" s="212"/>
      <c r="BH118" s="212"/>
    </row>
    <row r="119" spans="1:60" ht="22.5" outlineLevel="2" x14ac:dyDescent="0.2">
      <c r="A119" s="229"/>
      <c r="B119" s="230"/>
      <c r="C119" s="261" t="s">
        <v>262</v>
      </c>
      <c r="D119" s="235"/>
      <c r="E119" s="236">
        <v>66.69</v>
      </c>
      <c r="F119" s="233"/>
      <c r="G119" s="233"/>
      <c r="H119" s="233"/>
      <c r="I119" s="233"/>
      <c r="J119" s="233"/>
      <c r="K119" s="233"/>
      <c r="L119" s="233"/>
      <c r="M119" s="233"/>
      <c r="N119" s="232"/>
      <c r="O119" s="232"/>
      <c r="P119" s="232"/>
      <c r="Q119" s="232"/>
      <c r="R119" s="233"/>
      <c r="S119" s="233"/>
      <c r="T119" s="233"/>
      <c r="U119" s="233"/>
      <c r="V119" s="233"/>
      <c r="W119" s="233"/>
      <c r="X119" s="233"/>
      <c r="Y119" s="233"/>
      <c r="Z119" s="212"/>
      <c r="AA119" s="212"/>
      <c r="AB119" s="212"/>
      <c r="AC119" s="212"/>
      <c r="AD119" s="212"/>
      <c r="AE119" s="212"/>
      <c r="AF119" s="212"/>
      <c r="AG119" s="212" t="s">
        <v>165</v>
      </c>
      <c r="AH119" s="212">
        <v>0</v>
      </c>
      <c r="AI119" s="212"/>
      <c r="AJ119" s="212"/>
      <c r="AK119" s="212"/>
      <c r="AL119" s="212"/>
      <c r="AM119" s="212"/>
      <c r="AN119" s="212"/>
      <c r="AO119" s="212"/>
      <c r="AP119" s="212"/>
      <c r="AQ119" s="212"/>
      <c r="AR119" s="212"/>
      <c r="AS119" s="212"/>
      <c r="AT119" s="212"/>
      <c r="AU119" s="212"/>
      <c r="AV119" s="212"/>
      <c r="AW119" s="212"/>
      <c r="AX119" s="212"/>
      <c r="AY119" s="212"/>
      <c r="AZ119" s="212"/>
      <c r="BA119" s="212"/>
      <c r="BB119" s="212"/>
      <c r="BC119" s="212"/>
      <c r="BD119" s="212"/>
      <c r="BE119" s="212"/>
      <c r="BF119" s="212"/>
      <c r="BG119" s="212"/>
      <c r="BH119" s="212"/>
    </row>
    <row r="120" spans="1:60" ht="22.5" outlineLevel="1" x14ac:dyDescent="0.2">
      <c r="A120" s="246">
        <v>37</v>
      </c>
      <c r="B120" s="247" t="s">
        <v>300</v>
      </c>
      <c r="C120" s="260" t="s">
        <v>301</v>
      </c>
      <c r="D120" s="248" t="s">
        <v>183</v>
      </c>
      <c r="E120" s="249">
        <v>53.442</v>
      </c>
      <c r="F120" s="250"/>
      <c r="G120" s="251">
        <f>ROUND(E120*F120,2)</f>
        <v>0</v>
      </c>
      <c r="H120" s="234"/>
      <c r="I120" s="233">
        <f>ROUND(E120*H120,2)</f>
        <v>0</v>
      </c>
      <c r="J120" s="234"/>
      <c r="K120" s="233">
        <f>ROUND(E120*J120,2)</f>
        <v>0</v>
      </c>
      <c r="L120" s="233">
        <v>21</v>
      </c>
      <c r="M120" s="233">
        <f>G120*(1+L120/100)</f>
        <v>0</v>
      </c>
      <c r="N120" s="232">
        <v>0</v>
      </c>
      <c r="O120" s="232">
        <f>ROUND(E120*N120,2)</f>
        <v>0</v>
      </c>
      <c r="P120" s="232">
        <v>0</v>
      </c>
      <c r="Q120" s="232">
        <f>ROUND(E120*P120,2)</f>
        <v>0</v>
      </c>
      <c r="R120" s="233"/>
      <c r="S120" s="233" t="s">
        <v>160</v>
      </c>
      <c r="T120" s="233" t="s">
        <v>160</v>
      </c>
      <c r="U120" s="233">
        <v>0.08</v>
      </c>
      <c r="V120" s="233">
        <f>ROUND(E120*U120,2)</f>
        <v>4.28</v>
      </c>
      <c r="W120" s="233"/>
      <c r="X120" s="233" t="s">
        <v>161</v>
      </c>
      <c r="Y120" s="233" t="s">
        <v>162</v>
      </c>
      <c r="Z120" s="212"/>
      <c r="AA120" s="212"/>
      <c r="AB120" s="212"/>
      <c r="AC120" s="212"/>
      <c r="AD120" s="212"/>
      <c r="AE120" s="212"/>
      <c r="AF120" s="212"/>
      <c r="AG120" s="212" t="s">
        <v>163</v>
      </c>
      <c r="AH120" s="212"/>
      <c r="AI120" s="212"/>
      <c r="AJ120" s="212"/>
      <c r="AK120" s="212"/>
      <c r="AL120" s="212"/>
      <c r="AM120" s="212"/>
      <c r="AN120" s="212"/>
      <c r="AO120" s="212"/>
      <c r="AP120" s="212"/>
      <c r="AQ120" s="212"/>
      <c r="AR120" s="212"/>
      <c r="AS120" s="212"/>
      <c r="AT120" s="212"/>
      <c r="AU120" s="212"/>
      <c r="AV120" s="212"/>
      <c r="AW120" s="212"/>
      <c r="AX120" s="212"/>
      <c r="AY120" s="212"/>
      <c r="AZ120" s="212"/>
      <c r="BA120" s="212"/>
      <c r="BB120" s="212"/>
      <c r="BC120" s="212"/>
      <c r="BD120" s="212"/>
      <c r="BE120" s="212"/>
      <c r="BF120" s="212"/>
      <c r="BG120" s="212"/>
      <c r="BH120" s="212"/>
    </row>
    <row r="121" spans="1:60" ht="22.5" outlineLevel="2" x14ac:dyDescent="0.2">
      <c r="A121" s="229"/>
      <c r="B121" s="230"/>
      <c r="C121" s="261" t="s">
        <v>302</v>
      </c>
      <c r="D121" s="235"/>
      <c r="E121" s="236">
        <v>66.69</v>
      </c>
      <c r="F121" s="233"/>
      <c r="G121" s="233"/>
      <c r="H121" s="233"/>
      <c r="I121" s="233"/>
      <c r="J121" s="233"/>
      <c r="K121" s="233"/>
      <c r="L121" s="233"/>
      <c r="M121" s="233"/>
      <c r="N121" s="232"/>
      <c r="O121" s="232"/>
      <c r="P121" s="232"/>
      <c r="Q121" s="232"/>
      <c r="R121" s="233"/>
      <c r="S121" s="233"/>
      <c r="T121" s="233"/>
      <c r="U121" s="233"/>
      <c r="V121" s="233"/>
      <c r="W121" s="233"/>
      <c r="X121" s="233"/>
      <c r="Y121" s="233"/>
      <c r="Z121" s="212"/>
      <c r="AA121" s="212"/>
      <c r="AB121" s="212"/>
      <c r="AC121" s="212"/>
      <c r="AD121" s="212"/>
      <c r="AE121" s="212"/>
      <c r="AF121" s="212"/>
      <c r="AG121" s="212" t="s">
        <v>165</v>
      </c>
      <c r="AH121" s="212">
        <v>0</v>
      </c>
      <c r="AI121" s="212"/>
      <c r="AJ121" s="212"/>
      <c r="AK121" s="212"/>
      <c r="AL121" s="212"/>
      <c r="AM121" s="212"/>
      <c r="AN121" s="212"/>
      <c r="AO121" s="212"/>
      <c r="AP121" s="212"/>
      <c r="AQ121" s="212"/>
      <c r="AR121" s="212"/>
      <c r="AS121" s="212"/>
      <c r="AT121" s="212"/>
      <c r="AU121" s="212"/>
      <c r="AV121" s="212"/>
      <c r="AW121" s="212"/>
      <c r="AX121" s="212"/>
      <c r="AY121" s="212"/>
      <c r="AZ121" s="212"/>
      <c r="BA121" s="212"/>
      <c r="BB121" s="212"/>
      <c r="BC121" s="212"/>
      <c r="BD121" s="212"/>
      <c r="BE121" s="212"/>
      <c r="BF121" s="212"/>
      <c r="BG121" s="212"/>
      <c r="BH121" s="212"/>
    </row>
    <row r="122" spans="1:60" outlineLevel="3" x14ac:dyDescent="0.2">
      <c r="A122" s="229"/>
      <c r="B122" s="230"/>
      <c r="C122" s="261" t="s">
        <v>303</v>
      </c>
      <c r="D122" s="235"/>
      <c r="E122" s="236">
        <v>-9.6479999999999997</v>
      </c>
      <c r="F122" s="233"/>
      <c r="G122" s="233"/>
      <c r="H122" s="233"/>
      <c r="I122" s="233"/>
      <c r="J122" s="233"/>
      <c r="K122" s="233"/>
      <c r="L122" s="233"/>
      <c r="M122" s="233"/>
      <c r="N122" s="232"/>
      <c r="O122" s="232"/>
      <c r="P122" s="232"/>
      <c r="Q122" s="232"/>
      <c r="R122" s="233"/>
      <c r="S122" s="233"/>
      <c r="T122" s="233"/>
      <c r="U122" s="233"/>
      <c r="V122" s="233"/>
      <c r="W122" s="233"/>
      <c r="X122" s="233"/>
      <c r="Y122" s="233"/>
      <c r="Z122" s="212"/>
      <c r="AA122" s="212"/>
      <c r="AB122" s="212"/>
      <c r="AC122" s="212"/>
      <c r="AD122" s="212"/>
      <c r="AE122" s="212"/>
      <c r="AF122" s="212"/>
      <c r="AG122" s="212" t="s">
        <v>165</v>
      </c>
      <c r="AH122" s="212">
        <v>0</v>
      </c>
      <c r="AI122" s="212"/>
      <c r="AJ122" s="212"/>
      <c r="AK122" s="212"/>
      <c r="AL122" s="212"/>
      <c r="AM122" s="212"/>
      <c r="AN122" s="212"/>
      <c r="AO122" s="212"/>
      <c r="AP122" s="212"/>
      <c r="AQ122" s="212"/>
      <c r="AR122" s="212"/>
      <c r="AS122" s="212"/>
      <c r="AT122" s="212"/>
      <c r="AU122" s="212"/>
      <c r="AV122" s="212"/>
      <c r="AW122" s="212"/>
      <c r="AX122" s="212"/>
      <c r="AY122" s="212"/>
      <c r="AZ122" s="212"/>
      <c r="BA122" s="212"/>
      <c r="BB122" s="212"/>
      <c r="BC122" s="212"/>
      <c r="BD122" s="212"/>
      <c r="BE122" s="212"/>
      <c r="BF122" s="212"/>
      <c r="BG122" s="212"/>
      <c r="BH122" s="212"/>
    </row>
    <row r="123" spans="1:60" outlineLevel="3" x14ac:dyDescent="0.2">
      <c r="A123" s="229"/>
      <c r="B123" s="230"/>
      <c r="C123" s="261" t="s">
        <v>304</v>
      </c>
      <c r="D123" s="235"/>
      <c r="E123" s="236">
        <v>-3.6</v>
      </c>
      <c r="F123" s="233"/>
      <c r="G123" s="233"/>
      <c r="H123" s="233"/>
      <c r="I123" s="233"/>
      <c r="J123" s="233"/>
      <c r="K123" s="233"/>
      <c r="L123" s="233"/>
      <c r="M123" s="233"/>
      <c r="N123" s="232"/>
      <c r="O123" s="232"/>
      <c r="P123" s="232"/>
      <c r="Q123" s="232"/>
      <c r="R123" s="233"/>
      <c r="S123" s="233"/>
      <c r="T123" s="233"/>
      <c r="U123" s="233"/>
      <c r="V123" s="233"/>
      <c r="W123" s="233"/>
      <c r="X123" s="233"/>
      <c r="Y123" s="233"/>
      <c r="Z123" s="212"/>
      <c r="AA123" s="212"/>
      <c r="AB123" s="212"/>
      <c r="AC123" s="212"/>
      <c r="AD123" s="212"/>
      <c r="AE123" s="212"/>
      <c r="AF123" s="212"/>
      <c r="AG123" s="212" t="s">
        <v>165</v>
      </c>
      <c r="AH123" s="212">
        <v>0</v>
      </c>
      <c r="AI123" s="212"/>
      <c r="AJ123" s="212"/>
      <c r="AK123" s="212"/>
      <c r="AL123" s="212"/>
      <c r="AM123" s="212"/>
      <c r="AN123" s="212"/>
      <c r="AO123" s="212"/>
      <c r="AP123" s="212"/>
      <c r="AQ123" s="212"/>
      <c r="AR123" s="212"/>
      <c r="AS123" s="212"/>
      <c r="AT123" s="212"/>
      <c r="AU123" s="212"/>
      <c r="AV123" s="212"/>
      <c r="AW123" s="212"/>
      <c r="AX123" s="212"/>
      <c r="AY123" s="212"/>
      <c r="AZ123" s="212"/>
      <c r="BA123" s="212"/>
      <c r="BB123" s="212"/>
      <c r="BC123" s="212"/>
      <c r="BD123" s="212"/>
      <c r="BE123" s="212"/>
      <c r="BF123" s="212"/>
      <c r="BG123" s="212"/>
      <c r="BH123" s="212"/>
    </row>
    <row r="124" spans="1:60" ht="22.5" outlineLevel="1" x14ac:dyDescent="0.2">
      <c r="A124" s="246">
        <v>38</v>
      </c>
      <c r="B124" s="247" t="s">
        <v>305</v>
      </c>
      <c r="C124" s="260" t="s">
        <v>306</v>
      </c>
      <c r="D124" s="248" t="s">
        <v>183</v>
      </c>
      <c r="E124" s="249">
        <v>13.247999999999999</v>
      </c>
      <c r="F124" s="250"/>
      <c r="G124" s="251">
        <f>ROUND(E124*F124,2)</f>
        <v>0</v>
      </c>
      <c r="H124" s="234"/>
      <c r="I124" s="233">
        <f>ROUND(E124*H124,2)</f>
        <v>0</v>
      </c>
      <c r="J124" s="234"/>
      <c r="K124" s="233">
        <f>ROUND(E124*J124,2)</f>
        <v>0</v>
      </c>
      <c r="L124" s="233">
        <v>21</v>
      </c>
      <c r="M124" s="233">
        <f>G124*(1+L124/100)</f>
        <v>0</v>
      </c>
      <c r="N124" s="232">
        <v>0</v>
      </c>
      <c r="O124" s="232">
        <f>ROUND(E124*N124,2)</f>
        <v>0</v>
      </c>
      <c r="P124" s="232">
        <v>0</v>
      </c>
      <c r="Q124" s="232">
        <f>ROUND(E124*P124,2)</f>
        <v>0</v>
      </c>
      <c r="R124" s="233"/>
      <c r="S124" s="233" t="s">
        <v>160</v>
      </c>
      <c r="T124" s="233" t="s">
        <v>160</v>
      </c>
      <c r="U124" s="233">
        <v>0.15</v>
      </c>
      <c r="V124" s="233">
        <f>ROUND(E124*U124,2)</f>
        <v>1.99</v>
      </c>
      <c r="W124" s="233"/>
      <c r="X124" s="233" t="s">
        <v>161</v>
      </c>
      <c r="Y124" s="233" t="s">
        <v>162</v>
      </c>
      <c r="Z124" s="212"/>
      <c r="AA124" s="212"/>
      <c r="AB124" s="212"/>
      <c r="AC124" s="212"/>
      <c r="AD124" s="212"/>
      <c r="AE124" s="212"/>
      <c r="AF124" s="212"/>
      <c r="AG124" s="212" t="s">
        <v>163</v>
      </c>
      <c r="AH124" s="212"/>
      <c r="AI124" s="212"/>
      <c r="AJ124" s="212"/>
      <c r="AK124" s="212"/>
      <c r="AL124" s="212"/>
      <c r="AM124" s="212"/>
      <c r="AN124" s="212"/>
      <c r="AO124" s="212"/>
      <c r="AP124" s="212"/>
      <c r="AQ124" s="212"/>
      <c r="AR124" s="212"/>
      <c r="AS124" s="212"/>
      <c r="AT124" s="212"/>
      <c r="AU124" s="212"/>
      <c r="AV124" s="212"/>
      <c r="AW124" s="212"/>
      <c r="AX124" s="212"/>
      <c r="AY124" s="212"/>
      <c r="AZ124" s="212"/>
      <c r="BA124" s="212"/>
      <c r="BB124" s="212"/>
      <c r="BC124" s="212"/>
      <c r="BD124" s="212"/>
      <c r="BE124" s="212"/>
      <c r="BF124" s="212"/>
      <c r="BG124" s="212"/>
      <c r="BH124" s="212"/>
    </row>
    <row r="125" spans="1:60" ht="22.5" outlineLevel="2" x14ac:dyDescent="0.2">
      <c r="A125" s="229"/>
      <c r="B125" s="230"/>
      <c r="C125" s="261" t="s">
        <v>307</v>
      </c>
      <c r="D125" s="235"/>
      <c r="E125" s="236">
        <v>9.6479999999999997</v>
      </c>
      <c r="F125" s="233"/>
      <c r="G125" s="233"/>
      <c r="H125" s="233"/>
      <c r="I125" s="233"/>
      <c r="J125" s="233"/>
      <c r="K125" s="233"/>
      <c r="L125" s="233"/>
      <c r="M125" s="233"/>
      <c r="N125" s="232"/>
      <c r="O125" s="232"/>
      <c r="P125" s="232"/>
      <c r="Q125" s="232"/>
      <c r="R125" s="233"/>
      <c r="S125" s="233"/>
      <c r="T125" s="233"/>
      <c r="U125" s="233"/>
      <c r="V125" s="233"/>
      <c r="W125" s="233"/>
      <c r="X125" s="233"/>
      <c r="Y125" s="233"/>
      <c r="Z125" s="212"/>
      <c r="AA125" s="212"/>
      <c r="AB125" s="212"/>
      <c r="AC125" s="212"/>
      <c r="AD125" s="212"/>
      <c r="AE125" s="212"/>
      <c r="AF125" s="212"/>
      <c r="AG125" s="212" t="s">
        <v>165</v>
      </c>
      <c r="AH125" s="212">
        <v>0</v>
      </c>
      <c r="AI125" s="212"/>
      <c r="AJ125" s="212"/>
      <c r="AK125" s="212"/>
      <c r="AL125" s="212"/>
      <c r="AM125" s="212"/>
      <c r="AN125" s="212"/>
      <c r="AO125" s="212"/>
      <c r="AP125" s="212"/>
      <c r="AQ125" s="212"/>
      <c r="AR125" s="212"/>
      <c r="AS125" s="212"/>
      <c r="AT125" s="212"/>
      <c r="AU125" s="212"/>
      <c r="AV125" s="212"/>
      <c r="AW125" s="212"/>
      <c r="AX125" s="212"/>
      <c r="AY125" s="212"/>
      <c r="AZ125" s="212"/>
      <c r="BA125" s="212"/>
      <c r="BB125" s="212"/>
      <c r="BC125" s="212"/>
      <c r="BD125" s="212"/>
      <c r="BE125" s="212"/>
      <c r="BF125" s="212"/>
      <c r="BG125" s="212"/>
      <c r="BH125" s="212"/>
    </row>
    <row r="126" spans="1:60" outlineLevel="3" x14ac:dyDescent="0.2">
      <c r="A126" s="229"/>
      <c r="B126" s="230"/>
      <c r="C126" s="261" t="s">
        <v>308</v>
      </c>
      <c r="D126" s="235"/>
      <c r="E126" s="236">
        <v>3.6</v>
      </c>
      <c r="F126" s="233"/>
      <c r="G126" s="233"/>
      <c r="H126" s="233"/>
      <c r="I126" s="233"/>
      <c r="J126" s="233"/>
      <c r="K126" s="233"/>
      <c r="L126" s="233"/>
      <c r="M126" s="233"/>
      <c r="N126" s="232"/>
      <c r="O126" s="232"/>
      <c r="P126" s="232"/>
      <c r="Q126" s="232"/>
      <c r="R126" s="233"/>
      <c r="S126" s="233"/>
      <c r="T126" s="233"/>
      <c r="U126" s="233"/>
      <c r="V126" s="233"/>
      <c r="W126" s="233"/>
      <c r="X126" s="233"/>
      <c r="Y126" s="233"/>
      <c r="Z126" s="212"/>
      <c r="AA126" s="212"/>
      <c r="AB126" s="212"/>
      <c r="AC126" s="212"/>
      <c r="AD126" s="212"/>
      <c r="AE126" s="212"/>
      <c r="AF126" s="212"/>
      <c r="AG126" s="212" t="s">
        <v>165</v>
      </c>
      <c r="AH126" s="212">
        <v>0</v>
      </c>
      <c r="AI126" s="212"/>
      <c r="AJ126" s="212"/>
      <c r="AK126" s="212"/>
      <c r="AL126" s="212"/>
      <c r="AM126" s="212"/>
      <c r="AN126" s="212"/>
      <c r="AO126" s="212"/>
      <c r="AP126" s="212"/>
      <c r="AQ126" s="212"/>
      <c r="AR126" s="212"/>
      <c r="AS126" s="212"/>
      <c r="AT126" s="212"/>
      <c r="AU126" s="212"/>
      <c r="AV126" s="212"/>
      <c r="AW126" s="212"/>
      <c r="AX126" s="212"/>
      <c r="AY126" s="212"/>
      <c r="AZ126" s="212"/>
      <c r="BA126" s="212"/>
      <c r="BB126" s="212"/>
      <c r="BC126" s="212"/>
      <c r="BD126" s="212"/>
      <c r="BE126" s="212"/>
      <c r="BF126" s="212"/>
      <c r="BG126" s="212"/>
      <c r="BH126" s="212"/>
    </row>
    <row r="127" spans="1:60" outlineLevel="1" x14ac:dyDescent="0.2">
      <c r="A127" s="246">
        <v>39</v>
      </c>
      <c r="B127" s="247" t="s">
        <v>309</v>
      </c>
      <c r="C127" s="260" t="s">
        <v>310</v>
      </c>
      <c r="D127" s="248" t="s">
        <v>183</v>
      </c>
      <c r="E127" s="249">
        <v>66.69</v>
      </c>
      <c r="F127" s="250"/>
      <c r="G127" s="251">
        <f>ROUND(E127*F127,2)</f>
        <v>0</v>
      </c>
      <c r="H127" s="234"/>
      <c r="I127" s="233">
        <f>ROUND(E127*H127,2)</f>
        <v>0</v>
      </c>
      <c r="J127" s="234"/>
      <c r="K127" s="233">
        <f>ROUND(E127*J127,2)</f>
        <v>0</v>
      </c>
      <c r="L127" s="233">
        <v>21</v>
      </c>
      <c r="M127" s="233">
        <f>G127*(1+L127/100)</f>
        <v>0</v>
      </c>
      <c r="N127" s="232">
        <v>0</v>
      </c>
      <c r="O127" s="232">
        <f>ROUND(E127*N127,2)</f>
        <v>0</v>
      </c>
      <c r="P127" s="232">
        <v>0</v>
      </c>
      <c r="Q127" s="232">
        <f>ROUND(E127*P127,2)</f>
        <v>0</v>
      </c>
      <c r="R127" s="233"/>
      <c r="S127" s="233" t="s">
        <v>160</v>
      </c>
      <c r="T127" s="233" t="s">
        <v>160</v>
      </c>
      <c r="U127" s="233">
        <v>7.0000000000000007E-2</v>
      </c>
      <c r="V127" s="233">
        <f>ROUND(E127*U127,2)</f>
        <v>4.67</v>
      </c>
      <c r="W127" s="233"/>
      <c r="X127" s="233" t="s">
        <v>161</v>
      </c>
      <c r="Y127" s="233" t="s">
        <v>162</v>
      </c>
      <c r="Z127" s="212"/>
      <c r="AA127" s="212"/>
      <c r="AB127" s="212"/>
      <c r="AC127" s="212"/>
      <c r="AD127" s="212"/>
      <c r="AE127" s="212"/>
      <c r="AF127" s="212"/>
      <c r="AG127" s="212" t="s">
        <v>163</v>
      </c>
      <c r="AH127" s="212"/>
      <c r="AI127" s="212"/>
      <c r="AJ127" s="212"/>
      <c r="AK127" s="212"/>
      <c r="AL127" s="212"/>
      <c r="AM127" s="212"/>
      <c r="AN127" s="212"/>
      <c r="AO127" s="212"/>
      <c r="AP127" s="212"/>
      <c r="AQ127" s="212"/>
      <c r="AR127" s="212"/>
      <c r="AS127" s="212"/>
      <c r="AT127" s="212"/>
      <c r="AU127" s="212"/>
      <c r="AV127" s="212"/>
      <c r="AW127" s="212"/>
      <c r="AX127" s="212"/>
      <c r="AY127" s="212"/>
      <c r="AZ127" s="212"/>
      <c r="BA127" s="212"/>
      <c r="BB127" s="212"/>
      <c r="BC127" s="212"/>
      <c r="BD127" s="212"/>
      <c r="BE127" s="212"/>
      <c r="BF127" s="212"/>
      <c r="BG127" s="212"/>
      <c r="BH127" s="212"/>
    </row>
    <row r="128" spans="1:60" outlineLevel="2" x14ac:dyDescent="0.2">
      <c r="A128" s="229"/>
      <c r="B128" s="230"/>
      <c r="C128" s="261" t="s">
        <v>209</v>
      </c>
      <c r="D128" s="235"/>
      <c r="E128" s="236">
        <v>66.69</v>
      </c>
      <c r="F128" s="233"/>
      <c r="G128" s="233"/>
      <c r="H128" s="233"/>
      <c r="I128" s="233"/>
      <c r="J128" s="233"/>
      <c r="K128" s="233"/>
      <c r="L128" s="233"/>
      <c r="M128" s="233"/>
      <c r="N128" s="232"/>
      <c r="O128" s="232"/>
      <c r="P128" s="232"/>
      <c r="Q128" s="232"/>
      <c r="R128" s="233"/>
      <c r="S128" s="233"/>
      <c r="T128" s="233"/>
      <c r="U128" s="233"/>
      <c r="V128" s="233"/>
      <c r="W128" s="233"/>
      <c r="X128" s="233"/>
      <c r="Y128" s="233"/>
      <c r="Z128" s="212"/>
      <c r="AA128" s="212"/>
      <c r="AB128" s="212"/>
      <c r="AC128" s="212"/>
      <c r="AD128" s="212"/>
      <c r="AE128" s="212"/>
      <c r="AF128" s="212"/>
      <c r="AG128" s="212" t="s">
        <v>165</v>
      </c>
      <c r="AH128" s="212">
        <v>0</v>
      </c>
      <c r="AI128" s="212"/>
      <c r="AJ128" s="212"/>
      <c r="AK128" s="212"/>
      <c r="AL128" s="212"/>
      <c r="AM128" s="212"/>
      <c r="AN128" s="212"/>
      <c r="AO128" s="212"/>
      <c r="AP128" s="212"/>
      <c r="AQ128" s="212"/>
      <c r="AR128" s="212"/>
      <c r="AS128" s="212"/>
      <c r="AT128" s="212"/>
      <c r="AU128" s="212"/>
      <c r="AV128" s="212"/>
      <c r="AW128" s="212"/>
      <c r="AX128" s="212"/>
      <c r="AY128" s="212"/>
      <c r="AZ128" s="212"/>
      <c r="BA128" s="212"/>
      <c r="BB128" s="212"/>
      <c r="BC128" s="212"/>
      <c r="BD128" s="212"/>
      <c r="BE128" s="212"/>
      <c r="BF128" s="212"/>
      <c r="BG128" s="212"/>
      <c r="BH128" s="212"/>
    </row>
    <row r="129" spans="1:60" ht="22.5" outlineLevel="1" x14ac:dyDescent="0.2">
      <c r="A129" s="246">
        <v>40</v>
      </c>
      <c r="B129" s="247" t="s">
        <v>311</v>
      </c>
      <c r="C129" s="260" t="s">
        <v>312</v>
      </c>
      <c r="D129" s="248" t="s">
        <v>177</v>
      </c>
      <c r="E129" s="249">
        <v>1</v>
      </c>
      <c r="F129" s="250"/>
      <c r="G129" s="251">
        <f>ROUND(E129*F129,2)</f>
        <v>0</v>
      </c>
      <c r="H129" s="234"/>
      <c r="I129" s="233">
        <f>ROUND(E129*H129,2)</f>
        <v>0</v>
      </c>
      <c r="J129" s="234"/>
      <c r="K129" s="233">
        <f>ROUND(E129*J129,2)</f>
        <v>0</v>
      </c>
      <c r="L129" s="233">
        <v>21</v>
      </c>
      <c r="M129" s="233">
        <f>G129*(1+L129/100)</f>
        <v>0</v>
      </c>
      <c r="N129" s="232">
        <v>0</v>
      </c>
      <c r="O129" s="232">
        <f>ROUND(E129*N129,2)</f>
        <v>0</v>
      </c>
      <c r="P129" s="232">
        <v>0</v>
      </c>
      <c r="Q129" s="232">
        <f>ROUND(E129*P129,2)</f>
        <v>0</v>
      </c>
      <c r="R129" s="233"/>
      <c r="S129" s="233" t="s">
        <v>178</v>
      </c>
      <c r="T129" s="233" t="s">
        <v>179</v>
      </c>
      <c r="U129" s="233">
        <v>7.0000000000000007E-2</v>
      </c>
      <c r="V129" s="233">
        <f>ROUND(E129*U129,2)</f>
        <v>7.0000000000000007E-2</v>
      </c>
      <c r="W129" s="233"/>
      <c r="X129" s="233" t="s">
        <v>161</v>
      </c>
      <c r="Y129" s="233" t="s">
        <v>162</v>
      </c>
      <c r="Z129" s="212"/>
      <c r="AA129" s="212"/>
      <c r="AB129" s="212"/>
      <c r="AC129" s="212"/>
      <c r="AD129" s="212"/>
      <c r="AE129" s="212"/>
      <c r="AF129" s="212"/>
      <c r="AG129" s="212" t="s">
        <v>163</v>
      </c>
      <c r="AH129" s="212"/>
      <c r="AI129" s="212"/>
      <c r="AJ129" s="212"/>
      <c r="AK129" s="212"/>
      <c r="AL129" s="212"/>
      <c r="AM129" s="212"/>
      <c r="AN129" s="212"/>
      <c r="AO129" s="212"/>
      <c r="AP129" s="212"/>
      <c r="AQ129" s="212"/>
      <c r="AR129" s="212"/>
      <c r="AS129" s="212"/>
      <c r="AT129" s="212"/>
      <c r="AU129" s="212"/>
      <c r="AV129" s="212"/>
      <c r="AW129" s="212"/>
      <c r="AX129" s="212"/>
      <c r="AY129" s="212"/>
      <c r="AZ129" s="212"/>
      <c r="BA129" s="212"/>
      <c r="BB129" s="212"/>
      <c r="BC129" s="212"/>
      <c r="BD129" s="212"/>
      <c r="BE129" s="212"/>
      <c r="BF129" s="212"/>
      <c r="BG129" s="212"/>
      <c r="BH129" s="212"/>
    </row>
    <row r="130" spans="1:60" outlineLevel="2" x14ac:dyDescent="0.2">
      <c r="A130" s="229"/>
      <c r="B130" s="230"/>
      <c r="C130" s="261" t="s">
        <v>313</v>
      </c>
      <c r="D130" s="235"/>
      <c r="E130" s="236">
        <v>1</v>
      </c>
      <c r="F130" s="233"/>
      <c r="G130" s="233"/>
      <c r="H130" s="233"/>
      <c r="I130" s="233"/>
      <c r="J130" s="233"/>
      <c r="K130" s="233"/>
      <c r="L130" s="233"/>
      <c r="M130" s="233"/>
      <c r="N130" s="232"/>
      <c r="O130" s="232"/>
      <c r="P130" s="232"/>
      <c r="Q130" s="232"/>
      <c r="R130" s="233"/>
      <c r="S130" s="233"/>
      <c r="T130" s="233"/>
      <c r="U130" s="233"/>
      <c r="V130" s="233"/>
      <c r="W130" s="233"/>
      <c r="X130" s="233"/>
      <c r="Y130" s="233"/>
      <c r="Z130" s="212"/>
      <c r="AA130" s="212"/>
      <c r="AB130" s="212"/>
      <c r="AC130" s="212"/>
      <c r="AD130" s="212"/>
      <c r="AE130" s="212"/>
      <c r="AF130" s="212"/>
      <c r="AG130" s="212" t="s">
        <v>165</v>
      </c>
      <c r="AH130" s="212">
        <v>0</v>
      </c>
      <c r="AI130" s="212"/>
      <c r="AJ130" s="212"/>
      <c r="AK130" s="212"/>
      <c r="AL130" s="212"/>
      <c r="AM130" s="212"/>
      <c r="AN130" s="212"/>
      <c r="AO130" s="212"/>
      <c r="AP130" s="212"/>
      <c r="AQ130" s="212"/>
      <c r="AR130" s="212"/>
      <c r="AS130" s="212"/>
      <c r="AT130" s="212"/>
      <c r="AU130" s="212"/>
      <c r="AV130" s="212"/>
      <c r="AW130" s="212"/>
      <c r="AX130" s="212"/>
      <c r="AY130" s="212"/>
      <c r="AZ130" s="212"/>
      <c r="BA130" s="212"/>
      <c r="BB130" s="212"/>
      <c r="BC130" s="212"/>
      <c r="BD130" s="212"/>
      <c r="BE130" s="212"/>
      <c r="BF130" s="212"/>
      <c r="BG130" s="212"/>
      <c r="BH130" s="212"/>
    </row>
    <row r="131" spans="1:60" outlineLevel="1" x14ac:dyDescent="0.2">
      <c r="A131" s="246">
        <v>41</v>
      </c>
      <c r="B131" s="247" t="s">
        <v>314</v>
      </c>
      <c r="C131" s="260" t="s">
        <v>315</v>
      </c>
      <c r="D131" s="248" t="s">
        <v>183</v>
      </c>
      <c r="E131" s="249">
        <v>73.358999999999995</v>
      </c>
      <c r="F131" s="250"/>
      <c r="G131" s="251">
        <f>ROUND(E131*F131,2)</f>
        <v>0</v>
      </c>
      <c r="H131" s="234"/>
      <c r="I131" s="233">
        <f>ROUND(E131*H131,2)</f>
        <v>0</v>
      </c>
      <c r="J131" s="234"/>
      <c r="K131" s="233">
        <f>ROUND(E131*J131,2)</f>
        <v>0</v>
      </c>
      <c r="L131" s="233">
        <v>21</v>
      </c>
      <c r="M131" s="233">
        <f>G131*(1+L131/100)</f>
        <v>0</v>
      </c>
      <c r="N131" s="232">
        <v>1.4E-3</v>
      </c>
      <c r="O131" s="232">
        <f>ROUND(E131*N131,2)</f>
        <v>0.1</v>
      </c>
      <c r="P131" s="232">
        <v>0</v>
      </c>
      <c r="Q131" s="232">
        <f>ROUND(E131*P131,2)</f>
        <v>0</v>
      </c>
      <c r="R131" s="233" t="s">
        <v>292</v>
      </c>
      <c r="S131" s="233" t="s">
        <v>160</v>
      </c>
      <c r="T131" s="233" t="s">
        <v>160</v>
      </c>
      <c r="U131" s="233">
        <v>0</v>
      </c>
      <c r="V131" s="233">
        <f>ROUND(E131*U131,2)</f>
        <v>0</v>
      </c>
      <c r="W131" s="233"/>
      <c r="X131" s="233" t="s">
        <v>293</v>
      </c>
      <c r="Y131" s="233" t="s">
        <v>162</v>
      </c>
      <c r="Z131" s="212"/>
      <c r="AA131" s="212"/>
      <c r="AB131" s="212"/>
      <c r="AC131" s="212"/>
      <c r="AD131" s="212"/>
      <c r="AE131" s="212"/>
      <c r="AF131" s="212"/>
      <c r="AG131" s="212" t="s">
        <v>294</v>
      </c>
      <c r="AH131" s="212"/>
      <c r="AI131" s="212"/>
      <c r="AJ131" s="212"/>
      <c r="AK131" s="212"/>
      <c r="AL131" s="212"/>
      <c r="AM131" s="212"/>
      <c r="AN131" s="212"/>
      <c r="AO131" s="212"/>
      <c r="AP131" s="212"/>
      <c r="AQ131" s="212"/>
      <c r="AR131" s="212"/>
      <c r="AS131" s="212"/>
      <c r="AT131" s="212"/>
      <c r="AU131" s="212"/>
      <c r="AV131" s="212"/>
      <c r="AW131" s="212"/>
      <c r="AX131" s="212"/>
      <c r="AY131" s="212"/>
      <c r="AZ131" s="212"/>
      <c r="BA131" s="212"/>
      <c r="BB131" s="212"/>
      <c r="BC131" s="212"/>
      <c r="BD131" s="212"/>
      <c r="BE131" s="212"/>
      <c r="BF131" s="212"/>
      <c r="BG131" s="212"/>
      <c r="BH131" s="212"/>
    </row>
    <row r="132" spans="1:60" outlineLevel="2" x14ac:dyDescent="0.2">
      <c r="A132" s="229"/>
      <c r="B132" s="230"/>
      <c r="C132" s="261" t="s">
        <v>316</v>
      </c>
      <c r="D132" s="235"/>
      <c r="E132" s="236"/>
      <c r="F132" s="233"/>
      <c r="G132" s="233"/>
      <c r="H132" s="233"/>
      <c r="I132" s="233"/>
      <c r="J132" s="233"/>
      <c r="K132" s="233"/>
      <c r="L132" s="233"/>
      <c r="M132" s="233"/>
      <c r="N132" s="232"/>
      <c r="O132" s="232"/>
      <c r="P132" s="232"/>
      <c r="Q132" s="232"/>
      <c r="R132" s="233"/>
      <c r="S132" s="233"/>
      <c r="T132" s="233"/>
      <c r="U132" s="233"/>
      <c r="V132" s="233"/>
      <c r="W132" s="233"/>
      <c r="X132" s="233"/>
      <c r="Y132" s="233"/>
      <c r="Z132" s="212"/>
      <c r="AA132" s="212"/>
      <c r="AB132" s="212"/>
      <c r="AC132" s="212"/>
      <c r="AD132" s="212"/>
      <c r="AE132" s="212"/>
      <c r="AF132" s="212"/>
      <c r="AG132" s="212" t="s">
        <v>165</v>
      </c>
      <c r="AH132" s="212">
        <v>0</v>
      </c>
      <c r="AI132" s="212"/>
      <c r="AJ132" s="212"/>
      <c r="AK132" s="212"/>
      <c r="AL132" s="212"/>
      <c r="AM132" s="212"/>
      <c r="AN132" s="212"/>
      <c r="AO132" s="212"/>
      <c r="AP132" s="212"/>
      <c r="AQ132" s="212"/>
      <c r="AR132" s="212"/>
      <c r="AS132" s="212"/>
      <c r="AT132" s="212"/>
      <c r="AU132" s="212"/>
      <c r="AV132" s="212"/>
      <c r="AW132" s="212"/>
      <c r="AX132" s="212"/>
      <c r="AY132" s="212"/>
      <c r="AZ132" s="212"/>
      <c r="BA132" s="212"/>
      <c r="BB132" s="212"/>
      <c r="BC132" s="212"/>
      <c r="BD132" s="212"/>
      <c r="BE132" s="212"/>
      <c r="BF132" s="212"/>
      <c r="BG132" s="212"/>
      <c r="BH132" s="212"/>
    </row>
    <row r="133" spans="1:60" ht="22.5" outlineLevel="3" x14ac:dyDescent="0.2">
      <c r="A133" s="229"/>
      <c r="B133" s="230"/>
      <c r="C133" s="261" t="s">
        <v>317</v>
      </c>
      <c r="D133" s="235"/>
      <c r="E133" s="236">
        <v>73.358999999999995</v>
      </c>
      <c r="F133" s="233"/>
      <c r="G133" s="233"/>
      <c r="H133" s="233"/>
      <c r="I133" s="233"/>
      <c r="J133" s="233"/>
      <c r="K133" s="233"/>
      <c r="L133" s="233"/>
      <c r="M133" s="233"/>
      <c r="N133" s="232"/>
      <c r="O133" s="232"/>
      <c r="P133" s="232"/>
      <c r="Q133" s="232"/>
      <c r="R133" s="233"/>
      <c r="S133" s="233"/>
      <c r="T133" s="233"/>
      <c r="U133" s="233"/>
      <c r="V133" s="233"/>
      <c r="W133" s="233"/>
      <c r="X133" s="233"/>
      <c r="Y133" s="233"/>
      <c r="Z133" s="212"/>
      <c r="AA133" s="212"/>
      <c r="AB133" s="212"/>
      <c r="AC133" s="212"/>
      <c r="AD133" s="212"/>
      <c r="AE133" s="212"/>
      <c r="AF133" s="212"/>
      <c r="AG133" s="212" t="s">
        <v>165</v>
      </c>
      <c r="AH133" s="212">
        <v>0</v>
      </c>
      <c r="AI133" s="212"/>
      <c r="AJ133" s="212"/>
      <c r="AK133" s="212"/>
      <c r="AL133" s="212"/>
      <c r="AM133" s="212"/>
      <c r="AN133" s="212"/>
      <c r="AO133" s="212"/>
      <c r="AP133" s="212"/>
      <c r="AQ133" s="212"/>
      <c r="AR133" s="212"/>
      <c r="AS133" s="212"/>
      <c r="AT133" s="212"/>
      <c r="AU133" s="212"/>
      <c r="AV133" s="212"/>
      <c r="AW133" s="212"/>
      <c r="AX133" s="212"/>
      <c r="AY133" s="212"/>
      <c r="AZ133" s="212"/>
      <c r="BA133" s="212"/>
      <c r="BB133" s="212"/>
      <c r="BC133" s="212"/>
      <c r="BD133" s="212"/>
      <c r="BE133" s="212"/>
      <c r="BF133" s="212"/>
      <c r="BG133" s="212"/>
      <c r="BH133" s="212"/>
    </row>
    <row r="134" spans="1:60" outlineLevel="1" x14ac:dyDescent="0.2">
      <c r="A134" s="246">
        <v>42</v>
      </c>
      <c r="B134" s="247" t="s">
        <v>318</v>
      </c>
      <c r="C134" s="260" t="s">
        <v>319</v>
      </c>
      <c r="D134" s="248" t="s">
        <v>183</v>
      </c>
      <c r="E134" s="249">
        <v>14.572800000000001</v>
      </c>
      <c r="F134" s="250"/>
      <c r="G134" s="251">
        <f>ROUND(E134*F134,2)</f>
        <v>0</v>
      </c>
      <c r="H134" s="234"/>
      <c r="I134" s="233">
        <f>ROUND(E134*H134,2)</f>
        <v>0</v>
      </c>
      <c r="J134" s="234"/>
      <c r="K134" s="233">
        <f>ROUND(E134*J134,2)</f>
        <v>0</v>
      </c>
      <c r="L134" s="233">
        <v>21</v>
      </c>
      <c r="M134" s="233">
        <f>G134*(1+L134/100)</f>
        <v>0</v>
      </c>
      <c r="N134" s="232">
        <v>3.5000000000000001E-3</v>
      </c>
      <c r="O134" s="232">
        <f>ROUND(E134*N134,2)</f>
        <v>0.05</v>
      </c>
      <c r="P134" s="232">
        <v>0</v>
      </c>
      <c r="Q134" s="232">
        <f>ROUND(E134*P134,2)</f>
        <v>0</v>
      </c>
      <c r="R134" s="233" t="s">
        <v>292</v>
      </c>
      <c r="S134" s="233" t="s">
        <v>160</v>
      </c>
      <c r="T134" s="233" t="s">
        <v>160</v>
      </c>
      <c r="U134" s="233">
        <v>0</v>
      </c>
      <c r="V134" s="233">
        <f>ROUND(E134*U134,2)</f>
        <v>0</v>
      </c>
      <c r="W134" s="233"/>
      <c r="X134" s="233" t="s">
        <v>293</v>
      </c>
      <c r="Y134" s="233" t="s">
        <v>162</v>
      </c>
      <c r="Z134" s="212"/>
      <c r="AA134" s="212"/>
      <c r="AB134" s="212"/>
      <c r="AC134" s="212"/>
      <c r="AD134" s="212"/>
      <c r="AE134" s="212"/>
      <c r="AF134" s="212"/>
      <c r="AG134" s="212" t="s">
        <v>294</v>
      </c>
      <c r="AH134" s="212"/>
      <c r="AI134" s="212"/>
      <c r="AJ134" s="212"/>
      <c r="AK134" s="212"/>
      <c r="AL134" s="212"/>
      <c r="AM134" s="212"/>
      <c r="AN134" s="212"/>
      <c r="AO134" s="212"/>
      <c r="AP134" s="212"/>
      <c r="AQ134" s="212"/>
      <c r="AR134" s="212"/>
      <c r="AS134" s="212"/>
      <c r="AT134" s="212"/>
      <c r="AU134" s="212"/>
      <c r="AV134" s="212"/>
      <c r="AW134" s="212"/>
      <c r="AX134" s="212"/>
      <c r="AY134" s="212"/>
      <c r="AZ134" s="212"/>
      <c r="BA134" s="212"/>
      <c r="BB134" s="212"/>
      <c r="BC134" s="212"/>
      <c r="BD134" s="212"/>
      <c r="BE134" s="212"/>
      <c r="BF134" s="212"/>
      <c r="BG134" s="212"/>
      <c r="BH134" s="212"/>
    </row>
    <row r="135" spans="1:60" outlineLevel="2" x14ac:dyDescent="0.2">
      <c r="A135" s="229"/>
      <c r="B135" s="230"/>
      <c r="C135" s="261" t="s">
        <v>316</v>
      </c>
      <c r="D135" s="235"/>
      <c r="E135" s="236"/>
      <c r="F135" s="233"/>
      <c r="G135" s="233"/>
      <c r="H135" s="233"/>
      <c r="I135" s="233"/>
      <c r="J135" s="233"/>
      <c r="K135" s="233"/>
      <c r="L135" s="233"/>
      <c r="M135" s="233"/>
      <c r="N135" s="232"/>
      <c r="O135" s="232"/>
      <c r="P135" s="232"/>
      <c r="Q135" s="232"/>
      <c r="R135" s="233"/>
      <c r="S135" s="233"/>
      <c r="T135" s="233"/>
      <c r="U135" s="233"/>
      <c r="V135" s="233"/>
      <c r="W135" s="233"/>
      <c r="X135" s="233"/>
      <c r="Y135" s="233"/>
      <c r="Z135" s="212"/>
      <c r="AA135" s="212"/>
      <c r="AB135" s="212"/>
      <c r="AC135" s="212"/>
      <c r="AD135" s="212"/>
      <c r="AE135" s="212"/>
      <c r="AF135" s="212"/>
      <c r="AG135" s="212" t="s">
        <v>165</v>
      </c>
      <c r="AH135" s="212">
        <v>0</v>
      </c>
      <c r="AI135" s="212"/>
      <c r="AJ135" s="212"/>
      <c r="AK135" s="212"/>
      <c r="AL135" s="212"/>
      <c r="AM135" s="212"/>
      <c r="AN135" s="212"/>
      <c r="AO135" s="212"/>
      <c r="AP135" s="212"/>
      <c r="AQ135" s="212"/>
      <c r="AR135" s="212"/>
      <c r="AS135" s="212"/>
      <c r="AT135" s="212"/>
      <c r="AU135" s="212"/>
      <c r="AV135" s="212"/>
      <c r="AW135" s="212"/>
      <c r="AX135" s="212"/>
      <c r="AY135" s="212"/>
      <c r="AZ135" s="212"/>
      <c r="BA135" s="212"/>
      <c r="BB135" s="212"/>
      <c r="BC135" s="212"/>
      <c r="BD135" s="212"/>
      <c r="BE135" s="212"/>
      <c r="BF135" s="212"/>
      <c r="BG135" s="212"/>
      <c r="BH135" s="212"/>
    </row>
    <row r="136" spans="1:60" ht="22.5" outlineLevel="3" x14ac:dyDescent="0.2">
      <c r="A136" s="229"/>
      <c r="B136" s="230"/>
      <c r="C136" s="261" t="s">
        <v>320</v>
      </c>
      <c r="D136" s="235"/>
      <c r="E136" s="236">
        <v>10.6128</v>
      </c>
      <c r="F136" s="233"/>
      <c r="G136" s="233"/>
      <c r="H136" s="233"/>
      <c r="I136" s="233"/>
      <c r="J136" s="233"/>
      <c r="K136" s="233"/>
      <c r="L136" s="233"/>
      <c r="M136" s="233"/>
      <c r="N136" s="232"/>
      <c r="O136" s="232"/>
      <c r="P136" s="232"/>
      <c r="Q136" s="232"/>
      <c r="R136" s="233"/>
      <c r="S136" s="233"/>
      <c r="T136" s="233"/>
      <c r="U136" s="233"/>
      <c r="V136" s="233"/>
      <c r="W136" s="233"/>
      <c r="X136" s="233"/>
      <c r="Y136" s="233"/>
      <c r="Z136" s="212"/>
      <c r="AA136" s="212"/>
      <c r="AB136" s="212"/>
      <c r="AC136" s="212"/>
      <c r="AD136" s="212"/>
      <c r="AE136" s="212"/>
      <c r="AF136" s="212"/>
      <c r="AG136" s="212" t="s">
        <v>165</v>
      </c>
      <c r="AH136" s="212">
        <v>0</v>
      </c>
      <c r="AI136" s="212"/>
      <c r="AJ136" s="212"/>
      <c r="AK136" s="212"/>
      <c r="AL136" s="212"/>
      <c r="AM136" s="212"/>
      <c r="AN136" s="212"/>
      <c r="AO136" s="212"/>
      <c r="AP136" s="212"/>
      <c r="AQ136" s="212"/>
      <c r="AR136" s="212"/>
      <c r="AS136" s="212"/>
      <c r="AT136" s="212"/>
      <c r="AU136" s="212"/>
      <c r="AV136" s="212"/>
      <c r="AW136" s="212"/>
      <c r="AX136" s="212"/>
      <c r="AY136" s="212"/>
      <c r="AZ136" s="212"/>
      <c r="BA136" s="212"/>
      <c r="BB136" s="212"/>
      <c r="BC136" s="212"/>
      <c r="BD136" s="212"/>
      <c r="BE136" s="212"/>
      <c r="BF136" s="212"/>
      <c r="BG136" s="212"/>
      <c r="BH136" s="212"/>
    </row>
    <row r="137" spans="1:60" outlineLevel="3" x14ac:dyDescent="0.2">
      <c r="A137" s="229"/>
      <c r="B137" s="230"/>
      <c r="C137" s="261" t="s">
        <v>321</v>
      </c>
      <c r="D137" s="235"/>
      <c r="E137" s="236">
        <v>3.96</v>
      </c>
      <c r="F137" s="233"/>
      <c r="G137" s="233"/>
      <c r="H137" s="233"/>
      <c r="I137" s="233"/>
      <c r="J137" s="233"/>
      <c r="K137" s="233"/>
      <c r="L137" s="233"/>
      <c r="M137" s="233"/>
      <c r="N137" s="232"/>
      <c r="O137" s="232"/>
      <c r="P137" s="232"/>
      <c r="Q137" s="232"/>
      <c r="R137" s="233"/>
      <c r="S137" s="233"/>
      <c r="T137" s="233"/>
      <c r="U137" s="233"/>
      <c r="V137" s="233"/>
      <c r="W137" s="233"/>
      <c r="X137" s="233"/>
      <c r="Y137" s="233"/>
      <c r="Z137" s="212"/>
      <c r="AA137" s="212"/>
      <c r="AB137" s="212"/>
      <c r="AC137" s="212"/>
      <c r="AD137" s="212"/>
      <c r="AE137" s="212"/>
      <c r="AF137" s="212"/>
      <c r="AG137" s="212" t="s">
        <v>165</v>
      </c>
      <c r="AH137" s="212">
        <v>0</v>
      </c>
      <c r="AI137" s="212"/>
      <c r="AJ137" s="212"/>
      <c r="AK137" s="212"/>
      <c r="AL137" s="212"/>
      <c r="AM137" s="212"/>
      <c r="AN137" s="212"/>
      <c r="AO137" s="212"/>
      <c r="AP137" s="212"/>
      <c r="AQ137" s="212"/>
      <c r="AR137" s="212"/>
      <c r="AS137" s="212"/>
      <c r="AT137" s="212"/>
      <c r="AU137" s="212"/>
      <c r="AV137" s="212"/>
      <c r="AW137" s="212"/>
      <c r="AX137" s="212"/>
      <c r="AY137" s="212"/>
      <c r="AZ137" s="212"/>
      <c r="BA137" s="212"/>
      <c r="BB137" s="212"/>
      <c r="BC137" s="212"/>
      <c r="BD137" s="212"/>
      <c r="BE137" s="212"/>
      <c r="BF137" s="212"/>
      <c r="BG137" s="212"/>
      <c r="BH137" s="212"/>
    </row>
    <row r="138" spans="1:60" outlineLevel="1" x14ac:dyDescent="0.2">
      <c r="A138" s="246">
        <v>43</v>
      </c>
      <c r="B138" s="247" t="s">
        <v>322</v>
      </c>
      <c r="C138" s="260" t="s">
        <v>323</v>
      </c>
      <c r="D138" s="248" t="s">
        <v>183</v>
      </c>
      <c r="E138" s="249">
        <v>80.028000000000006</v>
      </c>
      <c r="F138" s="250"/>
      <c r="G138" s="251">
        <f>ROUND(E138*F138,2)</f>
        <v>0</v>
      </c>
      <c r="H138" s="234"/>
      <c r="I138" s="233">
        <f>ROUND(E138*H138,2)</f>
        <v>0</v>
      </c>
      <c r="J138" s="234"/>
      <c r="K138" s="233">
        <f>ROUND(E138*J138,2)</f>
        <v>0</v>
      </c>
      <c r="L138" s="233">
        <v>21</v>
      </c>
      <c r="M138" s="233">
        <f>G138*(1+L138/100)</f>
        <v>0</v>
      </c>
      <c r="N138" s="232">
        <v>1.9000000000000001E-4</v>
      </c>
      <c r="O138" s="232">
        <f>ROUND(E138*N138,2)</f>
        <v>0.02</v>
      </c>
      <c r="P138" s="232">
        <v>0</v>
      </c>
      <c r="Q138" s="232">
        <f>ROUND(E138*P138,2)</f>
        <v>0</v>
      </c>
      <c r="R138" s="233"/>
      <c r="S138" s="233" t="s">
        <v>178</v>
      </c>
      <c r="T138" s="233" t="s">
        <v>179</v>
      </c>
      <c r="U138" s="233">
        <v>0</v>
      </c>
      <c r="V138" s="233">
        <f>ROUND(E138*U138,2)</f>
        <v>0</v>
      </c>
      <c r="W138" s="233"/>
      <c r="X138" s="233" t="s">
        <v>293</v>
      </c>
      <c r="Y138" s="233" t="s">
        <v>162</v>
      </c>
      <c r="Z138" s="212"/>
      <c r="AA138" s="212"/>
      <c r="AB138" s="212"/>
      <c r="AC138" s="212"/>
      <c r="AD138" s="212"/>
      <c r="AE138" s="212"/>
      <c r="AF138" s="212"/>
      <c r="AG138" s="212" t="s">
        <v>294</v>
      </c>
      <c r="AH138" s="212"/>
      <c r="AI138" s="212"/>
      <c r="AJ138" s="212"/>
      <c r="AK138" s="212"/>
      <c r="AL138" s="212"/>
      <c r="AM138" s="212"/>
      <c r="AN138" s="212"/>
      <c r="AO138" s="212"/>
      <c r="AP138" s="212"/>
      <c r="AQ138" s="212"/>
      <c r="AR138" s="212"/>
      <c r="AS138" s="212"/>
      <c r="AT138" s="212"/>
      <c r="AU138" s="212"/>
      <c r="AV138" s="212"/>
      <c r="AW138" s="212"/>
      <c r="AX138" s="212"/>
      <c r="AY138" s="212"/>
      <c r="AZ138" s="212"/>
      <c r="BA138" s="212"/>
      <c r="BB138" s="212"/>
      <c r="BC138" s="212"/>
      <c r="BD138" s="212"/>
      <c r="BE138" s="212"/>
      <c r="BF138" s="212"/>
      <c r="BG138" s="212"/>
      <c r="BH138" s="212"/>
    </row>
    <row r="139" spans="1:60" ht="22.5" outlineLevel="2" x14ac:dyDescent="0.2">
      <c r="A139" s="229"/>
      <c r="B139" s="230"/>
      <c r="C139" s="261" t="s">
        <v>324</v>
      </c>
      <c r="D139" s="235"/>
      <c r="E139" s="236"/>
      <c r="F139" s="233"/>
      <c r="G139" s="233"/>
      <c r="H139" s="233"/>
      <c r="I139" s="233"/>
      <c r="J139" s="233"/>
      <c r="K139" s="233"/>
      <c r="L139" s="233"/>
      <c r="M139" s="233"/>
      <c r="N139" s="232"/>
      <c r="O139" s="232"/>
      <c r="P139" s="232"/>
      <c r="Q139" s="232"/>
      <c r="R139" s="233"/>
      <c r="S139" s="233"/>
      <c r="T139" s="233"/>
      <c r="U139" s="233"/>
      <c r="V139" s="233"/>
      <c r="W139" s="233"/>
      <c r="X139" s="233"/>
      <c r="Y139" s="233"/>
      <c r="Z139" s="212"/>
      <c r="AA139" s="212"/>
      <c r="AB139" s="212"/>
      <c r="AC139" s="212"/>
      <c r="AD139" s="212"/>
      <c r="AE139" s="212"/>
      <c r="AF139" s="212"/>
      <c r="AG139" s="212" t="s">
        <v>165</v>
      </c>
      <c r="AH139" s="212">
        <v>0</v>
      </c>
      <c r="AI139" s="212"/>
      <c r="AJ139" s="212"/>
      <c r="AK139" s="212"/>
      <c r="AL139" s="212"/>
      <c r="AM139" s="212"/>
      <c r="AN139" s="212"/>
      <c r="AO139" s="212"/>
      <c r="AP139" s="212"/>
      <c r="AQ139" s="212"/>
      <c r="AR139" s="212"/>
      <c r="AS139" s="212"/>
      <c r="AT139" s="212"/>
      <c r="AU139" s="212"/>
      <c r="AV139" s="212"/>
      <c r="AW139" s="212"/>
      <c r="AX139" s="212"/>
      <c r="AY139" s="212"/>
      <c r="AZ139" s="212"/>
      <c r="BA139" s="212"/>
      <c r="BB139" s="212"/>
      <c r="BC139" s="212"/>
      <c r="BD139" s="212"/>
      <c r="BE139" s="212"/>
      <c r="BF139" s="212"/>
      <c r="BG139" s="212"/>
      <c r="BH139" s="212"/>
    </row>
    <row r="140" spans="1:60" ht="22.5" outlineLevel="3" x14ac:dyDescent="0.2">
      <c r="A140" s="229"/>
      <c r="B140" s="230"/>
      <c r="C140" s="261" t="s">
        <v>325</v>
      </c>
      <c r="D140" s="235"/>
      <c r="E140" s="236">
        <v>80.028000000000006</v>
      </c>
      <c r="F140" s="233"/>
      <c r="G140" s="233"/>
      <c r="H140" s="233"/>
      <c r="I140" s="233"/>
      <c r="J140" s="233"/>
      <c r="K140" s="233"/>
      <c r="L140" s="233"/>
      <c r="M140" s="233"/>
      <c r="N140" s="232"/>
      <c r="O140" s="232"/>
      <c r="P140" s="232"/>
      <c r="Q140" s="232"/>
      <c r="R140" s="233"/>
      <c r="S140" s="233"/>
      <c r="T140" s="233"/>
      <c r="U140" s="233"/>
      <c r="V140" s="233"/>
      <c r="W140" s="233"/>
      <c r="X140" s="233"/>
      <c r="Y140" s="233"/>
      <c r="Z140" s="212"/>
      <c r="AA140" s="212"/>
      <c r="AB140" s="212"/>
      <c r="AC140" s="212"/>
      <c r="AD140" s="212"/>
      <c r="AE140" s="212"/>
      <c r="AF140" s="212"/>
      <c r="AG140" s="212" t="s">
        <v>165</v>
      </c>
      <c r="AH140" s="212">
        <v>0</v>
      </c>
      <c r="AI140" s="212"/>
      <c r="AJ140" s="212"/>
      <c r="AK140" s="212"/>
      <c r="AL140" s="212"/>
      <c r="AM140" s="212"/>
      <c r="AN140" s="212"/>
      <c r="AO140" s="212"/>
      <c r="AP140" s="212"/>
      <c r="AQ140" s="212"/>
      <c r="AR140" s="212"/>
      <c r="AS140" s="212"/>
      <c r="AT140" s="212"/>
      <c r="AU140" s="212"/>
      <c r="AV140" s="212"/>
      <c r="AW140" s="212"/>
      <c r="AX140" s="212"/>
      <c r="AY140" s="212"/>
      <c r="AZ140" s="212"/>
      <c r="BA140" s="212"/>
      <c r="BB140" s="212"/>
      <c r="BC140" s="212"/>
      <c r="BD140" s="212"/>
      <c r="BE140" s="212"/>
      <c r="BF140" s="212"/>
      <c r="BG140" s="212"/>
      <c r="BH140" s="212"/>
    </row>
    <row r="141" spans="1:60" outlineLevel="1" x14ac:dyDescent="0.2">
      <c r="A141" s="229">
        <v>44</v>
      </c>
      <c r="B141" s="230" t="s">
        <v>326</v>
      </c>
      <c r="C141" s="263" t="s">
        <v>327</v>
      </c>
      <c r="D141" s="231" t="s">
        <v>0</v>
      </c>
      <c r="E141" s="258"/>
      <c r="F141" s="234"/>
      <c r="G141" s="233">
        <f>ROUND(E141*F141,2)</f>
        <v>0</v>
      </c>
      <c r="H141" s="234"/>
      <c r="I141" s="233">
        <f>ROUND(E141*H141,2)</f>
        <v>0</v>
      </c>
      <c r="J141" s="234"/>
      <c r="K141" s="233">
        <f>ROUND(E141*J141,2)</f>
        <v>0</v>
      </c>
      <c r="L141" s="233">
        <v>21</v>
      </c>
      <c r="M141" s="233">
        <f>G141*(1+L141/100)</f>
        <v>0</v>
      </c>
      <c r="N141" s="232">
        <v>0</v>
      </c>
      <c r="O141" s="232">
        <f>ROUND(E141*N141,2)</f>
        <v>0</v>
      </c>
      <c r="P141" s="232">
        <v>0</v>
      </c>
      <c r="Q141" s="232">
        <f>ROUND(E141*P141,2)</f>
        <v>0</v>
      </c>
      <c r="R141" s="233"/>
      <c r="S141" s="233" t="s">
        <v>160</v>
      </c>
      <c r="T141" s="233" t="s">
        <v>160</v>
      </c>
      <c r="U141" s="233">
        <v>0</v>
      </c>
      <c r="V141" s="233">
        <f>ROUND(E141*U141,2)</f>
        <v>0</v>
      </c>
      <c r="W141" s="233"/>
      <c r="X141" s="233" t="s">
        <v>258</v>
      </c>
      <c r="Y141" s="233" t="s">
        <v>162</v>
      </c>
      <c r="Z141" s="212"/>
      <c r="AA141" s="212"/>
      <c r="AB141" s="212"/>
      <c r="AC141" s="212"/>
      <c r="AD141" s="212"/>
      <c r="AE141" s="212"/>
      <c r="AF141" s="212"/>
      <c r="AG141" s="212" t="s">
        <v>259</v>
      </c>
      <c r="AH141" s="212"/>
      <c r="AI141" s="212"/>
      <c r="AJ141" s="212"/>
      <c r="AK141" s="212"/>
      <c r="AL141" s="212"/>
      <c r="AM141" s="212"/>
      <c r="AN141" s="212"/>
      <c r="AO141" s="212"/>
      <c r="AP141" s="212"/>
      <c r="AQ141" s="212"/>
      <c r="AR141" s="212"/>
      <c r="AS141" s="212"/>
      <c r="AT141" s="212"/>
      <c r="AU141" s="212"/>
      <c r="AV141" s="212"/>
      <c r="AW141" s="212"/>
      <c r="AX141" s="212"/>
      <c r="AY141" s="212"/>
      <c r="AZ141" s="212"/>
      <c r="BA141" s="212"/>
      <c r="BB141" s="212"/>
      <c r="BC141" s="212"/>
      <c r="BD141" s="212"/>
      <c r="BE141" s="212"/>
      <c r="BF141" s="212"/>
      <c r="BG141" s="212"/>
      <c r="BH141" s="212"/>
    </row>
    <row r="142" spans="1:60" x14ac:dyDescent="0.2">
      <c r="A142" s="239" t="s">
        <v>155</v>
      </c>
      <c r="B142" s="240" t="s">
        <v>116</v>
      </c>
      <c r="C142" s="259" t="s">
        <v>117</v>
      </c>
      <c r="D142" s="241"/>
      <c r="E142" s="242"/>
      <c r="F142" s="243"/>
      <c r="G142" s="244">
        <f>SUMIF(AG143:AG157,"&lt;&gt;NOR",G143:G157)</f>
        <v>0</v>
      </c>
      <c r="H142" s="238"/>
      <c r="I142" s="238">
        <f>SUM(I143:I157)</f>
        <v>0</v>
      </c>
      <c r="J142" s="238"/>
      <c r="K142" s="238">
        <f>SUM(K143:K157)</f>
        <v>0</v>
      </c>
      <c r="L142" s="238"/>
      <c r="M142" s="238">
        <f>SUM(M143:M157)</f>
        <v>0</v>
      </c>
      <c r="N142" s="237"/>
      <c r="O142" s="237">
        <f>SUM(O143:O157)</f>
        <v>2.1500000000000004</v>
      </c>
      <c r="P142" s="237"/>
      <c r="Q142" s="237">
        <f>SUM(Q143:Q157)</f>
        <v>0</v>
      </c>
      <c r="R142" s="238"/>
      <c r="S142" s="238"/>
      <c r="T142" s="238"/>
      <c r="U142" s="238"/>
      <c r="V142" s="238">
        <f>SUM(V143:V157)</f>
        <v>85.07</v>
      </c>
      <c r="W142" s="238"/>
      <c r="X142" s="238"/>
      <c r="Y142" s="238"/>
      <c r="AG142" t="s">
        <v>156</v>
      </c>
    </row>
    <row r="143" spans="1:60" ht="22.5" outlineLevel="1" x14ac:dyDescent="0.2">
      <c r="A143" s="246">
        <v>45</v>
      </c>
      <c r="B143" s="247" t="s">
        <v>328</v>
      </c>
      <c r="C143" s="260" t="s">
        <v>329</v>
      </c>
      <c r="D143" s="248" t="s">
        <v>183</v>
      </c>
      <c r="E143" s="249">
        <v>66.69</v>
      </c>
      <c r="F143" s="250"/>
      <c r="G143" s="251">
        <f>ROUND(E143*F143,2)</f>
        <v>0</v>
      </c>
      <c r="H143" s="234"/>
      <c r="I143" s="233">
        <f>ROUND(E143*H143,2)</f>
        <v>0</v>
      </c>
      <c r="J143" s="234"/>
      <c r="K143" s="233">
        <f>ROUND(E143*J143,2)</f>
        <v>0</v>
      </c>
      <c r="L143" s="233">
        <v>21</v>
      </c>
      <c r="M143" s="233">
        <f>G143*(1+L143/100)</f>
        <v>0</v>
      </c>
      <c r="N143" s="232">
        <v>0</v>
      </c>
      <c r="O143" s="232">
        <f>ROUND(E143*N143,2)</f>
        <v>0</v>
      </c>
      <c r="P143" s="232">
        <v>0</v>
      </c>
      <c r="Q143" s="232">
        <f>ROUND(E143*P143,2)</f>
        <v>0</v>
      </c>
      <c r="R143" s="233"/>
      <c r="S143" s="233" t="s">
        <v>160</v>
      </c>
      <c r="T143" s="233" t="s">
        <v>160</v>
      </c>
      <c r="U143" s="233">
        <v>0.02</v>
      </c>
      <c r="V143" s="233">
        <f>ROUND(E143*U143,2)</f>
        <v>1.33</v>
      </c>
      <c r="W143" s="233"/>
      <c r="X143" s="233" t="s">
        <v>161</v>
      </c>
      <c r="Y143" s="233" t="s">
        <v>162</v>
      </c>
      <c r="Z143" s="212"/>
      <c r="AA143" s="212"/>
      <c r="AB143" s="212"/>
      <c r="AC143" s="212"/>
      <c r="AD143" s="212"/>
      <c r="AE143" s="212"/>
      <c r="AF143" s="212"/>
      <c r="AG143" s="212" t="s">
        <v>163</v>
      </c>
      <c r="AH143" s="212"/>
      <c r="AI143" s="212"/>
      <c r="AJ143" s="212"/>
      <c r="AK143" s="212"/>
      <c r="AL143" s="212"/>
      <c r="AM143" s="212"/>
      <c r="AN143" s="212"/>
      <c r="AO143" s="212"/>
      <c r="AP143" s="212"/>
      <c r="AQ143" s="212"/>
      <c r="AR143" s="212"/>
      <c r="AS143" s="212"/>
      <c r="AT143" s="212"/>
      <c r="AU143" s="212"/>
      <c r="AV143" s="212"/>
      <c r="AW143" s="212"/>
      <c r="AX143" s="212"/>
      <c r="AY143" s="212"/>
      <c r="AZ143" s="212"/>
      <c r="BA143" s="212"/>
      <c r="BB143" s="212"/>
      <c r="BC143" s="212"/>
      <c r="BD143" s="212"/>
      <c r="BE143" s="212"/>
      <c r="BF143" s="212"/>
      <c r="BG143" s="212"/>
      <c r="BH143" s="212"/>
    </row>
    <row r="144" spans="1:60" outlineLevel="2" x14ac:dyDescent="0.2">
      <c r="A144" s="229"/>
      <c r="B144" s="230"/>
      <c r="C144" s="261" t="s">
        <v>209</v>
      </c>
      <c r="D144" s="235"/>
      <c r="E144" s="236">
        <v>66.69</v>
      </c>
      <c r="F144" s="233"/>
      <c r="G144" s="233"/>
      <c r="H144" s="233"/>
      <c r="I144" s="233"/>
      <c r="J144" s="233"/>
      <c r="K144" s="233"/>
      <c r="L144" s="233"/>
      <c r="M144" s="233"/>
      <c r="N144" s="232"/>
      <c r="O144" s="232"/>
      <c r="P144" s="232"/>
      <c r="Q144" s="232"/>
      <c r="R144" s="233"/>
      <c r="S144" s="233"/>
      <c r="T144" s="233"/>
      <c r="U144" s="233"/>
      <c r="V144" s="233"/>
      <c r="W144" s="233"/>
      <c r="X144" s="233"/>
      <c r="Y144" s="233"/>
      <c r="Z144" s="212"/>
      <c r="AA144" s="212"/>
      <c r="AB144" s="212"/>
      <c r="AC144" s="212"/>
      <c r="AD144" s="212"/>
      <c r="AE144" s="212"/>
      <c r="AF144" s="212"/>
      <c r="AG144" s="212" t="s">
        <v>165</v>
      </c>
      <c r="AH144" s="212">
        <v>0</v>
      </c>
      <c r="AI144" s="212"/>
      <c r="AJ144" s="212"/>
      <c r="AK144" s="212"/>
      <c r="AL144" s="212"/>
      <c r="AM144" s="212"/>
      <c r="AN144" s="212"/>
      <c r="AO144" s="212"/>
      <c r="AP144" s="212"/>
      <c r="AQ144" s="212"/>
      <c r="AR144" s="212"/>
      <c r="AS144" s="212"/>
      <c r="AT144" s="212"/>
      <c r="AU144" s="212"/>
      <c r="AV144" s="212"/>
      <c r="AW144" s="212"/>
      <c r="AX144" s="212"/>
      <c r="AY144" s="212"/>
      <c r="AZ144" s="212"/>
      <c r="BA144" s="212"/>
      <c r="BB144" s="212"/>
      <c r="BC144" s="212"/>
      <c r="BD144" s="212"/>
      <c r="BE144" s="212"/>
      <c r="BF144" s="212"/>
      <c r="BG144" s="212"/>
      <c r="BH144" s="212"/>
    </row>
    <row r="145" spans="1:60" ht="22.5" outlineLevel="1" x14ac:dyDescent="0.2">
      <c r="A145" s="246">
        <v>46</v>
      </c>
      <c r="B145" s="247" t="s">
        <v>330</v>
      </c>
      <c r="C145" s="260" t="s">
        <v>331</v>
      </c>
      <c r="D145" s="248" t="s">
        <v>183</v>
      </c>
      <c r="E145" s="249">
        <v>66.69</v>
      </c>
      <c r="F145" s="250"/>
      <c r="G145" s="251">
        <f>ROUND(E145*F145,2)</f>
        <v>0</v>
      </c>
      <c r="H145" s="234"/>
      <c r="I145" s="233">
        <f>ROUND(E145*H145,2)</f>
        <v>0</v>
      </c>
      <c r="J145" s="234"/>
      <c r="K145" s="233">
        <f>ROUND(E145*J145,2)</f>
        <v>0</v>
      </c>
      <c r="L145" s="233">
        <v>21</v>
      </c>
      <c r="M145" s="233">
        <f>G145*(1+L145/100)</f>
        <v>0</v>
      </c>
      <c r="N145" s="232">
        <v>2.1000000000000001E-4</v>
      </c>
      <c r="O145" s="232">
        <f>ROUND(E145*N145,2)</f>
        <v>0.01</v>
      </c>
      <c r="P145" s="232">
        <v>0</v>
      </c>
      <c r="Q145" s="232">
        <f>ROUND(E145*P145,2)</f>
        <v>0</v>
      </c>
      <c r="R145" s="233"/>
      <c r="S145" s="233" t="s">
        <v>160</v>
      </c>
      <c r="T145" s="233" t="s">
        <v>160</v>
      </c>
      <c r="U145" s="233">
        <v>0.05</v>
      </c>
      <c r="V145" s="233">
        <f>ROUND(E145*U145,2)</f>
        <v>3.33</v>
      </c>
      <c r="W145" s="233"/>
      <c r="X145" s="233" t="s">
        <v>161</v>
      </c>
      <c r="Y145" s="233" t="s">
        <v>162</v>
      </c>
      <c r="Z145" s="212"/>
      <c r="AA145" s="212"/>
      <c r="AB145" s="212"/>
      <c r="AC145" s="212"/>
      <c r="AD145" s="212"/>
      <c r="AE145" s="212"/>
      <c r="AF145" s="212"/>
      <c r="AG145" s="212" t="s">
        <v>163</v>
      </c>
      <c r="AH145" s="212"/>
      <c r="AI145" s="212"/>
      <c r="AJ145" s="212"/>
      <c r="AK145" s="212"/>
      <c r="AL145" s="212"/>
      <c r="AM145" s="212"/>
      <c r="AN145" s="212"/>
      <c r="AO145" s="212"/>
      <c r="AP145" s="212"/>
      <c r="AQ145" s="212"/>
      <c r="AR145" s="212"/>
      <c r="AS145" s="212"/>
      <c r="AT145" s="212"/>
      <c r="AU145" s="212"/>
      <c r="AV145" s="212"/>
      <c r="AW145" s="212"/>
      <c r="AX145" s="212"/>
      <c r="AY145" s="212"/>
      <c r="AZ145" s="212"/>
      <c r="BA145" s="212"/>
      <c r="BB145" s="212"/>
      <c r="BC145" s="212"/>
      <c r="BD145" s="212"/>
      <c r="BE145" s="212"/>
      <c r="BF145" s="212"/>
      <c r="BG145" s="212"/>
      <c r="BH145" s="212"/>
    </row>
    <row r="146" spans="1:60" outlineLevel="2" x14ac:dyDescent="0.2">
      <c r="A146" s="229"/>
      <c r="B146" s="230"/>
      <c r="C146" s="261" t="s">
        <v>209</v>
      </c>
      <c r="D146" s="235"/>
      <c r="E146" s="236">
        <v>66.69</v>
      </c>
      <c r="F146" s="233"/>
      <c r="G146" s="233"/>
      <c r="H146" s="233"/>
      <c r="I146" s="233"/>
      <c r="J146" s="233"/>
      <c r="K146" s="233"/>
      <c r="L146" s="233"/>
      <c r="M146" s="233"/>
      <c r="N146" s="232"/>
      <c r="O146" s="232"/>
      <c r="P146" s="232"/>
      <c r="Q146" s="232"/>
      <c r="R146" s="233"/>
      <c r="S146" s="233"/>
      <c r="T146" s="233"/>
      <c r="U146" s="233"/>
      <c r="V146" s="233"/>
      <c r="W146" s="233"/>
      <c r="X146" s="233"/>
      <c r="Y146" s="233"/>
      <c r="Z146" s="212"/>
      <c r="AA146" s="212"/>
      <c r="AB146" s="212"/>
      <c r="AC146" s="212"/>
      <c r="AD146" s="212"/>
      <c r="AE146" s="212"/>
      <c r="AF146" s="212"/>
      <c r="AG146" s="212" t="s">
        <v>165</v>
      </c>
      <c r="AH146" s="212">
        <v>0</v>
      </c>
      <c r="AI146" s="212"/>
      <c r="AJ146" s="212"/>
      <c r="AK146" s="212"/>
      <c r="AL146" s="212"/>
      <c r="AM146" s="212"/>
      <c r="AN146" s="212"/>
      <c r="AO146" s="212"/>
      <c r="AP146" s="212"/>
      <c r="AQ146" s="212"/>
      <c r="AR146" s="212"/>
      <c r="AS146" s="212"/>
      <c r="AT146" s="212"/>
      <c r="AU146" s="212"/>
      <c r="AV146" s="212"/>
      <c r="AW146" s="212"/>
      <c r="AX146" s="212"/>
      <c r="AY146" s="212"/>
      <c r="AZ146" s="212"/>
      <c r="BA146" s="212"/>
      <c r="BB146" s="212"/>
      <c r="BC146" s="212"/>
      <c r="BD146" s="212"/>
      <c r="BE146" s="212"/>
      <c r="BF146" s="212"/>
      <c r="BG146" s="212"/>
      <c r="BH146" s="212"/>
    </row>
    <row r="147" spans="1:60" ht="22.5" outlineLevel="1" x14ac:dyDescent="0.2">
      <c r="A147" s="246">
        <v>47</v>
      </c>
      <c r="B147" s="247" t="s">
        <v>332</v>
      </c>
      <c r="C147" s="260" t="s">
        <v>333</v>
      </c>
      <c r="D147" s="248" t="s">
        <v>238</v>
      </c>
      <c r="E147" s="249">
        <v>65.489999999999995</v>
      </c>
      <c r="F147" s="250"/>
      <c r="G147" s="251">
        <f>ROUND(E147*F147,2)</f>
        <v>0</v>
      </c>
      <c r="H147" s="234"/>
      <c r="I147" s="233">
        <f>ROUND(E147*H147,2)</f>
        <v>0</v>
      </c>
      <c r="J147" s="234"/>
      <c r="K147" s="233">
        <f>ROUND(E147*J147,2)</f>
        <v>0</v>
      </c>
      <c r="L147" s="233">
        <v>21</v>
      </c>
      <c r="M147" s="233">
        <f>G147*(1+L147/100)</f>
        <v>0</v>
      </c>
      <c r="N147" s="232">
        <v>3.2000000000000003E-4</v>
      </c>
      <c r="O147" s="232">
        <f>ROUND(E147*N147,2)</f>
        <v>0.02</v>
      </c>
      <c r="P147" s="232">
        <v>0</v>
      </c>
      <c r="Q147" s="232">
        <f>ROUND(E147*P147,2)</f>
        <v>0</v>
      </c>
      <c r="R147" s="233"/>
      <c r="S147" s="233" t="s">
        <v>160</v>
      </c>
      <c r="T147" s="233" t="s">
        <v>160</v>
      </c>
      <c r="U147" s="233">
        <v>0.24</v>
      </c>
      <c r="V147" s="233">
        <f>ROUND(E147*U147,2)</f>
        <v>15.72</v>
      </c>
      <c r="W147" s="233"/>
      <c r="X147" s="233" t="s">
        <v>161</v>
      </c>
      <c r="Y147" s="233" t="s">
        <v>162</v>
      </c>
      <c r="Z147" s="212"/>
      <c r="AA147" s="212"/>
      <c r="AB147" s="212"/>
      <c r="AC147" s="212"/>
      <c r="AD147" s="212"/>
      <c r="AE147" s="212"/>
      <c r="AF147" s="212"/>
      <c r="AG147" s="212" t="s">
        <v>163</v>
      </c>
      <c r="AH147" s="212"/>
      <c r="AI147" s="212"/>
      <c r="AJ147" s="212"/>
      <c r="AK147" s="212"/>
      <c r="AL147" s="212"/>
      <c r="AM147" s="212"/>
      <c r="AN147" s="212"/>
      <c r="AO147" s="212"/>
      <c r="AP147" s="212"/>
      <c r="AQ147" s="212"/>
      <c r="AR147" s="212"/>
      <c r="AS147" s="212"/>
      <c r="AT147" s="212"/>
      <c r="AU147" s="212"/>
      <c r="AV147" s="212"/>
      <c r="AW147" s="212"/>
      <c r="AX147" s="212"/>
      <c r="AY147" s="212"/>
      <c r="AZ147" s="212"/>
      <c r="BA147" s="212"/>
      <c r="BB147" s="212"/>
      <c r="BC147" s="212"/>
      <c r="BD147" s="212"/>
      <c r="BE147" s="212"/>
      <c r="BF147" s="212"/>
      <c r="BG147" s="212"/>
      <c r="BH147" s="212"/>
    </row>
    <row r="148" spans="1:60" ht="33.75" outlineLevel="2" x14ac:dyDescent="0.2">
      <c r="A148" s="229"/>
      <c r="B148" s="230"/>
      <c r="C148" s="261" t="s">
        <v>334</v>
      </c>
      <c r="D148" s="235"/>
      <c r="E148" s="236">
        <v>35.28</v>
      </c>
      <c r="F148" s="233"/>
      <c r="G148" s="233"/>
      <c r="H148" s="233"/>
      <c r="I148" s="233"/>
      <c r="J148" s="233"/>
      <c r="K148" s="233"/>
      <c r="L148" s="233"/>
      <c r="M148" s="233"/>
      <c r="N148" s="232"/>
      <c r="O148" s="232"/>
      <c r="P148" s="232"/>
      <c r="Q148" s="232"/>
      <c r="R148" s="233"/>
      <c r="S148" s="233"/>
      <c r="T148" s="233"/>
      <c r="U148" s="233"/>
      <c r="V148" s="233"/>
      <c r="W148" s="233"/>
      <c r="X148" s="233"/>
      <c r="Y148" s="233"/>
      <c r="Z148" s="212"/>
      <c r="AA148" s="212"/>
      <c r="AB148" s="212"/>
      <c r="AC148" s="212"/>
      <c r="AD148" s="212"/>
      <c r="AE148" s="212"/>
      <c r="AF148" s="212"/>
      <c r="AG148" s="212" t="s">
        <v>165</v>
      </c>
      <c r="AH148" s="212">
        <v>0</v>
      </c>
      <c r="AI148" s="212"/>
      <c r="AJ148" s="212"/>
      <c r="AK148" s="212"/>
      <c r="AL148" s="212"/>
      <c r="AM148" s="212"/>
      <c r="AN148" s="212"/>
      <c r="AO148" s="212"/>
      <c r="AP148" s="212"/>
      <c r="AQ148" s="212"/>
      <c r="AR148" s="212"/>
      <c r="AS148" s="212"/>
      <c r="AT148" s="212"/>
      <c r="AU148" s="212"/>
      <c r="AV148" s="212"/>
      <c r="AW148" s="212"/>
      <c r="AX148" s="212"/>
      <c r="AY148" s="212"/>
      <c r="AZ148" s="212"/>
      <c r="BA148" s="212"/>
      <c r="BB148" s="212"/>
      <c r="BC148" s="212"/>
      <c r="BD148" s="212"/>
      <c r="BE148" s="212"/>
      <c r="BF148" s="212"/>
      <c r="BG148" s="212"/>
      <c r="BH148" s="212"/>
    </row>
    <row r="149" spans="1:60" outlineLevel="3" x14ac:dyDescent="0.2">
      <c r="A149" s="229"/>
      <c r="B149" s="230"/>
      <c r="C149" s="261" t="s">
        <v>335</v>
      </c>
      <c r="D149" s="235"/>
      <c r="E149" s="236">
        <v>30.21</v>
      </c>
      <c r="F149" s="233"/>
      <c r="G149" s="233"/>
      <c r="H149" s="233"/>
      <c r="I149" s="233"/>
      <c r="J149" s="233"/>
      <c r="K149" s="233"/>
      <c r="L149" s="233"/>
      <c r="M149" s="233"/>
      <c r="N149" s="232"/>
      <c r="O149" s="232"/>
      <c r="P149" s="232"/>
      <c r="Q149" s="232"/>
      <c r="R149" s="233"/>
      <c r="S149" s="233"/>
      <c r="T149" s="233"/>
      <c r="U149" s="233"/>
      <c r="V149" s="233"/>
      <c r="W149" s="233"/>
      <c r="X149" s="233"/>
      <c r="Y149" s="233"/>
      <c r="Z149" s="212"/>
      <c r="AA149" s="212"/>
      <c r="AB149" s="212"/>
      <c r="AC149" s="212"/>
      <c r="AD149" s="212"/>
      <c r="AE149" s="212"/>
      <c r="AF149" s="212"/>
      <c r="AG149" s="212" t="s">
        <v>165</v>
      </c>
      <c r="AH149" s="212">
        <v>0</v>
      </c>
      <c r="AI149" s="212"/>
      <c r="AJ149" s="212"/>
      <c r="AK149" s="212"/>
      <c r="AL149" s="212"/>
      <c r="AM149" s="212"/>
      <c r="AN149" s="212"/>
      <c r="AO149" s="212"/>
      <c r="AP149" s="212"/>
      <c r="AQ149" s="212"/>
      <c r="AR149" s="212"/>
      <c r="AS149" s="212"/>
      <c r="AT149" s="212"/>
      <c r="AU149" s="212"/>
      <c r="AV149" s="212"/>
      <c r="AW149" s="212"/>
      <c r="AX149" s="212"/>
      <c r="AY149" s="212"/>
      <c r="AZ149" s="212"/>
      <c r="BA149" s="212"/>
      <c r="BB149" s="212"/>
      <c r="BC149" s="212"/>
      <c r="BD149" s="212"/>
      <c r="BE149" s="212"/>
      <c r="BF149" s="212"/>
      <c r="BG149" s="212"/>
      <c r="BH149" s="212"/>
    </row>
    <row r="150" spans="1:60" ht="22.5" outlineLevel="1" x14ac:dyDescent="0.2">
      <c r="A150" s="246">
        <v>48</v>
      </c>
      <c r="B150" s="247" t="s">
        <v>336</v>
      </c>
      <c r="C150" s="260" t="s">
        <v>337</v>
      </c>
      <c r="D150" s="248" t="s">
        <v>183</v>
      </c>
      <c r="E150" s="249">
        <v>66.69</v>
      </c>
      <c r="F150" s="250"/>
      <c r="G150" s="251">
        <f>ROUND(E150*F150,2)</f>
        <v>0</v>
      </c>
      <c r="H150" s="234"/>
      <c r="I150" s="233">
        <f>ROUND(E150*H150,2)</f>
        <v>0</v>
      </c>
      <c r="J150" s="234"/>
      <c r="K150" s="233">
        <f>ROUND(E150*J150,2)</f>
        <v>0</v>
      </c>
      <c r="L150" s="233">
        <v>21</v>
      </c>
      <c r="M150" s="233">
        <f>G150*(1+L150/100)</f>
        <v>0</v>
      </c>
      <c r="N150" s="232">
        <v>3.7799999999999999E-3</v>
      </c>
      <c r="O150" s="232">
        <f>ROUND(E150*N150,2)</f>
        <v>0.25</v>
      </c>
      <c r="P150" s="232">
        <v>0</v>
      </c>
      <c r="Q150" s="232">
        <f>ROUND(E150*P150,2)</f>
        <v>0</v>
      </c>
      <c r="R150" s="233"/>
      <c r="S150" s="233" t="s">
        <v>160</v>
      </c>
      <c r="T150" s="233" t="s">
        <v>160</v>
      </c>
      <c r="U150" s="233">
        <v>0.97</v>
      </c>
      <c r="V150" s="233">
        <f>ROUND(E150*U150,2)</f>
        <v>64.69</v>
      </c>
      <c r="W150" s="233"/>
      <c r="X150" s="233" t="s">
        <v>161</v>
      </c>
      <c r="Y150" s="233" t="s">
        <v>162</v>
      </c>
      <c r="Z150" s="212"/>
      <c r="AA150" s="212"/>
      <c r="AB150" s="212"/>
      <c r="AC150" s="212"/>
      <c r="AD150" s="212"/>
      <c r="AE150" s="212"/>
      <c r="AF150" s="212"/>
      <c r="AG150" s="212" t="s">
        <v>163</v>
      </c>
      <c r="AH150" s="212"/>
      <c r="AI150" s="212"/>
      <c r="AJ150" s="212"/>
      <c r="AK150" s="212"/>
      <c r="AL150" s="212"/>
      <c r="AM150" s="212"/>
      <c r="AN150" s="212"/>
      <c r="AO150" s="212"/>
      <c r="AP150" s="212"/>
      <c r="AQ150" s="212"/>
      <c r="AR150" s="212"/>
      <c r="AS150" s="212"/>
      <c r="AT150" s="212"/>
      <c r="AU150" s="212"/>
      <c r="AV150" s="212"/>
      <c r="AW150" s="212"/>
      <c r="AX150" s="212"/>
      <c r="AY150" s="212"/>
      <c r="AZ150" s="212"/>
      <c r="BA150" s="212"/>
      <c r="BB150" s="212"/>
      <c r="BC150" s="212"/>
      <c r="BD150" s="212"/>
      <c r="BE150" s="212"/>
      <c r="BF150" s="212"/>
      <c r="BG150" s="212"/>
      <c r="BH150" s="212"/>
    </row>
    <row r="151" spans="1:60" outlineLevel="2" x14ac:dyDescent="0.2">
      <c r="A151" s="229"/>
      <c r="B151" s="230"/>
      <c r="C151" s="261" t="s">
        <v>209</v>
      </c>
      <c r="D151" s="235"/>
      <c r="E151" s="236">
        <v>66.69</v>
      </c>
      <c r="F151" s="233"/>
      <c r="G151" s="233"/>
      <c r="H151" s="233"/>
      <c r="I151" s="233"/>
      <c r="J151" s="233"/>
      <c r="K151" s="233"/>
      <c r="L151" s="233"/>
      <c r="M151" s="233"/>
      <c r="N151" s="232"/>
      <c r="O151" s="232"/>
      <c r="P151" s="232"/>
      <c r="Q151" s="232"/>
      <c r="R151" s="233"/>
      <c r="S151" s="233"/>
      <c r="T151" s="233"/>
      <c r="U151" s="233"/>
      <c r="V151" s="233"/>
      <c r="W151" s="233"/>
      <c r="X151" s="233"/>
      <c r="Y151" s="233"/>
      <c r="Z151" s="212"/>
      <c r="AA151" s="212"/>
      <c r="AB151" s="212"/>
      <c r="AC151" s="212"/>
      <c r="AD151" s="212"/>
      <c r="AE151" s="212"/>
      <c r="AF151" s="212"/>
      <c r="AG151" s="212" t="s">
        <v>165</v>
      </c>
      <c r="AH151" s="212">
        <v>0</v>
      </c>
      <c r="AI151" s="212"/>
      <c r="AJ151" s="212"/>
      <c r="AK151" s="212"/>
      <c r="AL151" s="212"/>
      <c r="AM151" s="212"/>
      <c r="AN151" s="212"/>
      <c r="AO151" s="212"/>
      <c r="AP151" s="212"/>
      <c r="AQ151" s="212"/>
      <c r="AR151" s="212"/>
      <c r="AS151" s="212"/>
      <c r="AT151" s="212"/>
      <c r="AU151" s="212"/>
      <c r="AV151" s="212"/>
      <c r="AW151" s="212"/>
      <c r="AX151" s="212"/>
      <c r="AY151" s="212"/>
      <c r="AZ151" s="212"/>
      <c r="BA151" s="212"/>
      <c r="BB151" s="212"/>
      <c r="BC151" s="212"/>
      <c r="BD151" s="212"/>
      <c r="BE151" s="212"/>
      <c r="BF151" s="212"/>
      <c r="BG151" s="212"/>
      <c r="BH151" s="212"/>
    </row>
    <row r="152" spans="1:60" outlineLevel="1" x14ac:dyDescent="0.2">
      <c r="A152" s="252">
        <v>49</v>
      </c>
      <c r="B152" s="253" t="s">
        <v>338</v>
      </c>
      <c r="C152" s="262" t="s">
        <v>339</v>
      </c>
      <c r="D152" s="254" t="s">
        <v>177</v>
      </c>
      <c r="E152" s="255">
        <v>1</v>
      </c>
      <c r="F152" s="256"/>
      <c r="G152" s="257">
        <f>ROUND(E152*F152,2)</f>
        <v>0</v>
      </c>
      <c r="H152" s="234"/>
      <c r="I152" s="233">
        <f>ROUND(E152*H152,2)</f>
        <v>0</v>
      </c>
      <c r="J152" s="234"/>
      <c r="K152" s="233">
        <f>ROUND(E152*J152,2)</f>
        <v>0</v>
      </c>
      <c r="L152" s="233">
        <v>21</v>
      </c>
      <c r="M152" s="233">
        <f>G152*(1+L152/100)</f>
        <v>0</v>
      </c>
      <c r="N152" s="232">
        <v>2.1000000000000001E-2</v>
      </c>
      <c r="O152" s="232">
        <f>ROUND(E152*N152,2)</f>
        <v>0.02</v>
      </c>
      <c r="P152" s="232">
        <v>0</v>
      </c>
      <c r="Q152" s="232">
        <f>ROUND(E152*P152,2)</f>
        <v>0</v>
      </c>
      <c r="R152" s="233"/>
      <c r="S152" s="233" t="s">
        <v>178</v>
      </c>
      <c r="T152" s="233" t="s">
        <v>179</v>
      </c>
      <c r="U152" s="233">
        <v>0</v>
      </c>
      <c r="V152" s="233">
        <f>ROUND(E152*U152,2)</f>
        <v>0</v>
      </c>
      <c r="W152" s="233"/>
      <c r="X152" s="233" t="s">
        <v>161</v>
      </c>
      <c r="Y152" s="233" t="s">
        <v>162</v>
      </c>
      <c r="Z152" s="212"/>
      <c r="AA152" s="212"/>
      <c r="AB152" s="212"/>
      <c r="AC152" s="212"/>
      <c r="AD152" s="212"/>
      <c r="AE152" s="212"/>
      <c r="AF152" s="212"/>
      <c r="AG152" s="212" t="s">
        <v>163</v>
      </c>
      <c r="AH152" s="212"/>
      <c r="AI152" s="212"/>
      <c r="AJ152" s="212"/>
      <c r="AK152" s="212"/>
      <c r="AL152" s="212"/>
      <c r="AM152" s="212"/>
      <c r="AN152" s="212"/>
      <c r="AO152" s="212"/>
      <c r="AP152" s="212"/>
      <c r="AQ152" s="212"/>
      <c r="AR152" s="212"/>
      <c r="AS152" s="212"/>
      <c r="AT152" s="212"/>
      <c r="AU152" s="212"/>
      <c r="AV152" s="212"/>
      <c r="AW152" s="212"/>
      <c r="AX152" s="212"/>
      <c r="AY152" s="212"/>
      <c r="AZ152" s="212"/>
      <c r="BA152" s="212"/>
      <c r="BB152" s="212"/>
      <c r="BC152" s="212"/>
      <c r="BD152" s="212"/>
      <c r="BE152" s="212"/>
      <c r="BF152" s="212"/>
      <c r="BG152" s="212"/>
      <c r="BH152" s="212"/>
    </row>
    <row r="153" spans="1:60" outlineLevel="1" x14ac:dyDescent="0.2">
      <c r="A153" s="246">
        <v>50</v>
      </c>
      <c r="B153" s="247" t="s">
        <v>340</v>
      </c>
      <c r="C153" s="260" t="s">
        <v>341</v>
      </c>
      <c r="D153" s="248" t="s">
        <v>183</v>
      </c>
      <c r="E153" s="249">
        <v>88.045100000000005</v>
      </c>
      <c r="F153" s="250"/>
      <c r="G153" s="251">
        <f>ROUND(E153*F153,2)</f>
        <v>0</v>
      </c>
      <c r="H153" s="234"/>
      <c r="I153" s="233">
        <f>ROUND(E153*H153,2)</f>
        <v>0</v>
      </c>
      <c r="J153" s="234"/>
      <c r="K153" s="233">
        <f>ROUND(E153*J153,2)</f>
        <v>0</v>
      </c>
      <c r="L153" s="233">
        <v>21</v>
      </c>
      <c r="M153" s="233">
        <f>G153*(1+L153/100)</f>
        <v>0</v>
      </c>
      <c r="N153" s="232">
        <v>2.1000000000000001E-2</v>
      </c>
      <c r="O153" s="232">
        <f>ROUND(E153*N153,2)</f>
        <v>1.85</v>
      </c>
      <c r="P153" s="232">
        <v>0</v>
      </c>
      <c r="Q153" s="232">
        <f>ROUND(E153*P153,2)</f>
        <v>0</v>
      </c>
      <c r="R153" s="233"/>
      <c r="S153" s="233" t="s">
        <v>178</v>
      </c>
      <c r="T153" s="233" t="s">
        <v>179</v>
      </c>
      <c r="U153" s="233">
        <v>0</v>
      </c>
      <c r="V153" s="233">
        <f>ROUND(E153*U153,2)</f>
        <v>0</v>
      </c>
      <c r="W153" s="233"/>
      <c r="X153" s="233" t="s">
        <v>293</v>
      </c>
      <c r="Y153" s="233" t="s">
        <v>162</v>
      </c>
      <c r="Z153" s="212"/>
      <c r="AA153" s="212"/>
      <c r="AB153" s="212"/>
      <c r="AC153" s="212"/>
      <c r="AD153" s="212"/>
      <c r="AE153" s="212"/>
      <c r="AF153" s="212"/>
      <c r="AG153" s="212" t="s">
        <v>294</v>
      </c>
      <c r="AH153" s="212"/>
      <c r="AI153" s="212"/>
      <c r="AJ153" s="212"/>
      <c r="AK153" s="212"/>
      <c r="AL153" s="212"/>
      <c r="AM153" s="212"/>
      <c r="AN153" s="212"/>
      <c r="AO153" s="212"/>
      <c r="AP153" s="212"/>
      <c r="AQ153" s="212"/>
      <c r="AR153" s="212"/>
      <c r="AS153" s="212"/>
      <c r="AT153" s="212"/>
      <c r="AU153" s="212"/>
      <c r="AV153" s="212"/>
      <c r="AW153" s="212"/>
      <c r="AX153" s="212"/>
      <c r="AY153" s="212"/>
      <c r="AZ153" s="212"/>
      <c r="BA153" s="212"/>
      <c r="BB153" s="212"/>
      <c r="BC153" s="212"/>
      <c r="BD153" s="212"/>
      <c r="BE153" s="212"/>
      <c r="BF153" s="212"/>
      <c r="BG153" s="212"/>
      <c r="BH153" s="212"/>
    </row>
    <row r="154" spans="1:60" ht="22.5" outlineLevel="2" x14ac:dyDescent="0.2">
      <c r="A154" s="229"/>
      <c r="B154" s="230"/>
      <c r="C154" s="261" t="s">
        <v>342</v>
      </c>
      <c r="D154" s="235"/>
      <c r="E154" s="236">
        <v>76.6935</v>
      </c>
      <c r="F154" s="233"/>
      <c r="G154" s="233"/>
      <c r="H154" s="233"/>
      <c r="I154" s="233"/>
      <c r="J154" s="233"/>
      <c r="K154" s="233"/>
      <c r="L154" s="233"/>
      <c r="M154" s="233"/>
      <c r="N154" s="232"/>
      <c r="O154" s="232"/>
      <c r="P154" s="232"/>
      <c r="Q154" s="232"/>
      <c r="R154" s="233"/>
      <c r="S154" s="233"/>
      <c r="T154" s="233"/>
      <c r="U154" s="233"/>
      <c r="V154" s="233"/>
      <c r="W154" s="233"/>
      <c r="X154" s="233"/>
      <c r="Y154" s="233"/>
      <c r="Z154" s="212"/>
      <c r="AA154" s="212"/>
      <c r="AB154" s="212"/>
      <c r="AC154" s="212"/>
      <c r="AD154" s="212"/>
      <c r="AE154" s="212"/>
      <c r="AF154" s="212"/>
      <c r="AG154" s="212" t="s">
        <v>165</v>
      </c>
      <c r="AH154" s="212">
        <v>0</v>
      </c>
      <c r="AI154" s="212"/>
      <c r="AJ154" s="212"/>
      <c r="AK154" s="212"/>
      <c r="AL154" s="212"/>
      <c r="AM154" s="212"/>
      <c r="AN154" s="212"/>
      <c r="AO154" s="212"/>
      <c r="AP154" s="212"/>
      <c r="AQ154" s="212"/>
      <c r="AR154" s="212"/>
      <c r="AS154" s="212"/>
      <c r="AT154" s="212"/>
      <c r="AU154" s="212"/>
      <c r="AV154" s="212"/>
      <c r="AW154" s="212"/>
      <c r="AX154" s="212"/>
      <c r="AY154" s="212"/>
      <c r="AZ154" s="212"/>
      <c r="BA154" s="212"/>
      <c r="BB154" s="212"/>
      <c r="BC154" s="212"/>
      <c r="BD154" s="212"/>
      <c r="BE154" s="212"/>
      <c r="BF154" s="212"/>
      <c r="BG154" s="212"/>
      <c r="BH154" s="212"/>
    </row>
    <row r="155" spans="1:60" ht="45" outlineLevel="3" x14ac:dyDescent="0.2">
      <c r="A155" s="229"/>
      <c r="B155" s="230"/>
      <c r="C155" s="261" t="s">
        <v>343</v>
      </c>
      <c r="D155" s="235"/>
      <c r="E155" s="236">
        <v>6.1151999999999997</v>
      </c>
      <c r="F155" s="233"/>
      <c r="G155" s="233"/>
      <c r="H155" s="233"/>
      <c r="I155" s="233"/>
      <c r="J155" s="233"/>
      <c r="K155" s="233"/>
      <c r="L155" s="233"/>
      <c r="M155" s="233"/>
      <c r="N155" s="232"/>
      <c r="O155" s="232"/>
      <c r="P155" s="232"/>
      <c r="Q155" s="232"/>
      <c r="R155" s="233"/>
      <c r="S155" s="233"/>
      <c r="T155" s="233"/>
      <c r="U155" s="233"/>
      <c r="V155" s="233"/>
      <c r="W155" s="233"/>
      <c r="X155" s="233"/>
      <c r="Y155" s="233"/>
      <c r="Z155" s="212"/>
      <c r="AA155" s="212"/>
      <c r="AB155" s="212"/>
      <c r="AC155" s="212"/>
      <c r="AD155" s="212"/>
      <c r="AE155" s="212"/>
      <c r="AF155" s="212"/>
      <c r="AG155" s="212" t="s">
        <v>165</v>
      </c>
      <c r="AH155" s="212">
        <v>0</v>
      </c>
      <c r="AI155" s="212"/>
      <c r="AJ155" s="212"/>
      <c r="AK155" s="212"/>
      <c r="AL155" s="212"/>
      <c r="AM155" s="212"/>
      <c r="AN155" s="212"/>
      <c r="AO155" s="212"/>
      <c r="AP155" s="212"/>
      <c r="AQ155" s="212"/>
      <c r="AR155" s="212"/>
      <c r="AS155" s="212"/>
      <c r="AT155" s="212"/>
      <c r="AU155" s="212"/>
      <c r="AV155" s="212"/>
      <c r="AW155" s="212"/>
      <c r="AX155" s="212"/>
      <c r="AY155" s="212"/>
      <c r="AZ155" s="212"/>
      <c r="BA155" s="212"/>
      <c r="BB155" s="212"/>
      <c r="BC155" s="212"/>
      <c r="BD155" s="212"/>
      <c r="BE155" s="212"/>
      <c r="BF155" s="212"/>
      <c r="BG155" s="212"/>
      <c r="BH155" s="212"/>
    </row>
    <row r="156" spans="1:60" ht="22.5" outlineLevel="3" x14ac:dyDescent="0.2">
      <c r="A156" s="229"/>
      <c r="B156" s="230"/>
      <c r="C156" s="261" t="s">
        <v>344</v>
      </c>
      <c r="D156" s="235"/>
      <c r="E156" s="236">
        <v>5.2363999999999997</v>
      </c>
      <c r="F156" s="233"/>
      <c r="G156" s="233"/>
      <c r="H156" s="233"/>
      <c r="I156" s="233"/>
      <c r="J156" s="233"/>
      <c r="K156" s="233"/>
      <c r="L156" s="233"/>
      <c r="M156" s="233"/>
      <c r="N156" s="232"/>
      <c r="O156" s="232"/>
      <c r="P156" s="232"/>
      <c r="Q156" s="232"/>
      <c r="R156" s="233"/>
      <c r="S156" s="233"/>
      <c r="T156" s="233"/>
      <c r="U156" s="233"/>
      <c r="V156" s="233"/>
      <c r="W156" s="233"/>
      <c r="X156" s="233"/>
      <c r="Y156" s="233"/>
      <c r="Z156" s="212"/>
      <c r="AA156" s="212"/>
      <c r="AB156" s="212"/>
      <c r="AC156" s="212"/>
      <c r="AD156" s="212"/>
      <c r="AE156" s="212"/>
      <c r="AF156" s="212"/>
      <c r="AG156" s="212" t="s">
        <v>165</v>
      </c>
      <c r="AH156" s="212">
        <v>0</v>
      </c>
      <c r="AI156" s="212"/>
      <c r="AJ156" s="212"/>
      <c r="AK156" s="212"/>
      <c r="AL156" s="212"/>
      <c r="AM156" s="212"/>
      <c r="AN156" s="212"/>
      <c r="AO156" s="212"/>
      <c r="AP156" s="212"/>
      <c r="AQ156" s="212"/>
      <c r="AR156" s="212"/>
      <c r="AS156" s="212"/>
      <c r="AT156" s="212"/>
      <c r="AU156" s="212"/>
      <c r="AV156" s="212"/>
      <c r="AW156" s="212"/>
      <c r="AX156" s="212"/>
      <c r="AY156" s="212"/>
      <c r="AZ156" s="212"/>
      <c r="BA156" s="212"/>
      <c r="BB156" s="212"/>
      <c r="BC156" s="212"/>
      <c r="BD156" s="212"/>
      <c r="BE156" s="212"/>
      <c r="BF156" s="212"/>
      <c r="BG156" s="212"/>
      <c r="BH156" s="212"/>
    </row>
    <row r="157" spans="1:60" outlineLevel="1" x14ac:dyDescent="0.2">
      <c r="A157" s="229">
        <v>51</v>
      </c>
      <c r="B157" s="230" t="s">
        <v>345</v>
      </c>
      <c r="C157" s="263" t="s">
        <v>346</v>
      </c>
      <c r="D157" s="231" t="s">
        <v>0</v>
      </c>
      <c r="E157" s="258"/>
      <c r="F157" s="234"/>
      <c r="G157" s="233">
        <f>ROUND(E157*F157,2)</f>
        <v>0</v>
      </c>
      <c r="H157" s="234"/>
      <c r="I157" s="233">
        <f>ROUND(E157*H157,2)</f>
        <v>0</v>
      </c>
      <c r="J157" s="234"/>
      <c r="K157" s="233">
        <f>ROUND(E157*J157,2)</f>
        <v>0</v>
      </c>
      <c r="L157" s="233">
        <v>21</v>
      </c>
      <c r="M157" s="233">
        <f>G157*(1+L157/100)</f>
        <v>0</v>
      </c>
      <c r="N157" s="232">
        <v>0</v>
      </c>
      <c r="O157" s="232">
        <f>ROUND(E157*N157,2)</f>
        <v>0</v>
      </c>
      <c r="P157" s="232">
        <v>0</v>
      </c>
      <c r="Q157" s="232">
        <f>ROUND(E157*P157,2)</f>
        <v>0</v>
      </c>
      <c r="R157" s="233"/>
      <c r="S157" s="233" t="s">
        <v>160</v>
      </c>
      <c r="T157" s="233" t="s">
        <v>160</v>
      </c>
      <c r="U157" s="233">
        <v>0</v>
      </c>
      <c r="V157" s="233">
        <f>ROUND(E157*U157,2)</f>
        <v>0</v>
      </c>
      <c r="W157" s="233"/>
      <c r="X157" s="233" t="s">
        <v>258</v>
      </c>
      <c r="Y157" s="233" t="s">
        <v>162</v>
      </c>
      <c r="Z157" s="212"/>
      <c r="AA157" s="212"/>
      <c r="AB157" s="212"/>
      <c r="AC157" s="212"/>
      <c r="AD157" s="212"/>
      <c r="AE157" s="212"/>
      <c r="AF157" s="212"/>
      <c r="AG157" s="212" t="s">
        <v>259</v>
      </c>
      <c r="AH157" s="212"/>
      <c r="AI157" s="212"/>
      <c r="AJ157" s="212"/>
      <c r="AK157" s="212"/>
      <c r="AL157" s="212"/>
      <c r="AM157" s="212"/>
      <c r="AN157" s="212"/>
      <c r="AO157" s="212"/>
      <c r="AP157" s="212"/>
      <c r="AQ157" s="212"/>
      <c r="AR157" s="212"/>
      <c r="AS157" s="212"/>
      <c r="AT157" s="212"/>
      <c r="AU157" s="212"/>
      <c r="AV157" s="212"/>
      <c r="AW157" s="212"/>
      <c r="AX157" s="212"/>
      <c r="AY157" s="212"/>
      <c r="AZ157" s="212"/>
      <c r="BA157" s="212"/>
      <c r="BB157" s="212"/>
      <c r="BC157" s="212"/>
      <c r="BD157" s="212"/>
      <c r="BE157" s="212"/>
      <c r="BF157" s="212"/>
      <c r="BG157" s="212"/>
      <c r="BH157" s="212"/>
    </row>
    <row r="158" spans="1:60" x14ac:dyDescent="0.2">
      <c r="A158" s="239" t="s">
        <v>155</v>
      </c>
      <c r="B158" s="240" t="s">
        <v>118</v>
      </c>
      <c r="C158" s="259" t="s">
        <v>119</v>
      </c>
      <c r="D158" s="241"/>
      <c r="E158" s="242"/>
      <c r="F158" s="243"/>
      <c r="G158" s="244">
        <f>SUMIF(AG159:AG175,"&lt;&gt;NOR",G159:G175)</f>
        <v>0</v>
      </c>
      <c r="H158" s="238"/>
      <c r="I158" s="238">
        <f>SUM(I159:I175)</f>
        <v>0</v>
      </c>
      <c r="J158" s="238"/>
      <c r="K158" s="238">
        <f>SUM(K159:K175)</f>
        <v>0</v>
      </c>
      <c r="L158" s="238"/>
      <c r="M158" s="238">
        <f>SUM(M159:M175)</f>
        <v>0</v>
      </c>
      <c r="N158" s="237"/>
      <c r="O158" s="237">
        <f>SUM(O159:O175)</f>
        <v>0.65</v>
      </c>
      <c r="P158" s="237"/>
      <c r="Q158" s="237">
        <f>SUM(Q159:Q175)</f>
        <v>0</v>
      </c>
      <c r="R158" s="238"/>
      <c r="S158" s="238"/>
      <c r="T158" s="238"/>
      <c r="U158" s="238"/>
      <c r="V158" s="238">
        <f>SUM(V159:V175)</f>
        <v>43.360000000000007</v>
      </c>
      <c r="W158" s="238"/>
      <c r="X158" s="238"/>
      <c r="Y158" s="238"/>
      <c r="AG158" t="s">
        <v>156</v>
      </c>
    </row>
    <row r="159" spans="1:60" ht="22.5" outlineLevel="1" x14ac:dyDescent="0.2">
      <c r="A159" s="246">
        <v>52</v>
      </c>
      <c r="B159" s="247" t="s">
        <v>347</v>
      </c>
      <c r="C159" s="260" t="s">
        <v>348</v>
      </c>
      <c r="D159" s="248" t="s">
        <v>183</v>
      </c>
      <c r="E159" s="249">
        <v>36.74</v>
      </c>
      <c r="F159" s="250"/>
      <c r="G159" s="251">
        <f>ROUND(E159*F159,2)</f>
        <v>0</v>
      </c>
      <c r="H159" s="234"/>
      <c r="I159" s="233">
        <f>ROUND(E159*H159,2)</f>
        <v>0</v>
      </c>
      <c r="J159" s="234"/>
      <c r="K159" s="233">
        <f>ROUND(E159*J159,2)</f>
        <v>0</v>
      </c>
      <c r="L159" s="233">
        <v>21</v>
      </c>
      <c r="M159" s="233">
        <f>G159*(1+L159/100)</f>
        <v>0</v>
      </c>
      <c r="N159" s="232">
        <v>1.6000000000000001E-4</v>
      </c>
      <c r="O159" s="232">
        <f>ROUND(E159*N159,2)</f>
        <v>0.01</v>
      </c>
      <c r="P159" s="232">
        <v>0</v>
      </c>
      <c r="Q159" s="232">
        <f>ROUND(E159*P159,2)</f>
        <v>0</v>
      </c>
      <c r="R159" s="233"/>
      <c r="S159" s="233" t="s">
        <v>160</v>
      </c>
      <c r="T159" s="233" t="s">
        <v>160</v>
      </c>
      <c r="U159" s="233">
        <v>0.05</v>
      </c>
      <c r="V159" s="233">
        <f>ROUND(E159*U159,2)</f>
        <v>1.84</v>
      </c>
      <c r="W159" s="233"/>
      <c r="X159" s="233" t="s">
        <v>161</v>
      </c>
      <c r="Y159" s="233" t="s">
        <v>162</v>
      </c>
      <c r="Z159" s="212"/>
      <c r="AA159" s="212"/>
      <c r="AB159" s="212"/>
      <c r="AC159" s="212"/>
      <c r="AD159" s="212"/>
      <c r="AE159" s="212"/>
      <c r="AF159" s="212"/>
      <c r="AG159" s="212" t="s">
        <v>163</v>
      </c>
      <c r="AH159" s="212"/>
      <c r="AI159" s="212"/>
      <c r="AJ159" s="212"/>
      <c r="AK159" s="212"/>
      <c r="AL159" s="212"/>
      <c r="AM159" s="212"/>
      <c r="AN159" s="212"/>
      <c r="AO159" s="212"/>
      <c r="AP159" s="212"/>
      <c r="AQ159" s="212"/>
      <c r="AR159" s="212"/>
      <c r="AS159" s="212"/>
      <c r="AT159" s="212"/>
      <c r="AU159" s="212"/>
      <c r="AV159" s="212"/>
      <c r="AW159" s="212"/>
      <c r="AX159" s="212"/>
      <c r="AY159" s="212"/>
      <c r="AZ159" s="212"/>
      <c r="BA159" s="212"/>
      <c r="BB159" s="212"/>
      <c r="BC159" s="212"/>
      <c r="BD159" s="212"/>
      <c r="BE159" s="212"/>
      <c r="BF159" s="212"/>
      <c r="BG159" s="212"/>
      <c r="BH159" s="212"/>
    </row>
    <row r="160" spans="1:60" outlineLevel="2" x14ac:dyDescent="0.2">
      <c r="A160" s="229"/>
      <c r="B160" s="230"/>
      <c r="C160" s="261" t="s">
        <v>193</v>
      </c>
      <c r="D160" s="235"/>
      <c r="E160" s="236">
        <v>28</v>
      </c>
      <c r="F160" s="233"/>
      <c r="G160" s="233"/>
      <c r="H160" s="233"/>
      <c r="I160" s="233"/>
      <c r="J160" s="233"/>
      <c r="K160" s="233"/>
      <c r="L160" s="233"/>
      <c r="M160" s="233"/>
      <c r="N160" s="232"/>
      <c r="O160" s="232"/>
      <c r="P160" s="232"/>
      <c r="Q160" s="232"/>
      <c r="R160" s="233"/>
      <c r="S160" s="233"/>
      <c r="T160" s="233"/>
      <c r="U160" s="233"/>
      <c r="V160" s="233"/>
      <c r="W160" s="233"/>
      <c r="X160" s="233"/>
      <c r="Y160" s="233"/>
      <c r="Z160" s="212"/>
      <c r="AA160" s="212"/>
      <c r="AB160" s="212"/>
      <c r="AC160" s="212"/>
      <c r="AD160" s="212"/>
      <c r="AE160" s="212"/>
      <c r="AF160" s="212"/>
      <c r="AG160" s="212" t="s">
        <v>165</v>
      </c>
      <c r="AH160" s="212">
        <v>0</v>
      </c>
      <c r="AI160" s="212"/>
      <c r="AJ160" s="212"/>
      <c r="AK160" s="212"/>
      <c r="AL160" s="212"/>
      <c r="AM160" s="212"/>
      <c r="AN160" s="212"/>
      <c r="AO160" s="212"/>
      <c r="AP160" s="212"/>
      <c r="AQ160" s="212"/>
      <c r="AR160" s="212"/>
      <c r="AS160" s="212"/>
      <c r="AT160" s="212"/>
      <c r="AU160" s="212"/>
      <c r="AV160" s="212"/>
      <c r="AW160" s="212"/>
      <c r="AX160" s="212"/>
      <c r="AY160" s="212"/>
      <c r="AZ160" s="212"/>
      <c r="BA160" s="212"/>
      <c r="BB160" s="212"/>
      <c r="BC160" s="212"/>
      <c r="BD160" s="212"/>
      <c r="BE160" s="212"/>
      <c r="BF160" s="212"/>
      <c r="BG160" s="212"/>
      <c r="BH160" s="212"/>
    </row>
    <row r="161" spans="1:60" outlineLevel="3" x14ac:dyDescent="0.2">
      <c r="A161" s="229"/>
      <c r="B161" s="230"/>
      <c r="C161" s="261" t="s">
        <v>194</v>
      </c>
      <c r="D161" s="235"/>
      <c r="E161" s="236">
        <v>2.34</v>
      </c>
      <c r="F161" s="233"/>
      <c r="G161" s="233"/>
      <c r="H161" s="233"/>
      <c r="I161" s="233"/>
      <c r="J161" s="233"/>
      <c r="K161" s="233"/>
      <c r="L161" s="233"/>
      <c r="M161" s="233"/>
      <c r="N161" s="232"/>
      <c r="O161" s="232"/>
      <c r="P161" s="232"/>
      <c r="Q161" s="232"/>
      <c r="R161" s="233"/>
      <c r="S161" s="233"/>
      <c r="T161" s="233"/>
      <c r="U161" s="233"/>
      <c r="V161" s="233"/>
      <c r="W161" s="233"/>
      <c r="X161" s="233"/>
      <c r="Y161" s="233"/>
      <c r="Z161" s="212"/>
      <c r="AA161" s="212"/>
      <c r="AB161" s="212"/>
      <c r="AC161" s="212"/>
      <c r="AD161" s="212"/>
      <c r="AE161" s="212"/>
      <c r="AF161" s="212"/>
      <c r="AG161" s="212" t="s">
        <v>165</v>
      </c>
      <c r="AH161" s="212">
        <v>0</v>
      </c>
      <c r="AI161" s="212"/>
      <c r="AJ161" s="212"/>
      <c r="AK161" s="212"/>
      <c r="AL161" s="212"/>
      <c r="AM161" s="212"/>
      <c r="AN161" s="212"/>
      <c r="AO161" s="212"/>
      <c r="AP161" s="212"/>
      <c r="AQ161" s="212"/>
      <c r="AR161" s="212"/>
      <c r="AS161" s="212"/>
      <c r="AT161" s="212"/>
      <c r="AU161" s="212"/>
      <c r="AV161" s="212"/>
      <c r="AW161" s="212"/>
      <c r="AX161" s="212"/>
      <c r="AY161" s="212"/>
      <c r="AZ161" s="212"/>
      <c r="BA161" s="212"/>
      <c r="BB161" s="212"/>
      <c r="BC161" s="212"/>
      <c r="BD161" s="212"/>
      <c r="BE161" s="212"/>
      <c r="BF161" s="212"/>
      <c r="BG161" s="212"/>
      <c r="BH161" s="212"/>
    </row>
    <row r="162" spans="1:60" ht="22.5" outlineLevel="3" x14ac:dyDescent="0.2">
      <c r="A162" s="229"/>
      <c r="B162" s="230"/>
      <c r="C162" s="261" t="s">
        <v>197</v>
      </c>
      <c r="D162" s="235"/>
      <c r="E162" s="236"/>
      <c r="F162" s="233"/>
      <c r="G162" s="233"/>
      <c r="H162" s="233"/>
      <c r="I162" s="233"/>
      <c r="J162" s="233"/>
      <c r="K162" s="233"/>
      <c r="L162" s="233"/>
      <c r="M162" s="233"/>
      <c r="N162" s="232"/>
      <c r="O162" s="232"/>
      <c r="P162" s="232"/>
      <c r="Q162" s="232"/>
      <c r="R162" s="233"/>
      <c r="S162" s="233"/>
      <c r="T162" s="233"/>
      <c r="U162" s="233"/>
      <c r="V162" s="233"/>
      <c r="W162" s="233"/>
      <c r="X162" s="233"/>
      <c r="Y162" s="233"/>
      <c r="Z162" s="212"/>
      <c r="AA162" s="212"/>
      <c r="AB162" s="212"/>
      <c r="AC162" s="212"/>
      <c r="AD162" s="212"/>
      <c r="AE162" s="212"/>
      <c r="AF162" s="212"/>
      <c r="AG162" s="212" t="s">
        <v>165</v>
      </c>
      <c r="AH162" s="212">
        <v>0</v>
      </c>
      <c r="AI162" s="212"/>
      <c r="AJ162" s="212"/>
      <c r="AK162" s="212"/>
      <c r="AL162" s="212"/>
      <c r="AM162" s="212"/>
      <c r="AN162" s="212"/>
      <c r="AO162" s="212"/>
      <c r="AP162" s="212"/>
      <c r="AQ162" s="212"/>
      <c r="AR162" s="212"/>
      <c r="AS162" s="212"/>
      <c r="AT162" s="212"/>
      <c r="AU162" s="212"/>
      <c r="AV162" s="212"/>
      <c r="AW162" s="212"/>
      <c r="AX162" s="212"/>
      <c r="AY162" s="212"/>
      <c r="AZ162" s="212"/>
      <c r="BA162" s="212"/>
      <c r="BB162" s="212"/>
      <c r="BC162" s="212"/>
      <c r="BD162" s="212"/>
      <c r="BE162" s="212"/>
      <c r="BF162" s="212"/>
      <c r="BG162" s="212"/>
      <c r="BH162" s="212"/>
    </row>
    <row r="163" spans="1:60" ht="22.5" outlineLevel="3" x14ac:dyDescent="0.2">
      <c r="A163" s="229"/>
      <c r="B163" s="230"/>
      <c r="C163" s="261" t="s">
        <v>249</v>
      </c>
      <c r="D163" s="235"/>
      <c r="E163" s="236">
        <v>6.4</v>
      </c>
      <c r="F163" s="233"/>
      <c r="G163" s="233"/>
      <c r="H163" s="233"/>
      <c r="I163" s="233"/>
      <c r="J163" s="233"/>
      <c r="K163" s="233"/>
      <c r="L163" s="233"/>
      <c r="M163" s="233"/>
      <c r="N163" s="232"/>
      <c r="O163" s="232"/>
      <c r="P163" s="232"/>
      <c r="Q163" s="232"/>
      <c r="R163" s="233"/>
      <c r="S163" s="233"/>
      <c r="T163" s="233"/>
      <c r="U163" s="233"/>
      <c r="V163" s="233"/>
      <c r="W163" s="233"/>
      <c r="X163" s="233"/>
      <c r="Y163" s="233"/>
      <c r="Z163" s="212"/>
      <c r="AA163" s="212"/>
      <c r="AB163" s="212"/>
      <c r="AC163" s="212"/>
      <c r="AD163" s="212"/>
      <c r="AE163" s="212"/>
      <c r="AF163" s="212"/>
      <c r="AG163" s="212" t="s">
        <v>165</v>
      </c>
      <c r="AH163" s="212">
        <v>0</v>
      </c>
      <c r="AI163" s="212"/>
      <c r="AJ163" s="212"/>
      <c r="AK163" s="212"/>
      <c r="AL163" s="212"/>
      <c r="AM163" s="212"/>
      <c r="AN163" s="212"/>
      <c r="AO163" s="212"/>
      <c r="AP163" s="212"/>
      <c r="AQ163" s="212"/>
      <c r="AR163" s="212"/>
      <c r="AS163" s="212"/>
      <c r="AT163" s="212"/>
      <c r="AU163" s="212"/>
      <c r="AV163" s="212"/>
      <c r="AW163" s="212"/>
      <c r="AX163" s="212"/>
      <c r="AY163" s="212"/>
      <c r="AZ163" s="212"/>
      <c r="BA163" s="212"/>
      <c r="BB163" s="212"/>
      <c r="BC163" s="212"/>
      <c r="BD163" s="212"/>
      <c r="BE163" s="212"/>
      <c r="BF163" s="212"/>
      <c r="BG163" s="212"/>
      <c r="BH163" s="212"/>
    </row>
    <row r="164" spans="1:60" ht="22.5" outlineLevel="1" x14ac:dyDescent="0.2">
      <c r="A164" s="246">
        <v>53</v>
      </c>
      <c r="B164" s="247" t="s">
        <v>349</v>
      </c>
      <c r="C164" s="260" t="s">
        <v>350</v>
      </c>
      <c r="D164" s="248" t="s">
        <v>183</v>
      </c>
      <c r="E164" s="249">
        <v>36.74</v>
      </c>
      <c r="F164" s="250"/>
      <c r="G164" s="251">
        <f>ROUND(E164*F164,2)</f>
        <v>0</v>
      </c>
      <c r="H164" s="234"/>
      <c r="I164" s="233">
        <f>ROUND(E164*H164,2)</f>
        <v>0</v>
      </c>
      <c r="J164" s="234"/>
      <c r="K164" s="233">
        <f>ROUND(E164*J164,2)</f>
        <v>0</v>
      </c>
      <c r="L164" s="233">
        <v>21</v>
      </c>
      <c r="M164" s="233">
        <f>G164*(1+L164/100)</f>
        <v>0</v>
      </c>
      <c r="N164" s="232">
        <v>3.82E-3</v>
      </c>
      <c r="O164" s="232">
        <f>ROUND(E164*N164,2)</f>
        <v>0.14000000000000001</v>
      </c>
      <c r="P164" s="232">
        <v>0</v>
      </c>
      <c r="Q164" s="232">
        <f>ROUND(E164*P164,2)</f>
        <v>0</v>
      </c>
      <c r="R164" s="233"/>
      <c r="S164" s="233" t="s">
        <v>160</v>
      </c>
      <c r="T164" s="233" t="s">
        <v>160</v>
      </c>
      <c r="U164" s="233">
        <v>1.1299999999999999</v>
      </c>
      <c r="V164" s="233">
        <f>ROUND(E164*U164,2)</f>
        <v>41.52</v>
      </c>
      <c r="W164" s="233"/>
      <c r="X164" s="233" t="s">
        <v>161</v>
      </c>
      <c r="Y164" s="233" t="s">
        <v>162</v>
      </c>
      <c r="Z164" s="212"/>
      <c r="AA164" s="212"/>
      <c r="AB164" s="212"/>
      <c r="AC164" s="212"/>
      <c r="AD164" s="212"/>
      <c r="AE164" s="212"/>
      <c r="AF164" s="212"/>
      <c r="AG164" s="212" t="s">
        <v>163</v>
      </c>
      <c r="AH164" s="212"/>
      <c r="AI164" s="212"/>
      <c r="AJ164" s="212"/>
      <c r="AK164" s="212"/>
      <c r="AL164" s="212"/>
      <c r="AM164" s="212"/>
      <c r="AN164" s="212"/>
      <c r="AO164" s="212"/>
      <c r="AP164" s="212"/>
      <c r="AQ164" s="212"/>
      <c r="AR164" s="212"/>
      <c r="AS164" s="212"/>
      <c r="AT164" s="212"/>
      <c r="AU164" s="212"/>
      <c r="AV164" s="212"/>
      <c r="AW164" s="212"/>
      <c r="AX164" s="212"/>
      <c r="AY164" s="212"/>
      <c r="AZ164" s="212"/>
      <c r="BA164" s="212"/>
      <c r="BB164" s="212"/>
      <c r="BC164" s="212"/>
      <c r="BD164" s="212"/>
      <c r="BE164" s="212"/>
      <c r="BF164" s="212"/>
      <c r="BG164" s="212"/>
      <c r="BH164" s="212"/>
    </row>
    <row r="165" spans="1:60" outlineLevel="2" x14ac:dyDescent="0.2">
      <c r="A165" s="229"/>
      <c r="B165" s="230"/>
      <c r="C165" s="261" t="s">
        <v>193</v>
      </c>
      <c r="D165" s="235"/>
      <c r="E165" s="236">
        <v>28</v>
      </c>
      <c r="F165" s="233"/>
      <c r="G165" s="233"/>
      <c r="H165" s="233"/>
      <c r="I165" s="233"/>
      <c r="J165" s="233"/>
      <c r="K165" s="233"/>
      <c r="L165" s="233"/>
      <c r="M165" s="233"/>
      <c r="N165" s="232"/>
      <c r="O165" s="232"/>
      <c r="P165" s="232"/>
      <c r="Q165" s="232"/>
      <c r="R165" s="233"/>
      <c r="S165" s="233"/>
      <c r="T165" s="233"/>
      <c r="U165" s="233"/>
      <c r="V165" s="233"/>
      <c r="W165" s="233"/>
      <c r="X165" s="233"/>
      <c r="Y165" s="233"/>
      <c r="Z165" s="212"/>
      <c r="AA165" s="212"/>
      <c r="AB165" s="212"/>
      <c r="AC165" s="212"/>
      <c r="AD165" s="212"/>
      <c r="AE165" s="212"/>
      <c r="AF165" s="212"/>
      <c r="AG165" s="212" t="s">
        <v>165</v>
      </c>
      <c r="AH165" s="212">
        <v>0</v>
      </c>
      <c r="AI165" s="212"/>
      <c r="AJ165" s="212"/>
      <c r="AK165" s="212"/>
      <c r="AL165" s="212"/>
      <c r="AM165" s="212"/>
      <c r="AN165" s="212"/>
      <c r="AO165" s="212"/>
      <c r="AP165" s="212"/>
      <c r="AQ165" s="212"/>
      <c r="AR165" s="212"/>
      <c r="AS165" s="212"/>
      <c r="AT165" s="212"/>
      <c r="AU165" s="212"/>
      <c r="AV165" s="212"/>
      <c r="AW165" s="212"/>
      <c r="AX165" s="212"/>
      <c r="AY165" s="212"/>
      <c r="AZ165" s="212"/>
      <c r="BA165" s="212"/>
      <c r="BB165" s="212"/>
      <c r="BC165" s="212"/>
      <c r="BD165" s="212"/>
      <c r="BE165" s="212"/>
      <c r="BF165" s="212"/>
      <c r="BG165" s="212"/>
      <c r="BH165" s="212"/>
    </row>
    <row r="166" spans="1:60" outlineLevel="3" x14ac:dyDescent="0.2">
      <c r="A166" s="229"/>
      <c r="B166" s="230"/>
      <c r="C166" s="261" t="s">
        <v>194</v>
      </c>
      <c r="D166" s="235"/>
      <c r="E166" s="236">
        <v>2.34</v>
      </c>
      <c r="F166" s="233"/>
      <c r="G166" s="233"/>
      <c r="H166" s="233"/>
      <c r="I166" s="233"/>
      <c r="J166" s="233"/>
      <c r="K166" s="233"/>
      <c r="L166" s="233"/>
      <c r="M166" s="233"/>
      <c r="N166" s="232"/>
      <c r="O166" s="232"/>
      <c r="P166" s="232"/>
      <c r="Q166" s="232"/>
      <c r="R166" s="233"/>
      <c r="S166" s="233"/>
      <c r="T166" s="233"/>
      <c r="U166" s="233"/>
      <c r="V166" s="233"/>
      <c r="W166" s="233"/>
      <c r="X166" s="233"/>
      <c r="Y166" s="233"/>
      <c r="Z166" s="212"/>
      <c r="AA166" s="212"/>
      <c r="AB166" s="212"/>
      <c r="AC166" s="212"/>
      <c r="AD166" s="212"/>
      <c r="AE166" s="212"/>
      <c r="AF166" s="212"/>
      <c r="AG166" s="212" t="s">
        <v>165</v>
      </c>
      <c r="AH166" s="212">
        <v>0</v>
      </c>
      <c r="AI166" s="212"/>
      <c r="AJ166" s="212"/>
      <c r="AK166" s="212"/>
      <c r="AL166" s="212"/>
      <c r="AM166" s="212"/>
      <c r="AN166" s="212"/>
      <c r="AO166" s="212"/>
      <c r="AP166" s="212"/>
      <c r="AQ166" s="212"/>
      <c r="AR166" s="212"/>
      <c r="AS166" s="212"/>
      <c r="AT166" s="212"/>
      <c r="AU166" s="212"/>
      <c r="AV166" s="212"/>
      <c r="AW166" s="212"/>
      <c r="AX166" s="212"/>
      <c r="AY166" s="212"/>
      <c r="AZ166" s="212"/>
      <c r="BA166" s="212"/>
      <c r="BB166" s="212"/>
      <c r="BC166" s="212"/>
      <c r="BD166" s="212"/>
      <c r="BE166" s="212"/>
      <c r="BF166" s="212"/>
      <c r="BG166" s="212"/>
      <c r="BH166" s="212"/>
    </row>
    <row r="167" spans="1:60" ht="22.5" outlineLevel="3" x14ac:dyDescent="0.2">
      <c r="A167" s="229"/>
      <c r="B167" s="230"/>
      <c r="C167" s="261" t="s">
        <v>197</v>
      </c>
      <c r="D167" s="235"/>
      <c r="E167" s="236"/>
      <c r="F167" s="233"/>
      <c r="G167" s="233"/>
      <c r="H167" s="233"/>
      <c r="I167" s="233"/>
      <c r="J167" s="233"/>
      <c r="K167" s="233"/>
      <c r="L167" s="233"/>
      <c r="M167" s="233"/>
      <c r="N167" s="232"/>
      <c r="O167" s="232"/>
      <c r="P167" s="232"/>
      <c r="Q167" s="232"/>
      <c r="R167" s="233"/>
      <c r="S167" s="233"/>
      <c r="T167" s="233"/>
      <c r="U167" s="233"/>
      <c r="V167" s="233"/>
      <c r="W167" s="233"/>
      <c r="X167" s="233"/>
      <c r="Y167" s="233"/>
      <c r="Z167" s="212"/>
      <c r="AA167" s="212"/>
      <c r="AB167" s="212"/>
      <c r="AC167" s="212"/>
      <c r="AD167" s="212"/>
      <c r="AE167" s="212"/>
      <c r="AF167" s="212"/>
      <c r="AG167" s="212" t="s">
        <v>165</v>
      </c>
      <c r="AH167" s="212">
        <v>0</v>
      </c>
      <c r="AI167" s="212"/>
      <c r="AJ167" s="212"/>
      <c r="AK167" s="212"/>
      <c r="AL167" s="212"/>
      <c r="AM167" s="212"/>
      <c r="AN167" s="212"/>
      <c r="AO167" s="212"/>
      <c r="AP167" s="212"/>
      <c r="AQ167" s="212"/>
      <c r="AR167" s="212"/>
      <c r="AS167" s="212"/>
      <c r="AT167" s="212"/>
      <c r="AU167" s="212"/>
      <c r="AV167" s="212"/>
      <c r="AW167" s="212"/>
      <c r="AX167" s="212"/>
      <c r="AY167" s="212"/>
      <c r="AZ167" s="212"/>
      <c r="BA167" s="212"/>
      <c r="BB167" s="212"/>
      <c r="BC167" s="212"/>
      <c r="BD167" s="212"/>
      <c r="BE167" s="212"/>
      <c r="BF167" s="212"/>
      <c r="BG167" s="212"/>
      <c r="BH167" s="212"/>
    </row>
    <row r="168" spans="1:60" ht="22.5" outlineLevel="3" x14ac:dyDescent="0.2">
      <c r="A168" s="229"/>
      <c r="B168" s="230"/>
      <c r="C168" s="261" t="s">
        <v>249</v>
      </c>
      <c r="D168" s="235"/>
      <c r="E168" s="236">
        <v>6.4</v>
      </c>
      <c r="F168" s="233"/>
      <c r="G168" s="233"/>
      <c r="H168" s="233"/>
      <c r="I168" s="233"/>
      <c r="J168" s="233"/>
      <c r="K168" s="233"/>
      <c r="L168" s="233"/>
      <c r="M168" s="233"/>
      <c r="N168" s="232"/>
      <c r="O168" s="232"/>
      <c r="P168" s="232"/>
      <c r="Q168" s="232"/>
      <c r="R168" s="233"/>
      <c r="S168" s="233"/>
      <c r="T168" s="233"/>
      <c r="U168" s="233"/>
      <c r="V168" s="233"/>
      <c r="W168" s="233"/>
      <c r="X168" s="233"/>
      <c r="Y168" s="233"/>
      <c r="Z168" s="212"/>
      <c r="AA168" s="212"/>
      <c r="AB168" s="212"/>
      <c r="AC168" s="212"/>
      <c r="AD168" s="212"/>
      <c r="AE168" s="212"/>
      <c r="AF168" s="212"/>
      <c r="AG168" s="212" t="s">
        <v>165</v>
      </c>
      <c r="AH168" s="212">
        <v>0</v>
      </c>
      <c r="AI168" s="212"/>
      <c r="AJ168" s="212"/>
      <c r="AK168" s="212"/>
      <c r="AL168" s="212"/>
      <c r="AM168" s="212"/>
      <c r="AN168" s="212"/>
      <c r="AO168" s="212"/>
      <c r="AP168" s="212"/>
      <c r="AQ168" s="212"/>
      <c r="AR168" s="212"/>
      <c r="AS168" s="212"/>
      <c r="AT168" s="212"/>
      <c r="AU168" s="212"/>
      <c r="AV168" s="212"/>
      <c r="AW168" s="212"/>
      <c r="AX168" s="212"/>
      <c r="AY168" s="212"/>
      <c r="AZ168" s="212"/>
      <c r="BA168" s="212"/>
      <c r="BB168" s="212"/>
      <c r="BC168" s="212"/>
      <c r="BD168" s="212"/>
      <c r="BE168" s="212"/>
      <c r="BF168" s="212"/>
      <c r="BG168" s="212"/>
      <c r="BH168" s="212"/>
    </row>
    <row r="169" spans="1:60" outlineLevel="1" x14ac:dyDescent="0.2">
      <c r="A169" s="252">
        <v>54</v>
      </c>
      <c r="B169" s="253" t="s">
        <v>351</v>
      </c>
      <c r="C169" s="262" t="s">
        <v>339</v>
      </c>
      <c r="D169" s="254" t="s">
        <v>177</v>
      </c>
      <c r="E169" s="255">
        <v>1</v>
      </c>
      <c r="F169" s="256"/>
      <c r="G169" s="257">
        <f>ROUND(E169*F169,2)</f>
        <v>0</v>
      </c>
      <c r="H169" s="234"/>
      <c r="I169" s="233">
        <f>ROUND(E169*H169,2)</f>
        <v>0</v>
      </c>
      <c r="J169" s="234"/>
      <c r="K169" s="233">
        <f>ROUND(E169*J169,2)</f>
        <v>0</v>
      </c>
      <c r="L169" s="233">
        <v>21</v>
      </c>
      <c r="M169" s="233">
        <f>G169*(1+L169/100)</f>
        <v>0</v>
      </c>
      <c r="N169" s="232">
        <v>2.1000000000000001E-2</v>
      </c>
      <c r="O169" s="232">
        <f>ROUND(E169*N169,2)</f>
        <v>0.02</v>
      </c>
      <c r="P169" s="232">
        <v>0</v>
      </c>
      <c r="Q169" s="232">
        <f>ROUND(E169*P169,2)</f>
        <v>0</v>
      </c>
      <c r="R169" s="233"/>
      <c r="S169" s="233" t="s">
        <v>178</v>
      </c>
      <c r="T169" s="233" t="s">
        <v>179</v>
      </c>
      <c r="U169" s="233">
        <v>0</v>
      </c>
      <c r="V169" s="233">
        <f>ROUND(E169*U169,2)</f>
        <v>0</v>
      </c>
      <c r="W169" s="233"/>
      <c r="X169" s="233" t="s">
        <v>161</v>
      </c>
      <c r="Y169" s="233" t="s">
        <v>162</v>
      </c>
      <c r="Z169" s="212"/>
      <c r="AA169" s="212"/>
      <c r="AB169" s="212"/>
      <c r="AC169" s="212"/>
      <c r="AD169" s="212"/>
      <c r="AE169" s="212"/>
      <c r="AF169" s="212"/>
      <c r="AG169" s="212" t="s">
        <v>163</v>
      </c>
      <c r="AH169" s="212"/>
      <c r="AI169" s="212"/>
      <c r="AJ169" s="212"/>
      <c r="AK169" s="212"/>
      <c r="AL169" s="212"/>
      <c r="AM169" s="212"/>
      <c r="AN169" s="212"/>
      <c r="AO169" s="212"/>
      <c r="AP169" s="212"/>
      <c r="AQ169" s="212"/>
      <c r="AR169" s="212"/>
      <c r="AS169" s="212"/>
      <c r="AT169" s="212"/>
      <c r="AU169" s="212"/>
      <c r="AV169" s="212"/>
      <c r="AW169" s="212"/>
      <c r="AX169" s="212"/>
      <c r="AY169" s="212"/>
      <c r="AZ169" s="212"/>
      <c r="BA169" s="212"/>
      <c r="BB169" s="212"/>
      <c r="BC169" s="212"/>
      <c r="BD169" s="212"/>
      <c r="BE169" s="212"/>
      <c r="BF169" s="212"/>
      <c r="BG169" s="212"/>
      <c r="BH169" s="212"/>
    </row>
    <row r="170" spans="1:60" outlineLevel="1" x14ac:dyDescent="0.2">
      <c r="A170" s="246">
        <v>55</v>
      </c>
      <c r="B170" s="247" t="s">
        <v>352</v>
      </c>
      <c r="C170" s="260" t="s">
        <v>353</v>
      </c>
      <c r="D170" s="248" t="s">
        <v>183</v>
      </c>
      <c r="E170" s="249">
        <v>42.570999999999998</v>
      </c>
      <c r="F170" s="250"/>
      <c r="G170" s="251">
        <f>ROUND(E170*F170,2)</f>
        <v>0</v>
      </c>
      <c r="H170" s="234"/>
      <c r="I170" s="233">
        <f>ROUND(E170*H170,2)</f>
        <v>0</v>
      </c>
      <c r="J170" s="234"/>
      <c r="K170" s="233">
        <f>ROUND(E170*J170,2)</f>
        <v>0</v>
      </c>
      <c r="L170" s="233">
        <v>21</v>
      </c>
      <c r="M170" s="233">
        <f>G170*(1+L170/100)</f>
        <v>0</v>
      </c>
      <c r="N170" s="232">
        <v>1.12E-2</v>
      </c>
      <c r="O170" s="232">
        <f>ROUND(E170*N170,2)</f>
        <v>0.48</v>
      </c>
      <c r="P170" s="232">
        <v>0</v>
      </c>
      <c r="Q170" s="232">
        <f>ROUND(E170*P170,2)</f>
        <v>0</v>
      </c>
      <c r="R170" s="233"/>
      <c r="S170" s="233" t="s">
        <v>178</v>
      </c>
      <c r="T170" s="233" t="s">
        <v>179</v>
      </c>
      <c r="U170" s="233">
        <v>0</v>
      </c>
      <c r="V170" s="233">
        <f>ROUND(E170*U170,2)</f>
        <v>0</v>
      </c>
      <c r="W170" s="233"/>
      <c r="X170" s="233" t="s">
        <v>293</v>
      </c>
      <c r="Y170" s="233" t="s">
        <v>162</v>
      </c>
      <c r="Z170" s="212"/>
      <c r="AA170" s="212"/>
      <c r="AB170" s="212"/>
      <c r="AC170" s="212"/>
      <c r="AD170" s="212"/>
      <c r="AE170" s="212"/>
      <c r="AF170" s="212"/>
      <c r="AG170" s="212" t="s">
        <v>294</v>
      </c>
      <c r="AH170" s="212"/>
      <c r="AI170" s="212"/>
      <c r="AJ170" s="212"/>
      <c r="AK170" s="212"/>
      <c r="AL170" s="212"/>
      <c r="AM170" s="212"/>
      <c r="AN170" s="212"/>
      <c r="AO170" s="212"/>
      <c r="AP170" s="212"/>
      <c r="AQ170" s="212"/>
      <c r="AR170" s="212"/>
      <c r="AS170" s="212"/>
      <c r="AT170" s="212"/>
      <c r="AU170" s="212"/>
      <c r="AV170" s="212"/>
      <c r="AW170" s="212"/>
      <c r="AX170" s="212"/>
      <c r="AY170" s="212"/>
      <c r="AZ170" s="212"/>
      <c r="BA170" s="212"/>
      <c r="BB170" s="212"/>
      <c r="BC170" s="212"/>
      <c r="BD170" s="212"/>
      <c r="BE170" s="212"/>
      <c r="BF170" s="212"/>
      <c r="BG170" s="212"/>
      <c r="BH170" s="212"/>
    </row>
    <row r="171" spans="1:60" ht="22.5" outlineLevel="2" x14ac:dyDescent="0.2">
      <c r="A171" s="229"/>
      <c r="B171" s="230"/>
      <c r="C171" s="261" t="s">
        <v>354</v>
      </c>
      <c r="D171" s="235"/>
      <c r="E171" s="236">
        <v>32.200000000000003</v>
      </c>
      <c r="F171" s="233"/>
      <c r="G171" s="233"/>
      <c r="H171" s="233"/>
      <c r="I171" s="233"/>
      <c r="J171" s="233"/>
      <c r="K171" s="233"/>
      <c r="L171" s="233"/>
      <c r="M171" s="233"/>
      <c r="N171" s="232"/>
      <c r="O171" s="232"/>
      <c r="P171" s="232"/>
      <c r="Q171" s="232"/>
      <c r="R171" s="233"/>
      <c r="S171" s="233"/>
      <c r="T171" s="233"/>
      <c r="U171" s="233"/>
      <c r="V171" s="233"/>
      <c r="W171" s="233"/>
      <c r="X171" s="233"/>
      <c r="Y171" s="233"/>
      <c r="Z171" s="212"/>
      <c r="AA171" s="212"/>
      <c r="AB171" s="212"/>
      <c r="AC171" s="212"/>
      <c r="AD171" s="212"/>
      <c r="AE171" s="212"/>
      <c r="AF171" s="212"/>
      <c r="AG171" s="212" t="s">
        <v>165</v>
      </c>
      <c r="AH171" s="212">
        <v>0</v>
      </c>
      <c r="AI171" s="212"/>
      <c r="AJ171" s="212"/>
      <c r="AK171" s="212"/>
      <c r="AL171" s="212"/>
      <c r="AM171" s="212"/>
      <c r="AN171" s="212"/>
      <c r="AO171" s="212"/>
      <c r="AP171" s="212"/>
      <c r="AQ171" s="212"/>
      <c r="AR171" s="212"/>
      <c r="AS171" s="212"/>
      <c r="AT171" s="212"/>
      <c r="AU171" s="212"/>
      <c r="AV171" s="212"/>
      <c r="AW171" s="212"/>
      <c r="AX171" s="212"/>
      <c r="AY171" s="212"/>
      <c r="AZ171" s="212"/>
      <c r="BA171" s="212"/>
      <c r="BB171" s="212"/>
      <c r="BC171" s="212"/>
      <c r="BD171" s="212"/>
      <c r="BE171" s="212"/>
      <c r="BF171" s="212"/>
      <c r="BG171" s="212"/>
      <c r="BH171" s="212"/>
    </row>
    <row r="172" spans="1:60" outlineLevel="3" x14ac:dyDescent="0.2">
      <c r="A172" s="229"/>
      <c r="B172" s="230"/>
      <c r="C172" s="261" t="s">
        <v>355</v>
      </c>
      <c r="D172" s="235"/>
      <c r="E172" s="236">
        <v>2.6909999999999998</v>
      </c>
      <c r="F172" s="233"/>
      <c r="G172" s="233"/>
      <c r="H172" s="233"/>
      <c r="I172" s="233"/>
      <c r="J172" s="233"/>
      <c r="K172" s="233"/>
      <c r="L172" s="233"/>
      <c r="M172" s="233"/>
      <c r="N172" s="232"/>
      <c r="O172" s="232"/>
      <c r="P172" s="232"/>
      <c r="Q172" s="232"/>
      <c r="R172" s="233"/>
      <c r="S172" s="233"/>
      <c r="T172" s="233"/>
      <c r="U172" s="233"/>
      <c r="V172" s="233"/>
      <c r="W172" s="233"/>
      <c r="X172" s="233"/>
      <c r="Y172" s="233"/>
      <c r="Z172" s="212"/>
      <c r="AA172" s="212"/>
      <c r="AB172" s="212"/>
      <c r="AC172" s="212"/>
      <c r="AD172" s="212"/>
      <c r="AE172" s="212"/>
      <c r="AF172" s="212"/>
      <c r="AG172" s="212" t="s">
        <v>165</v>
      </c>
      <c r="AH172" s="212">
        <v>0</v>
      </c>
      <c r="AI172" s="212"/>
      <c r="AJ172" s="212"/>
      <c r="AK172" s="212"/>
      <c r="AL172" s="212"/>
      <c r="AM172" s="212"/>
      <c r="AN172" s="212"/>
      <c r="AO172" s="212"/>
      <c r="AP172" s="212"/>
      <c r="AQ172" s="212"/>
      <c r="AR172" s="212"/>
      <c r="AS172" s="212"/>
      <c r="AT172" s="212"/>
      <c r="AU172" s="212"/>
      <c r="AV172" s="212"/>
      <c r="AW172" s="212"/>
      <c r="AX172" s="212"/>
      <c r="AY172" s="212"/>
      <c r="AZ172" s="212"/>
      <c r="BA172" s="212"/>
      <c r="BB172" s="212"/>
      <c r="BC172" s="212"/>
      <c r="BD172" s="212"/>
      <c r="BE172" s="212"/>
      <c r="BF172" s="212"/>
      <c r="BG172" s="212"/>
      <c r="BH172" s="212"/>
    </row>
    <row r="173" spans="1:60" ht="22.5" outlineLevel="3" x14ac:dyDescent="0.2">
      <c r="A173" s="229"/>
      <c r="B173" s="230"/>
      <c r="C173" s="261" t="s">
        <v>197</v>
      </c>
      <c r="D173" s="235"/>
      <c r="E173" s="236"/>
      <c r="F173" s="233"/>
      <c r="G173" s="233"/>
      <c r="H173" s="233"/>
      <c r="I173" s="233"/>
      <c r="J173" s="233"/>
      <c r="K173" s="233"/>
      <c r="L173" s="233"/>
      <c r="M173" s="233"/>
      <c r="N173" s="232"/>
      <c r="O173" s="232"/>
      <c r="P173" s="232"/>
      <c r="Q173" s="232"/>
      <c r="R173" s="233"/>
      <c r="S173" s="233"/>
      <c r="T173" s="233"/>
      <c r="U173" s="233"/>
      <c r="V173" s="233"/>
      <c r="W173" s="233"/>
      <c r="X173" s="233"/>
      <c r="Y173" s="233"/>
      <c r="Z173" s="212"/>
      <c r="AA173" s="212"/>
      <c r="AB173" s="212"/>
      <c r="AC173" s="212"/>
      <c r="AD173" s="212"/>
      <c r="AE173" s="212"/>
      <c r="AF173" s="212"/>
      <c r="AG173" s="212" t="s">
        <v>165</v>
      </c>
      <c r="AH173" s="212">
        <v>0</v>
      </c>
      <c r="AI173" s="212"/>
      <c r="AJ173" s="212"/>
      <c r="AK173" s="212"/>
      <c r="AL173" s="212"/>
      <c r="AM173" s="212"/>
      <c r="AN173" s="212"/>
      <c r="AO173" s="212"/>
      <c r="AP173" s="212"/>
      <c r="AQ173" s="212"/>
      <c r="AR173" s="212"/>
      <c r="AS173" s="212"/>
      <c r="AT173" s="212"/>
      <c r="AU173" s="212"/>
      <c r="AV173" s="212"/>
      <c r="AW173" s="212"/>
      <c r="AX173" s="212"/>
      <c r="AY173" s="212"/>
      <c r="AZ173" s="212"/>
      <c r="BA173" s="212"/>
      <c r="BB173" s="212"/>
      <c r="BC173" s="212"/>
      <c r="BD173" s="212"/>
      <c r="BE173" s="212"/>
      <c r="BF173" s="212"/>
      <c r="BG173" s="212"/>
      <c r="BH173" s="212"/>
    </row>
    <row r="174" spans="1:60" ht="22.5" outlineLevel="3" x14ac:dyDescent="0.2">
      <c r="A174" s="229"/>
      <c r="B174" s="230"/>
      <c r="C174" s="261" t="s">
        <v>356</v>
      </c>
      <c r="D174" s="235"/>
      <c r="E174" s="236">
        <v>7.68</v>
      </c>
      <c r="F174" s="233"/>
      <c r="G174" s="233"/>
      <c r="H174" s="233"/>
      <c r="I174" s="233"/>
      <c r="J174" s="233"/>
      <c r="K174" s="233"/>
      <c r="L174" s="233"/>
      <c r="M174" s="233"/>
      <c r="N174" s="232"/>
      <c r="O174" s="232"/>
      <c r="P174" s="232"/>
      <c r="Q174" s="232"/>
      <c r="R174" s="233"/>
      <c r="S174" s="233"/>
      <c r="T174" s="233"/>
      <c r="U174" s="233"/>
      <c r="V174" s="233"/>
      <c r="W174" s="233"/>
      <c r="X174" s="233"/>
      <c r="Y174" s="233"/>
      <c r="Z174" s="212"/>
      <c r="AA174" s="212"/>
      <c r="AB174" s="212"/>
      <c r="AC174" s="212"/>
      <c r="AD174" s="212"/>
      <c r="AE174" s="212"/>
      <c r="AF174" s="212"/>
      <c r="AG174" s="212" t="s">
        <v>165</v>
      </c>
      <c r="AH174" s="212">
        <v>0</v>
      </c>
      <c r="AI174" s="212"/>
      <c r="AJ174" s="212"/>
      <c r="AK174" s="212"/>
      <c r="AL174" s="212"/>
      <c r="AM174" s="212"/>
      <c r="AN174" s="212"/>
      <c r="AO174" s="212"/>
      <c r="AP174" s="212"/>
      <c r="AQ174" s="212"/>
      <c r="AR174" s="212"/>
      <c r="AS174" s="212"/>
      <c r="AT174" s="212"/>
      <c r="AU174" s="212"/>
      <c r="AV174" s="212"/>
      <c r="AW174" s="212"/>
      <c r="AX174" s="212"/>
      <c r="AY174" s="212"/>
      <c r="AZ174" s="212"/>
      <c r="BA174" s="212"/>
      <c r="BB174" s="212"/>
      <c r="BC174" s="212"/>
      <c r="BD174" s="212"/>
      <c r="BE174" s="212"/>
      <c r="BF174" s="212"/>
      <c r="BG174" s="212"/>
      <c r="BH174" s="212"/>
    </row>
    <row r="175" spans="1:60" outlineLevel="1" x14ac:dyDescent="0.2">
      <c r="A175" s="229">
        <v>56</v>
      </c>
      <c r="B175" s="230" t="s">
        <v>357</v>
      </c>
      <c r="C175" s="263" t="s">
        <v>358</v>
      </c>
      <c r="D175" s="231" t="s">
        <v>0</v>
      </c>
      <c r="E175" s="258"/>
      <c r="F175" s="234"/>
      <c r="G175" s="233">
        <f>ROUND(E175*F175,2)</f>
        <v>0</v>
      </c>
      <c r="H175" s="234"/>
      <c r="I175" s="233">
        <f>ROUND(E175*H175,2)</f>
        <v>0</v>
      </c>
      <c r="J175" s="234"/>
      <c r="K175" s="233">
        <f>ROUND(E175*J175,2)</f>
        <v>0</v>
      </c>
      <c r="L175" s="233">
        <v>21</v>
      </c>
      <c r="M175" s="233">
        <f>G175*(1+L175/100)</f>
        <v>0</v>
      </c>
      <c r="N175" s="232">
        <v>0</v>
      </c>
      <c r="O175" s="232">
        <f>ROUND(E175*N175,2)</f>
        <v>0</v>
      </c>
      <c r="P175" s="232">
        <v>0</v>
      </c>
      <c r="Q175" s="232">
        <f>ROUND(E175*P175,2)</f>
        <v>0</v>
      </c>
      <c r="R175" s="233"/>
      <c r="S175" s="233" t="s">
        <v>160</v>
      </c>
      <c r="T175" s="233" t="s">
        <v>160</v>
      </c>
      <c r="U175" s="233">
        <v>0</v>
      </c>
      <c r="V175" s="233">
        <f>ROUND(E175*U175,2)</f>
        <v>0</v>
      </c>
      <c r="W175" s="233"/>
      <c r="X175" s="233" t="s">
        <v>258</v>
      </c>
      <c r="Y175" s="233" t="s">
        <v>162</v>
      </c>
      <c r="Z175" s="212"/>
      <c r="AA175" s="212"/>
      <c r="AB175" s="212"/>
      <c r="AC175" s="212"/>
      <c r="AD175" s="212"/>
      <c r="AE175" s="212"/>
      <c r="AF175" s="212"/>
      <c r="AG175" s="212" t="s">
        <v>259</v>
      </c>
      <c r="AH175" s="212"/>
      <c r="AI175" s="212"/>
      <c r="AJ175" s="212"/>
      <c r="AK175" s="212"/>
      <c r="AL175" s="212"/>
      <c r="AM175" s="212"/>
      <c r="AN175" s="212"/>
      <c r="AO175" s="212"/>
      <c r="AP175" s="212"/>
      <c r="AQ175" s="212"/>
      <c r="AR175" s="212"/>
      <c r="AS175" s="212"/>
      <c r="AT175" s="212"/>
      <c r="AU175" s="212"/>
      <c r="AV175" s="212"/>
      <c r="AW175" s="212"/>
      <c r="AX175" s="212"/>
      <c r="AY175" s="212"/>
      <c r="AZ175" s="212"/>
      <c r="BA175" s="212"/>
      <c r="BB175" s="212"/>
      <c r="BC175" s="212"/>
      <c r="BD175" s="212"/>
      <c r="BE175" s="212"/>
      <c r="BF175" s="212"/>
      <c r="BG175" s="212"/>
      <c r="BH175" s="212"/>
    </row>
    <row r="176" spans="1:60" x14ac:dyDescent="0.2">
      <c r="A176" s="239" t="s">
        <v>155</v>
      </c>
      <c r="B176" s="240" t="s">
        <v>122</v>
      </c>
      <c r="C176" s="259" t="s">
        <v>123</v>
      </c>
      <c r="D176" s="241"/>
      <c r="E176" s="242"/>
      <c r="F176" s="243"/>
      <c r="G176" s="244">
        <f>SUMIF(AG177:AG180,"&lt;&gt;NOR",G177:G180)</f>
        <v>0</v>
      </c>
      <c r="H176" s="238"/>
      <c r="I176" s="238">
        <f>SUM(I177:I180)</f>
        <v>0</v>
      </c>
      <c r="J176" s="238"/>
      <c r="K176" s="238">
        <f>SUM(K177:K180)</f>
        <v>0</v>
      </c>
      <c r="L176" s="238"/>
      <c r="M176" s="238">
        <f>SUM(M177:M180)</f>
        <v>0</v>
      </c>
      <c r="N176" s="237"/>
      <c r="O176" s="237">
        <f>SUM(O177:O180)</f>
        <v>0</v>
      </c>
      <c r="P176" s="237"/>
      <c r="Q176" s="237">
        <f>SUM(Q177:Q180)</f>
        <v>0</v>
      </c>
      <c r="R176" s="238"/>
      <c r="S176" s="238"/>
      <c r="T176" s="238"/>
      <c r="U176" s="238"/>
      <c r="V176" s="238">
        <f>SUM(V177:V180)</f>
        <v>0</v>
      </c>
      <c r="W176" s="238"/>
      <c r="X176" s="238"/>
      <c r="Y176" s="238"/>
      <c r="AG176" t="s">
        <v>156</v>
      </c>
    </row>
    <row r="177" spans="1:60" ht="33.75" outlineLevel="1" x14ac:dyDescent="0.2">
      <c r="A177" s="246">
        <v>57</v>
      </c>
      <c r="B177" s="247" t="s">
        <v>359</v>
      </c>
      <c r="C177" s="260" t="s">
        <v>360</v>
      </c>
      <c r="D177" s="248" t="s">
        <v>177</v>
      </c>
      <c r="E177" s="249">
        <v>1</v>
      </c>
      <c r="F177" s="250"/>
      <c r="G177" s="251">
        <f>ROUND(E177*F177,2)</f>
        <v>0</v>
      </c>
      <c r="H177" s="234"/>
      <c r="I177" s="233">
        <f>ROUND(E177*H177,2)</f>
        <v>0</v>
      </c>
      <c r="J177" s="234"/>
      <c r="K177" s="233">
        <f>ROUND(E177*J177,2)</f>
        <v>0</v>
      </c>
      <c r="L177" s="233">
        <v>21</v>
      </c>
      <c r="M177" s="233">
        <f>G177*(1+L177/100)</f>
        <v>0</v>
      </c>
      <c r="N177" s="232">
        <v>3.8000000000000002E-4</v>
      </c>
      <c r="O177" s="232">
        <f>ROUND(E177*N177,2)</f>
        <v>0</v>
      </c>
      <c r="P177" s="232">
        <v>0</v>
      </c>
      <c r="Q177" s="232">
        <f>ROUND(E177*P177,2)</f>
        <v>0</v>
      </c>
      <c r="R177" s="233"/>
      <c r="S177" s="233" t="s">
        <v>178</v>
      </c>
      <c r="T177" s="233" t="s">
        <v>179</v>
      </c>
      <c r="U177" s="233">
        <v>0</v>
      </c>
      <c r="V177" s="233">
        <f>ROUND(E177*U177,2)</f>
        <v>0</v>
      </c>
      <c r="W177" s="233"/>
      <c r="X177" s="233" t="s">
        <v>254</v>
      </c>
      <c r="Y177" s="233" t="s">
        <v>162</v>
      </c>
      <c r="Z177" s="212"/>
      <c r="AA177" s="212"/>
      <c r="AB177" s="212"/>
      <c r="AC177" s="212"/>
      <c r="AD177" s="212"/>
      <c r="AE177" s="212"/>
      <c r="AF177" s="212"/>
      <c r="AG177" s="212" t="s">
        <v>255</v>
      </c>
      <c r="AH177" s="212"/>
      <c r="AI177" s="212"/>
      <c r="AJ177" s="212"/>
      <c r="AK177" s="212"/>
      <c r="AL177" s="212"/>
      <c r="AM177" s="212"/>
      <c r="AN177" s="212"/>
      <c r="AO177" s="212"/>
      <c r="AP177" s="212"/>
      <c r="AQ177" s="212"/>
      <c r="AR177" s="212"/>
      <c r="AS177" s="212"/>
      <c r="AT177" s="212"/>
      <c r="AU177" s="212"/>
      <c r="AV177" s="212"/>
      <c r="AW177" s="212"/>
      <c r="AX177" s="212"/>
      <c r="AY177" s="212"/>
      <c r="AZ177" s="212"/>
      <c r="BA177" s="212"/>
      <c r="BB177" s="212"/>
      <c r="BC177" s="212"/>
      <c r="BD177" s="212"/>
      <c r="BE177" s="212"/>
      <c r="BF177" s="212"/>
      <c r="BG177" s="212"/>
      <c r="BH177" s="212"/>
    </row>
    <row r="178" spans="1:60" ht="33.75" outlineLevel="2" x14ac:dyDescent="0.2">
      <c r="A178" s="229"/>
      <c r="B178" s="230"/>
      <c r="C178" s="261" t="s">
        <v>361</v>
      </c>
      <c r="D178" s="235"/>
      <c r="E178" s="236"/>
      <c r="F178" s="233"/>
      <c r="G178" s="233"/>
      <c r="H178" s="233"/>
      <c r="I178" s="233"/>
      <c r="J178" s="233"/>
      <c r="K178" s="233"/>
      <c r="L178" s="233"/>
      <c r="M178" s="233"/>
      <c r="N178" s="232"/>
      <c r="O178" s="232"/>
      <c r="P178" s="232"/>
      <c r="Q178" s="232"/>
      <c r="R178" s="233"/>
      <c r="S178" s="233"/>
      <c r="T178" s="233"/>
      <c r="U178" s="233"/>
      <c r="V178" s="233"/>
      <c r="W178" s="233"/>
      <c r="X178" s="233"/>
      <c r="Y178" s="233"/>
      <c r="Z178" s="212"/>
      <c r="AA178" s="212"/>
      <c r="AB178" s="212"/>
      <c r="AC178" s="212"/>
      <c r="AD178" s="212"/>
      <c r="AE178" s="212"/>
      <c r="AF178" s="212"/>
      <c r="AG178" s="212" t="s">
        <v>165</v>
      </c>
      <c r="AH178" s="212">
        <v>0</v>
      </c>
      <c r="AI178" s="212"/>
      <c r="AJ178" s="212"/>
      <c r="AK178" s="212"/>
      <c r="AL178" s="212"/>
      <c r="AM178" s="212"/>
      <c r="AN178" s="212"/>
      <c r="AO178" s="212"/>
      <c r="AP178" s="212"/>
      <c r="AQ178" s="212"/>
      <c r="AR178" s="212"/>
      <c r="AS178" s="212"/>
      <c r="AT178" s="212"/>
      <c r="AU178" s="212"/>
      <c r="AV178" s="212"/>
      <c r="AW178" s="212"/>
      <c r="AX178" s="212"/>
      <c r="AY178" s="212"/>
      <c r="AZ178" s="212"/>
      <c r="BA178" s="212"/>
      <c r="BB178" s="212"/>
      <c r="BC178" s="212"/>
      <c r="BD178" s="212"/>
      <c r="BE178" s="212"/>
      <c r="BF178" s="212"/>
      <c r="BG178" s="212"/>
      <c r="BH178" s="212"/>
    </row>
    <row r="179" spans="1:60" ht="22.5" outlineLevel="3" x14ac:dyDescent="0.2">
      <c r="A179" s="229"/>
      <c r="B179" s="230"/>
      <c r="C179" s="261" t="s">
        <v>189</v>
      </c>
      <c r="D179" s="235"/>
      <c r="E179" s="236"/>
      <c r="F179" s="233"/>
      <c r="G179" s="233"/>
      <c r="H179" s="233"/>
      <c r="I179" s="233"/>
      <c r="J179" s="233"/>
      <c r="K179" s="233"/>
      <c r="L179" s="233"/>
      <c r="M179" s="233"/>
      <c r="N179" s="232"/>
      <c r="O179" s="232"/>
      <c r="P179" s="232"/>
      <c r="Q179" s="232"/>
      <c r="R179" s="233"/>
      <c r="S179" s="233"/>
      <c r="T179" s="233"/>
      <c r="U179" s="233"/>
      <c r="V179" s="233"/>
      <c r="W179" s="233"/>
      <c r="X179" s="233"/>
      <c r="Y179" s="233"/>
      <c r="Z179" s="212"/>
      <c r="AA179" s="212"/>
      <c r="AB179" s="212"/>
      <c r="AC179" s="212"/>
      <c r="AD179" s="212"/>
      <c r="AE179" s="212"/>
      <c r="AF179" s="212"/>
      <c r="AG179" s="212" t="s">
        <v>165</v>
      </c>
      <c r="AH179" s="212">
        <v>0</v>
      </c>
      <c r="AI179" s="212"/>
      <c r="AJ179" s="212"/>
      <c r="AK179" s="212"/>
      <c r="AL179" s="212"/>
      <c r="AM179" s="212"/>
      <c r="AN179" s="212"/>
      <c r="AO179" s="212"/>
      <c r="AP179" s="212"/>
      <c r="AQ179" s="212"/>
      <c r="AR179" s="212"/>
      <c r="AS179" s="212"/>
      <c r="AT179" s="212"/>
      <c r="AU179" s="212"/>
      <c r="AV179" s="212"/>
      <c r="AW179" s="212"/>
      <c r="AX179" s="212"/>
      <c r="AY179" s="212"/>
      <c r="AZ179" s="212"/>
      <c r="BA179" s="212"/>
      <c r="BB179" s="212"/>
      <c r="BC179" s="212"/>
      <c r="BD179" s="212"/>
      <c r="BE179" s="212"/>
      <c r="BF179" s="212"/>
      <c r="BG179" s="212"/>
      <c r="BH179" s="212"/>
    </row>
    <row r="180" spans="1:60" ht="22.5" outlineLevel="3" x14ac:dyDescent="0.2">
      <c r="A180" s="229"/>
      <c r="B180" s="230"/>
      <c r="C180" s="261" t="s">
        <v>362</v>
      </c>
      <c r="D180" s="235"/>
      <c r="E180" s="236">
        <v>1</v>
      </c>
      <c r="F180" s="233"/>
      <c r="G180" s="233"/>
      <c r="H180" s="233"/>
      <c r="I180" s="233"/>
      <c r="J180" s="233"/>
      <c r="K180" s="233"/>
      <c r="L180" s="233"/>
      <c r="M180" s="233"/>
      <c r="N180" s="232"/>
      <c r="O180" s="232"/>
      <c r="P180" s="232"/>
      <c r="Q180" s="232"/>
      <c r="R180" s="233"/>
      <c r="S180" s="233"/>
      <c r="T180" s="233"/>
      <c r="U180" s="233"/>
      <c r="V180" s="233"/>
      <c r="W180" s="233"/>
      <c r="X180" s="233"/>
      <c r="Y180" s="233"/>
      <c r="Z180" s="212"/>
      <c r="AA180" s="212"/>
      <c r="AB180" s="212"/>
      <c r="AC180" s="212"/>
      <c r="AD180" s="212"/>
      <c r="AE180" s="212"/>
      <c r="AF180" s="212"/>
      <c r="AG180" s="212" t="s">
        <v>165</v>
      </c>
      <c r="AH180" s="212">
        <v>0</v>
      </c>
      <c r="AI180" s="212"/>
      <c r="AJ180" s="212"/>
      <c r="AK180" s="212"/>
      <c r="AL180" s="212"/>
      <c r="AM180" s="212"/>
      <c r="AN180" s="212"/>
      <c r="AO180" s="212"/>
      <c r="AP180" s="212"/>
      <c r="AQ180" s="212"/>
      <c r="AR180" s="212"/>
      <c r="AS180" s="212"/>
      <c r="AT180" s="212"/>
      <c r="AU180" s="212"/>
      <c r="AV180" s="212"/>
      <c r="AW180" s="212"/>
      <c r="AX180" s="212"/>
      <c r="AY180" s="212"/>
      <c r="AZ180" s="212"/>
      <c r="BA180" s="212"/>
      <c r="BB180" s="212"/>
      <c r="BC180" s="212"/>
      <c r="BD180" s="212"/>
      <c r="BE180" s="212"/>
      <c r="BF180" s="212"/>
      <c r="BG180" s="212"/>
      <c r="BH180" s="212"/>
    </row>
    <row r="181" spans="1:60" x14ac:dyDescent="0.2">
      <c r="A181" s="239" t="s">
        <v>155</v>
      </c>
      <c r="B181" s="240" t="s">
        <v>124</v>
      </c>
      <c r="C181" s="259" t="s">
        <v>125</v>
      </c>
      <c r="D181" s="241"/>
      <c r="E181" s="242"/>
      <c r="F181" s="243"/>
      <c r="G181" s="244">
        <f>SUMIF(AG182:AG189,"&lt;&gt;NOR",G182:G189)</f>
        <v>0</v>
      </c>
      <c r="H181" s="238"/>
      <c r="I181" s="238">
        <f>SUM(I182:I189)</f>
        <v>0</v>
      </c>
      <c r="J181" s="238"/>
      <c r="K181" s="238">
        <f>SUM(K182:K189)</f>
        <v>0</v>
      </c>
      <c r="L181" s="238"/>
      <c r="M181" s="238">
        <f>SUM(M182:M189)</f>
        <v>0</v>
      </c>
      <c r="N181" s="237"/>
      <c r="O181" s="237">
        <f>SUM(O182:O189)</f>
        <v>0</v>
      </c>
      <c r="P181" s="237"/>
      <c r="Q181" s="237">
        <f>SUM(Q182:Q189)</f>
        <v>0</v>
      </c>
      <c r="R181" s="238"/>
      <c r="S181" s="238"/>
      <c r="T181" s="238"/>
      <c r="U181" s="238"/>
      <c r="V181" s="238">
        <f>SUM(V182:V189)</f>
        <v>57.640000000000008</v>
      </c>
      <c r="W181" s="238"/>
      <c r="X181" s="238"/>
      <c r="Y181" s="238"/>
      <c r="AG181" t="s">
        <v>156</v>
      </c>
    </row>
    <row r="182" spans="1:60" outlineLevel="1" x14ac:dyDescent="0.2">
      <c r="A182" s="252">
        <v>58</v>
      </c>
      <c r="B182" s="253" t="s">
        <v>363</v>
      </c>
      <c r="C182" s="262" t="s">
        <v>364</v>
      </c>
      <c r="D182" s="254" t="s">
        <v>159</v>
      </c>
      <c r="E182" s="255">
        <v>15.377470000000001</v>
      </c>
      <c r="F182" s="256"/>
      <c r="G182" s="257">
        <f>ROUND(E182*F182,2)</f>
        <v>0</v>
      </c>
      <c r="H182" s="234"/>
      <c r="I182" s="233">
        <f>ROUND(E182*H182,2)</f>
        <v>0</v>
      </c>
      <c r="J182" s="234"/>
      <c r="K182" s="233">
        <f>ROUND(E182*J182,2)</f>
        <v>0</v>
      </c>
      <c r="L182" s="233">
        <v>21</v>
      </c>
      <c r="M182" s="233">
        <f>G182*(1+L182/100)</f>
        <v>0</v>
      </c>
      <c r="N182" s="232">
        <v>0</v>
      </c>
      <c r="O182" s="232">
        <f>ROUND(E182*N182,2)</f>
        <v>0</v>
      </c>
      <c r="P182" s="232">
        <v>0</v>
      </c>
      <c r="Q182" s="232">
        <f>ROUND(E182*P182,2)</f>
        <v>0</v>
      </c>
      <c r="R182" s="233"/>
      <c r="S182" s="233" t="s">
        <v>160</v>
      </c>
      <c r="T182" s="233" t="s">
        <v>160</v>
      </c>
      <c r="U182" s="233">
        <v>0.27700000000000002</v>
      </c>
      <c r="V182" s="233">
        <f>ROUND(E182*U182,2)</f>
        <v>4.26</v>
      </c>
      <c r="W182" s="233"/>
      <c r="X182" s="233" t="s">
        <v>365</v>
      </c>
      <c r="Y182" s="233" t="s">
        <v>162</v>
      </c>
      <c r="Z182" s="212"/>
      <c r="AA182" s="212"/>
      <c r="AB182" s="212"/>
      <c r="AC182" s="212"/>
      <c r="AD182" s="212"/>
      <c r="AE182" s="212"/>
      <c r="AF182" s="212"/>
      <c r="AG182" s="212" t="s">
        <v>366</v>
      </c>
      <c r="AH182" s="212"/>
      <c r="AI182" s="212"/>
      <c r="AJ182" s="212"/>
      <c r="AK182" s="212"/>
      <c r="AL182" s="212"/>
      <c r="AM182" s="212"/>
      <c r="AN182" s="212"/>
      <c r="AO182" s="212"/>
      <c r="AP182" s="212"/>
      <c r="AQ182" s="212"/>
      <c r="AR182" s="212"/>
      <c r="AS182" s="212"/>
      <c r="AT182" s="212"/>
      <c r="AU182" s="212"/>
      <c r="AV182" s="212"/>
      <c r="AW182" s="212"/>
      <c r="AX182" s="212"/>
      <c r="AY182" s="212"/>
      <c r="AZ182" s="212"/>
      <c r="BA182" s="212"/>
      <c r="BB182" s="212"/>
      <c r="BC182" s="212"/>
      <c r="BD182" s="212"/>
      <c r="BE182" s="212"/>
      <c r="BF182" s="212"/>
      <c r="BG182" s="212"/>
      <c r="BH182" s="212"/>
    </row>
    <row r="183" spans="1:60" outlineLevel="1" x14ac:dyDescent="0.2">
      <c r="A183" s="252">
        <v>59</v>
      </c>
      <c r="B183" s="253" t="s">
        <v>367</v>
      </c>
      <c r="C183" s="262" t="s">
        <v>368</v>
      </c>
      <c r="D183" s="254" t="s">
        <v>159</v>
      </c>
      <c r="E183" s="255">
        <v>15.377470000000001</v>
      </c>
      <c r="F183" s="256"/>
      <c r="G183" s="257">
        <f>ROUND(E183*F183,2)</f>
        <v>0</v>
      </c>
      <c r="H183" s="234"/>
      <c r="I183" s="233">
        <f>ROUND(E183*H183,2)</f>
        <v>0</v>
      </c>
      <c r="J183" s="234"/>
      <c r="K183" s="233">
        <f>ROUND(E183*J183,2)</f>
        <v>0</v>
      </c>
      <c r="L183" s="233">
        <v>21</v>
      </c>
      <c r="M183" s="233">
        <f>G183*(1+L183/100)</f>
        <v>0</v>
      </c>
      <c r="N183" s="232">
        <v>0</v>
      </c>
      <c r="O183" s="232">
        <f>ROUND(E183*N183,2)</f>
        <v>0</v>
      </c>
      <c r="P183" s="232">
        <v>0</v>
      </c>
      <c r="Q183" s="232">
        <f>ROUND(E183*P183,2)</f>
        <v>0</v>
      </c>
      <c r="R183" s="233"/>
      <c r="S183" s="233" t="s">
        <v>160</v>
      </c>
      <c r="T183" s="233" t="s">
        <v>160</v>
      </c>
      <c r="U183" s="233">
        <v>0.93300000000000005</v>
      </c>
      <c r="V183" s="233">
        <f>ROUND(E183*U183,2)</f>
        <v>14.35</v>
      </c>
      <c r="W183" s="233"/>
      <c r="X183" s="233" t="s">
        <v>365</v>
      </c>
      <c r="Y183" s="233" t="s">
        <v>162</v>
      </c>
      <c r="Z183" s="212"/>
      <c r="AA183" s="212"/>
      <c r="AB183" s="212"/>
      <c r="AC183" s="212"/>
      <c r="AD183" s="212"/>
      <c r="AE183" s="212"/>
      <c r="AF183" s="212"/>
      <c r="AG183" s="212" t="s">
        <v>366</v>
      </c>
      <c r="AH183" s="212"/>
      <c r="AI183" s="212"/>
      <c r="AJ183" s="212"/>
      <c r="AK183" s="212"/>
      <c r="AL183" s="212"/>
      <c r="AM183" s="212"/>
      <c r="AN183" s="212"/>
      <c r="AO183" s="212"/>
      <c r="AP183" s="212"/>
      <c r="AQ183" s="212"/>
      <c r="AR183" s="212"/>
      <c r="AS183" s="212"/>
      <c r="AT183" s="212"/>
      <c r="AU183" s="212"/>
      <c r="AV183" s="212"/>
      <c r="AW183" s="212"/>
      <c r="AX183" s="212"/>
      <c r="AY183" s="212"/>
      <c r="AZ183" s="212"/>
      <c r="BA183" s="212"/>
      <c r="BB183" s="212"/>
      <c r="BC183" s="212"/>
      <c r="BD183" s="212"/>
      <c r="BE183" s="212"/>
      <c r="BF183" s="212"/>
      <c r="BG183" s="212"/>
      <c r="BH183" s="212"/>
    </row>
    <row r="184" spans="1:60" outlineLevel="1" x14ac:dyDescent="0.2">
      <c r="A184" s="252">
        <v>60</v>
      </c>
      <c r="B184" s="253" t="s">
        <v>369</v>
      </c>
      <c r="C184" s="262" t="s">
        <v>370</v>
      </c>
      <c r="D184" s="254" t="s">
        <v>159</v>
      </c>
      <c r="E184" s="255">
        <v>15.377470000000001</v>
      </c>
      <c r="F184" s="256"/>
      <c r="G184" s="257">
        <f>ROUND(E184*F184,2)</f>
        <v>0</v>
      </c>
      <c r="H184" s="234"/>
      <c r="I184" s="233">
        <f>ROUND(E184*H184,2)</f>
        <v>0</v>
      </c>
      <c r="J184" s="234"/>
      <c r="K184" s="233">
        <f>ROUND(E184*J184,2)</f>
        <v>0</v>
      </c>
      <c r="L184" s="233">
        <v>21</v>
      </c>
      <c r="M184" s="233">
        <f>G184*(1+L184/100)</f>
        <v>0</v>
      </c>
      <c r="N184" s="232">
        <v>0</v>
      </c>
      <c r="O184" s="232">
        <f>ROUND(E184*N184,2)</f>
        <v>0</v>
      </c>
      <c r="P184" s="232">
        <v>0</v>
      </c>
      <c r="Q184" s="232">
        <f>ROUND(E184*P184,2)</f>
        <v>0</v>
      </c>
      <c r="R184" s="233"/>
      <c r="S184" s="233" t="s">
        <v>160</v>
      </c>
      <c r="T184" s="233" t="s">
        <v>160</v>
      </c>
      <c r="U184" s="233">
        <v>0.49</v>
      </c>
      <c r="V184" s="233">
        <f>ROUND(E184*U184,2)</f>
        <v>7.53</v>
      </c>
      <c r="W184" s="233"/>
      <c r="X184" s="233" t="s">
        <v>365</v>
      </c>
      <c r="Y184" s="233" t="s">
        <v>162</v>
      </c>
      <c r="Z184" s="212"/>
      <c r="AA184" s="212"/>
      <c r="AB184" s="212"/>
      <c r="AC184" s="212"/>
      <c r="AD184" s="212"/>
      <c r="AE184" s="212"/>
      <c r="AF184" s="212"/>
      <c r="AG184" s="212" t="s">
        <v>366</v>
      </c>
      <c r="AH184" s="212"/>
      <c r="AI184" s="212"/>
      <c r="AJ184" s="212"/>
      <c r="AK184" s="212"/>
      <c r="AL184" s="212"/>
      <c r="AM184" s="212"/>
      <c r="AN184" s="212"/>
      <c r="AO184" s="212"/>
      <c r="AP184" s="212"/>
      <c r="AQ184" s="212"/>
      <c r="AR184" s="212"/>
      <c r="AS184" s="212"/>
      <c r="AT184" s="212"/>
      <c r="AU184" s="212"/>
      <c r="AV184" s="212"/>
      <c r="AW184" s="212"/>
      <c r="AX184" s="212"/>
      <c r="AY184" s="212"/>
      <c r="AZ184" s="212"/>
      <c r="BA184" s="212"/>
      <c r="BB184" s="212"/>
      <c r="BC184" s="212"/>
      <c r="BD184" s="212"/>
      <c r="BE184" s="212"/>
      <c r="BF184" s="212"/>
      <c r="BG184" s="212"/>
      <c r="BH184" s="212"/>
    </row>
    <row r="185" spans="1:60" outlineLevel="1" x14ac:dyDescent="0.2">
      <c r="A185" s="252">
        <v>61</v>
      </c>
      <c r="B185" s="253" t="s">
        <v>371</v>
      </c>
      <c r="C185" s="262" t="s">
        <v>372</v>
      </c>
      <c r="D185" s="254" t="s">
        <v>159</v>
      </c>
      <c r="E185" s="255">
        <v>445.94652000000002</v>
      </c>
      <c r="F185" s="256"/>
      <c r="G185" s="257">
        <f>ROUND(E185*F185,2)</f>
        <v>0</v>
      </c>
      <c r="H185" s="234"/>
      <c r="I185" s="233">
        <f>ROUND(E185*H185,2)</f>
        <v>0</v>
      </c>
      <c r="J185" s="234"/>
      <c r="K185" s="233">
        <f>ROUND(E185*J185,2)</f>
        <v>0</v>
      </c>
      <c r="L185" s="233">
        <v>21</v>
      </c>
      <c r="M185" s="233">
        <f>G185*(1+L185/100)</f>
        <v>0</v>
      </c>
      <c r="N185" s="232">
        <v>0</v>
      </c>
      <c r="O185" s="232">
        <f>ROUND(E185*N185,2)</f>
        <v>0</v>
      </c>
      <c r="P185" s="232">
        <v>0</v>
      </c>
      <c r="Q185" s="232">
        <f>ROUND(E185*P185,2)</f>
        <v>0</v>
      </c>
      <c r="R185" s="233"/>
      <c r="S185" s="233" t="s">
        <v>160</v>
      </c>
      <c r="T185" s="233" t="s">
        <v>160</v>
      </c>
      <c r="U185" s="233">
        <v>0</v>
      </c>
      <c r="V185" s="233">
        <f>ROUND(E185*U185,2)</f>
        <v>0</v>
      </c>
      <c r="W185" s="233"/>
      <c r="X185" s="233" t="s">
        <v>365</v>
      </c>
      <c r="Y185" s="233" t="s">
        <v>162</v>
      </c>
      <c r="Z185" s="212"/>
      <c r="AA185" s="212"/>
      <c r="AB185" s="212"/>
      <c r="AC185" s="212"/>
      <c r="AD185" s="212"/>
      <c r="AE185" s="212"/>
      <c r="AF185" s="212"/>
      <c r="AG185" s="212" t="s">
        <v>366</v>
      </c>
      <c r="AH185" s="212"/>
      <c r="AI185" s="212"/>
      <c r="AJ185" s="212"/>
      <c r="AK185" s="212"/>
      <c r="AL185" s="212"/>
      <c r="AM185" s="212"/>
      <c r="AN185" s="212"/>
      <c r="AO185" s="212"/>
      <c r="AP185" s="212"/>
      <c r="AQ185" s="212"/>
      <c r="AR185" s="212"/>
      <c r="AS185" s="212"/>
      <c r="AT185" s="212"/>
      <c r="AU185" s="212"/>
      <c r="AV185" s="212"/>
      <c r="AW185" s="212"/>
      <c r="AX185" s="212"/>
      <c r="AY185" s="212"/>
      <c r="AZ185" s="212"/>
      <c r="BA185" s="212"/>
      <c r="BB185" s="212"/>
      <c r="BC185" s="212"/>
      <c r="BD185" s="212"/>
      <c r="BE185" s="212"/>
      <c r="BF185" s="212"/>
      <c r="BG185" s="212"/>
      <c r="BH185" s="212"/>
    </row>
    <row r="186" spans="1:60" outlineLevel="1" x14ac:dyDescent="0.2">
      <c r="A186" s="252">
        <v>62</v>
      </c>
      <c r="B186" s="253" t="s">
        <v>373</v>
      </c>
      <c r="C186" s="262" t="s">
        <v>374</v>
      </c>
      <c r="D186" s="254" t="s">
        <v>159</v>
      </c>
      <c r="E186" s="255">
        <v>15.377470000000001</v>
      </c>
      <c r="F186" s="256"/>
      <c r="G186" s="257">
        <f>ROUND(E186*F186,2)</f>
        <v>0</v>
      </c>
      <c r="H186" s="234"/>
      <c r="I186" s="233">
        <f>ROUND(E186*H186,2)</f>
        <v>0</v>
      </c>
      <c r="J186" s="234"/>
      <c r="K186" s="233">
        <f>ROUND(E186*J186,2)</f>
        <v>0</v>
      </c>
      <c r="L186" s="233">
        <v>21</v>
      </c>
      <c r="M186" s="233">
        <f>G186*(1+L186/100)</f>
        <v>0</v>
      </c>
      <c r="N186" s="232">
        <v>0</v>
      </c>
      <c r="O186" s="232">
        <f>ROUND(E186*N186,2)</f>
        <v>0</v>
      </c>
      <c r="P186" s="232">
        <v>0</v>
      </c>
      <c r="Q186" s="232">
        <f>ROUND(E186*P186,2)</f>
        <v>0</v>
      </c>
      <c r="R186" s="233"/>
      <c r="S186" s="233" t="s">
        <v>160</v>
      </c>
      <c r="T186" s="233" t="s">
        <v>160</v>
      </c>
      <c r="U186" s="233">
        <v>0.94199999999999995</v>
      </c>
      <c r="V186" s="233">
        <f>ROUND(E186*U186,2)</f>
        <v>14.49</v>
      </c>
      <c r="W186" s="233"/>
      <c r="X186" s="233" t="s">
        <v>365</v>
      </c>
      <c r="Y186" s="233" t="s">
        <v>162</v>
      </c>
      <c r="Z186" s="212"/>
      <c r="AA186" s="212"/>
      <c r="AB186" s="212"/>
      <c r="AC186" s="212"/>
      <c r="AD186" s="212"/>
      <c r="AE186" s="212"/>
      <c r="AF186" s="212"/>
      <c r="AG186" s="212" t="s">
        <v>366</v>
      </c>
      <c r="AH186" s="212"/>
      <c r="AI186" s="212"/>
      <c r="AJ186" s="212"/>
      <c r="AK186" s="212"/>
      <c r="AL186" s="212"/>
      <c r="AM186" s="212"/>
      <c r="AN186" s="212"/>
      <c r="AO186" s="212"/>
      <c r="AP186" s="212"/>
      <c r="AQ186" s="212"/>
      <c r="AR186" s="212"/>
      <c r="AS186" s="212"/>
      <c r="AT186" s="212"/>
      <c r="AU186" s="212"/>
      <c r="AV186" s="212"/>
      <c r="AW186" s="212"/>
      <c r="AX186" s="212"/>
      <c r="AY186" s="212"/>
      <c r="AZ186" s="212"/>
      <c r="BA186" s="212"/>
      <c r="BB186" s="212"/>
      <c r="BC186" s="212"/>
      <c r="BD186" s="212"/>
      <c r="BE186" s="212"/>
      <c r="BF186" s="212"/>
      <c r="BG186" s="212"/>
      <c r="BH186" s="212"/>
    </row>
    <row r="187" spans="1:60" outlineLevel="1" x14ac:dyDescent="0.2">
      <c r="A187" s="252">
        <v>63</v>
      </c>
      <c r="B187" s="253" t="s">
        <v>375</v>
      </c>
      <c r="C187" s="262" t="s">
        <v>376</v>
      </c>
      <c r="D187" s="254" t="s">
        <v>159</v>
      </c>
      <c r="E187" s="255">
        <v>153.77466000000001</v>
      </c>
      <c r="F187" s="256"/>
      <c r="G187" s="257">
        <f>ROUND(E187*F187,2)</f>
        <v>0</v>
      </c>
      <c r="H187" s="234"/>
      <c r="I187" s="233">
        <f>ROUND(E187*H187,2)</f>
        <v>0</v>
      </c>
      <c r="J187" s="234"/>
      <c r="K187" s="233">
        <f>ROUND(E187*J187,2)</f>
        <v>0</v>
      </c>
      <c r="L187" s="233">
        <v>21</v>
      </c>
      <c r="M187" s="233">
        <f>G187*(1+L187/100)</f>
        <v>0</v>
      </c>
      <c r="N187" s="232">
        <v>0</v>
      </c>
      <c r="O187" s="232">
        <f>ROUND(E187*N187,2)</f>
        <v>0</v>
      </c>
      <c r="P187" s="232">
        <v>0</v>
      </c>
      <c r="Q187" s="232">
        <f>ROUND(E187*P187,2)</f>
        <v>0</v>
      </c>
      <c r="R187" s="233"/>
      <c r="S187" s="233" t="s">
        <v>160</v>
      </c>
      <c r="T187" s="233" t="s">
        <v>160</v>
      </c>
      <c r="U187" s="233">
        <v>0.11</v>
      </c>
      <c r="V187" s="233">
        <f>ROUND(E187*U187,2)</f>
        <v>16.920000000000002</v>
      </c>
      <c r="W187" s="233"/>
      <c r="X187" s="233" t="s">
        <v>365</v>
      </c>
      <c r="Y187" s="233" t="s">
        <v>162</v>
      </c>
      <c r="Z187" s="212"/>
      <c r="AA187" s="212"/>
      <c r="AB187" s="212"/>
      <c r="AC187" s="212"/>
      <c r="AD187" s="212"/>
      <c r="AE187" s="212"/>
      <c r="AF187" s="212"/>
      <c r="AG187" s="212" t="s">
        <v>366</v>
      </c>
      <c r="AH187" s="212"/>
      <c r="AI187" s="212"/>
      <c r="AJ187" s="212"/>
      <c r="AK187" s="212"/>
      <c r="AL187" s="212"/>
      <c r="AM187" s="212"/>
      <c r="AN187" s="212"/>
      <c r="AO187" s="212"/>
      <c r="AP187" s="212"/>
      <c r="AQ187" s="212"/>
      <c r="AR187" s="212"/>
      <c r="AS187" s="212"/>
      <c r="AT187" s="212"/>
      <c r="AU187" s="212"/>
      <c r="AV187" s="212"/>
      <c r="AW187" s="212"/>
      <c r="AX187" s="212"/>
      <c r="AY187" s="212"/>
      <c r="AZ187" s="212"/>
      <c r="BA187" s="212"/>
      <c r="BB187" s="212"/>
      <c r="BC187" s="212"/>
      <c r="BD187" s="212"/>
      <c r="BE187" s="212"/>
      <c r="BF187" s="212"/>
      <c r="BG187" s="212"/>
      <c r="BH187" s="212"/>
    </row>
    <row r="188" spans="1:60" ht="22.5" outlineLevel="1" x14ac:dyDescent="0.2">
      <c r="A188" s="252">
        <v>64</v>
      </c>
      <c r="B188" s="253" t="s">
        <v>377</v>
      </c>
      <c r="C188" s="262" t="s">
        <v>378</v>
      </c>
      <c r="D188" s="254" t="s">
        <v>159</v>
      </c>
      <c r="E188" s="255">
        <v>15.377470000000001</v>
      </c>
      <c r="F188" s="256"/>
      <c r="G188" s="257">
        <f>ROUND(E188*F188,2)</f>
        <v>0</v>
      </c>
      <c r="H188" s="234"/>
      <c r="I188" s="233">
        <f>ROUND(E188*H188,2)</f>
        <v>0</v>
      </c>
      <c r="J188" s="234"/>
      <c r="K188" s="233">
        <f>ROUND(E188*J188,2)</f>
        <v>0</v>
      </c>
      <c r="L188" s="233">
        <v>21</v>
      </c>
      <c r="M188" s="233">
        <f>G188*(1+L188/100)</f>
        <v>0</v>
      </c>
      <c r="N188" s="232">
        <v>0</v>
      </c>
      <c r="O188" s="232">
        <f>ROUND(E188*N188,2)</f>
        <v>0</v>
      </c>
      <c r="P188" s="232">
        <v>0</v>
      </c>
      <c r="Q188" s="232">
        <f>ROUND(E188*P188,2)</f>
        <v>0</v>
      </c>
      <c r="R188" s="233"/>
      <c r="S188" s="233" t="s">
        <v>160</v>
      </c>
      <c r="T188" s="233" t="s">
        <v>160</v>
      </c>
      <c r="U188" s="233">
        <v>0</v>
      </c>
      <c r="V188" s="233">
        <f>ROUND(E188*U188,2)</f>
        <v>0</v>
      </c>
      <c r="W188" s="233"/>
      <c r="X188" s="233" t="s">
        <v>365</v>
      </c>
      <c r="Y188" s="233" t="s">
        <v>162</v>
      </c>
      <c r="Z188" s="212"/>
      <c r="AA188" s="212"/>
      <c r="AB188" s="212"/>
      <c r="AC188" s="212"/>
      <c r="AD188" s="212"/>
      <c r="AE188" s="212"/>
      <c r="AF188" s="212"/>
      <c r="AG188" s="212" t="s">
        <v>366</v>
      </c>
      <c r="AH188" s="212"/>
      <c r="AI188" s="212"/>
      <c r="AJ188" s="212"/>
      <c r="AK188" s="212"/>
      <c r="AL188" s="212"/>
      <c r="AM188" s="212"/>
      <c r="AN188" s="212"/>
      <c r="AO188" s="212"/>
      <c r="AP188" s="212"/>
      <c r="AQ188" s="212"/>
      <c r="AR188" s="212"/>
      <c r="AS188" s="212"/>
      <c r="AT188" s="212"/>
      <c r="AU188" s="212"/>
      <c r="AV188" s="212"/>
      <c r="AW188" s="212"/>
      <c r="AX188" s="212"/>
      <c r="AY188" s="212"/>
      <c r="AZ188" s="212"/>
      <c r="BA188" s="212"/>
      <c r="BB188" s="212"/>
      <c r="BC188" s="212"/>
      <c r="BD188" s="212"/>
      <c r="BE188" s="212"/>
      <c r="BF188" s="212"/>
      <c r="BG188" s="212"/>
      <c r="BH188" s="212"/>
    </row>
    <row r="189" spans="1:60" outlineLevel="1" x14ac:dyDescent="0.2">
      <c r="A189" s="246">
        <v>65</v>
      </c>
      <c r="B189" s="247" t="s">
        <v>379</v>
      </c>
      <c r="C189" s="260" t="s">
        <v>380</v>
      </c>
      <c r="D189" s="248" t="s">
        <v>159</v>
      </c>
      <c r="E189" s="249">
        <v>15.377470000000001</v>
      </c>
      <c r="F189" s="250"/>
      <c r="G189" s="251">
        <f>ROUND(E189*F189,2)</f>
        <v>0</v>
      </c>
      <c r="H189" s="234"/>
      <c r="I189" s="233">
        <f>ROUND(E189*H189,2)</f>
        <v>0</v>
      </c>
      <c r="J189" s="234"/>
      <c r="K189" s="233">
        <f>ROUND(E189*J189,2)</f>
        <v>0</v>
      </c>
      <c r="L189" s="233">
        <v>21</v>
      </c>
      <c r="M189" s="233">
        <f>G189*(1+L189/100)</f>
        <v>0</v>
      </c>
      <c r="N189" s="232">
        <v>0</v>
      </c>
      <c r="O189" s="232">
        <f>ROUND(E189*N189,2)</f>
        <v>0</v>
      </c>
      <c r="P189" s="232">
        <v>0</v>
      </c>
      <c r="Q189" s="232">
        <f>ROUND(E189*P189,2)</f>
        <v>0</v>
      </c>
      <c r="R189" s="233"/>
      <c r="S189" s="233" t="s">
        <v>160</v>
      </c>
      <c r="T189" s="233" t="s">
        <v>160</v>
      </c>
      <c r="U189" s="233">
        <v>6.0000000000000001E-3</v>
      </c>
      <c r="V189" s="233">
        <f>ROUND(E189*U189,2)</f>
        <v>0.09</v>
      </c>
      <c r="W189" s="233"/>
      <c r="X189" s="233" t="s">
        <v>365</v>
      </c>
      <c r="Y189" s="233" t="s">
        <v>162</v>
      </c>
      <c r="Z189" s="212"/>
      <c r="AA189" s="212"/>
      <c r="AB189" s="212"/>
      <c r="AC189" s="212"/>
      <c r="AD189" s="212"/>
      <c r="AE189" s="212"/>
      <c r="AF189" s="212"/>
      <c r="AG189" s="212" t="s">
        <v>366</v>
      </c>
      <c r="AH189" s="212"/>
      <c r="AI189" s="212"/>
      <c r="AJ189" s="212"/>
      <c r="AK189" s="212"/>
      <c r="AL189" s="212"/>
      <c r="AM189" s="212"/>
      <c r="AN189" s="212"/>
      <c r="AO189" s="212"/>
      <c r="AP189" s="212"/>
      <c r="AQ189" s="212"/>
      <c r="AR189" s="212"/>
      <c r="AS189" s="212"/>
      <c r="AT189" s="212"/>
      <c r="AU189" s="212"/>
      <c r="AV189" s="212"/>
      <c r="AW189" s="212"/>
      <c r="AX189" s="212"/>
      <c r="AY189" s="212"/>
      <c r="AZ189" s="212"/>
      <c r="BA189" s="212"/>
      <c r="BB189" s="212"/>
      <c r="BC189" s="212"/>
      <c r="BD189" s="212"/>
      <c r="BE189" s="212"/>
      <c r="BF189" s="212"/>
      <c r="BG189" s="212"/>
      <c r="BH189" s="212"/>
    </row>
    <row r="190" spans="1:60" x14ac:dyDescent="0.2">
      <c r="A190" s="3"/>
      <c r="B190" s="4"/>
      <c r="C190" s="264"/>
      <c r="D190" s="6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AE190">
        <v>12</v>
      </c>
      <c r="AF190">
        <v>21</v>
      </c>
      <c r="AG190" t="s">
        <v>141</v>
      </c>
    </row>
    <row r="191" spans="1:60" x14ac:dyDescent="0.2">
      <c r="A191" s="215"/>
      <c r="B191" s="216" t="s">
        <v>31</v>
      </c>
      <c r="C191" s="265"/>
      <c r="D191" s="217"/>
      <c r="E191" s="218"/>
      <c r="F191" s="218"/>
      <c r="G191" s="245">
        <f>G8+G21+G25+G35+G44+G48+G81+G83+G117+G142+G158+G176+G181</f>
        <v>0</v>
      </c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AE191">
        <f>SUMIF(L7:L189,AE190,G7:G189)</f>
        <v>0</v>
      </c>
      <c r="AF191">
        <f>SUMIF(L7:L189,AF190,G7:G189)</f>
        <v>0</v>
      </c>
      <c r="AG191" t="s">
        <v>381</v>
      </c>
    </row>
    <row r="192" spans="1:60" x14ac:dyDescent="0.2">
      <c r="A192" s="3"/>
      <c r="B192" s="4"/>
      <c r="C192" s="264"/>
      <c r="D192" s="6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</row>
    <row r="193" spans="1:33" x14ac:dyDescent="0.2">
      <c r="A193" s="3"/>
      <c r="B193" s="4"/>
      <c r="C193" s="264"/>
      <c r="D193" s="6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</row>
    <row r="194" spans="1:33" x14ac:dyDescent="0.2">
      <c r="A194" s="219" t="s">
        <v>382</v>
      </c>
      <c r="B194" s="219"/>
      <c r="C194" s="266"/>
      <c r="D194" s="6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</row>
    <row r="195" spans="1:33" x14ac:dyDescent="0.2">
      <c r="A195" s="220"/>
      <c r="B195" s="221"/>
      <c r="C195" s="267"/>
      <c r="D195" s="221"/>
      <c r="E195" s="221"/>
      <c r="F195" s="221"/>
      <c r="G195" s="222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AG195" t="s">
        <v>383</v>
      </c>
    </row>
    <row r="196" spans="1:33" x14ac:dyDescent="0.2">
      <c r="A196" s="223"/>
      <c r="B196" s="224"/>
      <c r="C196" s="268"/>
      <c r="D196" s="224"/>
      <c r="E196" s="224"/>
      <c r="F196" s="224"/>
      <c r="G196" s="225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</row>
    <row r="197" spans="1:33" x14ac:dyDescent="0.2">
      <c r="A197" s="223"/>
      <c r="B197" s="224"/>
      <c r="C197" s="268"/>
      <c r="D197" s="224"/>
      <c r="E197" s="224"/>
      <c r="F197" s="224"/>
      <c r="G197" s="225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</row>
    <row r="198" spans="1:33" x14ac:dyDescent="0.2">
      <c r="A198" s="223"/>
      <c r="B198" s="224"/>
      <c r="C198" s="268"/>
      <c r="D198" s="224"/>
      <c r="E198" s="224"/>
      <c r="F198" s="224"/>
      <c r="G198" s="225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</row>
    <row r="199" spans="1:33" x14ac:dyDescent="0.2">
      <c r="A199" s="226"/>
      <c r="B199" s="227"/>
      <c r="C199" s="269"/>
      <c r="D199" s="227"/>
      <c r="E199" s="227"/>
      <c r="F199" s="227"/>
      <c r="G199" s="228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</row>
    <row r="200" spans="1:33" x14ac:dyDescent="0.2">
      <c r="A200" s="3"/>
      <c r="B200" s="4"/>
      <c r="C200" s="264"/>
      <c r="D200" s="6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</row>
    <row r="201" spans="1:33" x14ac:dyDescent="0.2">
      <c r="C201" s="270"/>
      <c r="D201" s="10"/>
      <c r="AG201" t="s">
        <v>384</v>
      </c>
    </row>
    <row r="202" spans="1:33" x14ac:dyDescent="0.2">
      <c r="D202" s="10"/>
    </row>
    <row r="203" spans="1:33" x14ac:dyDescent="0.2">
      <c r="D203" s="10"/>
    </row>
    <row r="204" spans="1:33" x14ac:dyDescent="0.2">
      <c r="D204" s="10"/>
    </row>
    <row r="205" spans="1:33" x14ac:dyDescent="0.2">
      <c r="D205" s="10"/>
    </row>
    <row r="206" spans="1:33" x14ac:dyDescent="0.2">
      <c r="D206" s="10"/>
    </row>
    <row r="207" spans="1:33" x14ac:dyDescent="0.2">
      <c r="D207" s="10"/>
    </row>
    <row r="208" spans="1:33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JfN6uTZwiRAm6Riu3fCLj18aIXlUeSG5r4JBy4VhYS0DwfYvEaijTf7VgU4HXXo+WprkEA28lWTcoOmh6DEFtg==" saltValue="dnodcTA2IW0tBn0TrWcW8Q==" spinCount="100000" sheet="1" formatRows="0"/>
  <mergeCells count="6">
    <mergeCell ref="A1:G1"/>
    <mergeCell ref="C2:G2"/>
    <mergeCell ref="C3:G3"/>
    <mergeCell ref="C4:G4"/>
    <mergeCell ref="A194:C194"/>
    <mergeCell ref="A195:G199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450327-D113-4B14-8FD5-67D6EF6B858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38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7</v>
      </c>
      <c r="B1" s="197"/>
      <c r="C1" s="197"/>
      <c r="D1" s="197"/>
      <c r="E1" s="197"/>
      <c r="F1" s="197"/>
      <c r="G1" s="197"/>
      <c r="AG1" t="s">
        <v>129</v>
      </c>
    </row>
    <row r="2" spans="1:60" ht="24.95" customHeight="1" x14ac:dyDescent="0.2">
      <c r="A2" s="198" t="s">
        <v>8</v>
      </c>
      <c r="B2" s="49" t="s">
        <v>43</v>
      </c>
      <c r="C2" s="201" t="s">
        <v>44</v>
      </c>
      <c r="D2" s="199"/>
      <c r="E2" s="199"/>
      <c r="F2" s="199"/>
      <c r="G2" s="200"/>
      <c r="AG2" t="s">
        <v>130</v>
      </c>
    </row>
    <row r="3" spans="1:60" ht="24.95" customHeight="1" x14ac:dyDescent="0.2">
      <c r="A3" s="198" t="s">
        <v>9</v>
      </c>
      <c r="B3" s="49" t="s">
        <v>47</v>
      </c>
      <c r="C3" s="201" t="s">
        <v>48</v>
      </c>
      <c r="D3" s="199"/>
      <c r="E3" s="199"/>
      <c r="F3" s="199"/>
      <c r="G3" s="200"/>
      <c r="AC3" s="176" t="s">
        <v>130</v>
      </c>
      <c r="AG3" t="s">
        <v>131</v>
      </c>
    </row>
    <row r="4" spans="1:60" ht="24.95" customHeight="1" x14ac:dyDescent="0.2">
      <c r="A4" s="202" t="s">
        <v>10</v>
      </c>
      <c r="B4" s="203" t="s">
        <v>51</v>
      </c>
      <c r="C4" s="204" t="s">
        <v>52</v>
      </c>
      <c r="D4" s="205"/>
      <c r="E4" s="205"/>
      <c r="F4" s="205"/>
      <c r="G4" s="206"/>
      <c r="AG4" t="s">
        <v>132</v>
      </c>
    </row>
    <row r="5" spans="1:60" x14ac:dyDescent="0.2">
      <c r="D5" s="10"/>
    </row>
    <row r="6" spans="1:60" ht="38.25" x14ac:dyDescent="0.2">
      <c r="A6" s="208" t="s">
        <v>133</v>
      </c>
      <c r="B6" s="210" t="s">
        <v>134</v>
      </c>
      <c r="C6" s="210" t="s">
        <v>135</v>
      </c>
      <c r="D6" s="209" t="s">
        <v>136</v>
      </c>
      <c r="E6" s="208" t="s">
        <v>137</v>
      </c>
      <c r="F6" s="207" t="s">
        <v>138</v>
      </c>
      <c r="G6" s="208" t="s">
        <v>31</v>
      </c>
      <c r="H6" s="211" t="s">
        <v>32</v>
      </c>
      <c r="I6" s="211" t="s">
        <v>139</v>
      </c>
      <c r="J6" s="211" t="s">
        <v>33</v>
      </c>
      <c r="K6" s="211" t="s">
        <v>140</v>
      </c>
      <c r="L6" s="211" t="s">
        <v>141</v>
      </c>
      <c r="M6" s="211" t="s">
        <v>142</v>
      </c>
      <c r="N6" s="211" t="s">
        <v>143</v>
      </c>
      <c r="O6" s="211" t="s">
        <v>144</v>
      </c>
      <c r="P6" s="211" t="s">
        <v>145</v>
      </c>
      <c r="Q6" s="211" t="s">
        <v>146</v>
      </c>
      <c r="R6" s="211" t="s">
        <v>147</v>
      </c>
      <c r="S6" s="211" t="s">
        <v>148</v>
      </c>
      <c r="T6" s="211" t="s">
        <v>149</v>
      </c>
      <c r="U6" s="211" t="s">
        <v>150</v>
      </c>
      <c r="V6" s="211" t="s">
        <v>151</v>
      </c>
      <c r="W6" s="211" t="s">
        <v>152</v>
      </c>
      <c r="X6" s="211" t="s">
        <v>153</v>
      </c>
      <c r="Y6" s="211" t="s">
        <v>154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39" t="s">
        <v>155</v>
      </c>
      <c r="B8" s="240" t="s">
        <v>102</v>
      </c>
      <c r="C8" s="259" t="s">
        <v>103</v>
      </c>
      <c r="D8" s="241"/>
      <c r="E8" s="242"/>
      <c r="F8" s="243"/>
      <c r="G8" s="244">
        <f>SUMIF(AG9:AG10,"&lt;&gt;NOR",G9:G10)</f>
        <v>0</v>
      </c>
      <c r="H8" s="238"/>
      <c r="I8" s="238">
        <f>SUM(I9:I10)</f>
        <v>0</v>
      </c>
      <c r="J8" s="238"/>
      <c r="K8" s="238">
        <f>SUM(K9:K10)</f>
        <v>0</v>
      </c>
      <c r="L8" s="238"/>
      <c r="M8" s="238">
        <f>SUM(M9:M10)</f>
        <v>0</v>
      </c>
      <c r="N8" s="237"/>
      <c r="O8" s="237">
        <f>SUM(O9:O10)</f>
        <v>0.63</v>
      </c>
      <c r="P8" s="237"/>
      <c r="Q8" s="237">
        <f>SUM(Q9:Q10)</f>
        <v>0</v>
      </c>
      <c r="R8" s="238"/>
      <c r="S8" s="238"/>
      <c r="T8" s="238"/>
      <c r="U8" s="238"/>
      <c r="V8" s="238">
        <f>SUM(V9:V10)</f>
        <v>26</v>
      </c>
      <c r="W8" s="238"/>
      <c r="X8" s="238"/>
      <c r="Y8" s="238"/>
      <c r="AG8" t="s">
        <v>156</v>
      </c>
    </row>
    <row r="9" spans="1:60" outlineLevel="1" x14ac:dyDescent="0.2">
      <c r="A9" s="246">
        <v>1</v>
      </c>
      <c r="B9" s="247" t="s">
        <v>385</v>
      </c>
      <c r="C9" s="260" t="s">
        <v>386</v>
      </c>
      <c r="D9" s="248" t="s">
        <v>183</v>
      </c>
      <c r="E9" s="249">
        <v>100</v>
      </c>
      <c r="F9" s="250"/>
      <c r="G9" s="251">
        <f>ROUND(E9*F9,2)</f>
        <v>0</v>
      </c>
      <c r="H9" s="234"/>
      <c r="I9" s="233">
        <f>ROUND(E9*H9,2)</f>
        <v>0</v>
      </c>
      <c r="J9" s="234"/>
      <c r="K9" s="233">
        <f>ROUND(E9*J9,2)</f>
        <v>0</v>
      </c>
      <c r="L9" s="233">
        <v>21</v>
      </c>
      <c r="M9" s="233">
        <f>G9*(1+L9/100)</f>
        <v>0</v>
      </c>
      <c r="N9" s="232">
        <v>6.3400000000000001E-3</v>
      </c>
      <c r="O9" s="232">
        <f>ROUND(E9*N9,2)</f>
        <v>0.63</v>
      </c>
      <c r="P9" s="232">
        <v>0</v>
      </c>
      <c r="Q9" s="232">
        <f>ROUND(E9*P9,2)</f>
        <v>0</v>
      </c>
      <c r="R9" s="233"/>
      <c r="S9" s="233" t="s">
        <v>160</v>
      </c>
      <c r="T9" s="233" t="s">
        <v>160</v>
      </c>
      <c r="U9" s="233">
        <v>0.26</v>
      </c>
      <c r="V9" s="233">
        <f>ROUND(E9*U9,2)</f>
        <v>26</v>
      </c>
      <c r="W9" s="233"/>
      <c r="X9" s="233" t="s">
        <v>161</v>
      </c>
      <c r="Y9" s="233" t="s">
        <v>162</v>
      </c>
      <c r="Z9" s="212"/>
      <c r="AA9" s="212"/>
      <c r="AB9" s="212"/>
      <c r="AC9" s="212"/>
      <c r="AD9" s="212"/>
      <c r="AE9" s="212"/>
      <c r="AF9" s="212"/>
      <c r="AG9" s="212" t="s">
        <v>163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2" x14ac:dyDescent="0.2">
      <c r="A10" s="229"/>
      <c r="B10" s="230"/>
      <c r="C10" s="261" t="s">
        <v>387</v>
      </c>
      <c r="D10" s="235"/>
      <c r="E10" s="236">
        <v>100</v>
      </c>
      <c r="F10" s="233"/>
      <c r="G10" s="233"/>
      <c r="H10" s="233"/>
      <c r="I10" s="233"/>
      <c r="J10" s="233"/>
      <c r="K10" s="233"/>
      <c r="L10" s="233"/>
      <c r="M10" s="233"/>
      <c r="N10" s="232"/>
      <c r="O10" s="232"/>
      <c r="P10" s="232"/>
      <c r="Q10" s="232"/>
      <c r="R10" s="233"/>
      <c r="S10" s="233"/>
      <c r="T10" s="233"/>
      <c r="U10" s="233"/>
      <c r="V10" s="233"/>
      <c r="W10" s="233"/>
      <c r="X10" s="233"/>
      <c r="Y10" s="233"/>
      <c r="Z10" s="212"/>
      <c r="AA10" s="212"/>
      <c r="AB10" s="212"/>
      <c r="AC10" s="212"/>
      <c r="AD10" s="212"/>
      <c r="AE10" s="212"/>
      <c r="AF10" s="212"/>
      <c r="AG10" s="212" t="s">
        <v>165</v>
      </c>
      <c r="AH10" s="212">
        <v>0</v>
      </c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ht="25.5" x14ac:dyDescent="0.2">
      <c r="A11" s="239" t="s">
        <v>155</v>
      </c>
      <c r="B11" s="240" t="s">
        <v>104</v>
      </c>
      <c r="C11" s="259" t="s">
        <v>105</v>
      </c>
      <c r="D11" s="241"/>
      <c r="E11" s="242"/>
      <c r="F11" s="243"/>
      <c r="G11" s="244">
        <f>SUMIF(AG12:AG15,"&lt;&gt;NOR",G12:G15)</f>
        <v>0</v>
      </c>
      <c r="H11" s="238"/>
      <c r="I11" s="238">
        <f>SUM(I12:I15)</f>
        <v>0</v>
      </c>
      <c r="J11" s="238"/>
      <c r="K11" s="238">
        <f>SUM(K12:K15)</f>
        <v>0</v>
      </c>
      <c r="L11" s="238"/>
      <c r="M11" s="238">
        <f>SUM(M12:M15)</f>
        <v>0</v>
      </c>
      <c r="N11" s="237"/>
      <c r="O11" s="237">
        <f>SUM(O12:O15)</f>
        <v>0</v>
      </c>
      <c r="P11" s="237"/>
      <c r="Q11" s="237">
        <f>SUM(Q12:Q15)</f>
        <v>0</v>
      </c>
      <c r="R11" s="238"/>
      <c r="S11" s="238"/>
      <c r="T11" s="238"/>
      <c r="U11" s="238"/>
      <c r="V11" s="238">
        <f>SUM(V12:V15)</f>
        <v>10.88</v>
      </c>
      <c r="W11" s="238"/>
      <c r="X11" s="238"/>
      <c r="Y11" s="238"/>
      <c r="AG11" t="s">
        <v>156</v>
      </c>
    </row>
    <row r="12" spans="1:60" outlineLevel="1" x14ac:dyDescent="0.2">
      <c r="A12" s="246">
        <v>2</v>
      </c>
      <c r="B12" s="247" t="s">
        <v>388</v>
      </c>
      <c r="C12" s="260" t="s">
        <v>389</v>
      </c>
      <c r="D12" s="248" t="s">
        <v>281</v>
      </c>
      <c r="E12" s="249">
        <v>68</v>
      </c>
      <c r="F12" s="250"/>
      <c r="G12" s="251">
        <f>ROUND(E12*F12,2)</f>
        <v>0</v>
      </c>
      <c r="H12" s="234"/>
      <c r="I12" s="233">
        <f>ROUND(E12*H12,2)</f>
        <v>0</v>
      </c>
      <c r="J12" s="234"/>
      <c r="K12" s="233">
        <f>ROUND(E12*J12,2)</f>
        <v>0</v>
      </c>
      <c r="L12" s="233">
        <v>21</v>
      </c>
      <c r="M12" s="233">
        <f>G12*(1+L12/100)</f>
        <v>0</v>
      </c>
      <c r="N12" s="232">
        <v>1.0000000000000001E-5</v>
      </c>
      <c r="O12" s="232">
        <f>ROUND(E12*N12,2)</f>
        <v>0</v>
      </c>
      <c r="P12" s="232">
        <v>0</v>
      </c>
      <c r="Q12" s="232">
        <f>ROUND(E12*P12,2)</f>
        <v>0</v>
      </c>
      <c r="R12" s="233"/>
      <c r="S12" s="233" t="s">
        <v>160</v>
      </c>
      <c r="T12" s="233" t="s">
        <v>160</v>
      </c>
      <c r="U12" s="233">
        <v>0.16</v>
      </c>
      <c r="V12" s="233">
        <f>ROUND(E12*U12,2)</f>
        <v>10.88</v>
      </c>
      <c r="W12" s="233"/>
      <c r="X12" s="233" t="s">
        <v>161</v>
      </c>
      <c r="Y12" s="233" t="s">
        <v>162</v>
      </c>
      <c r="Z12" s="212"/>
      <c r="AA12" s="212"/>
      <c r="AB12" s="212"/>
      <c r="AC12" s="212"/>
      <c r="AD12" s="212"/>
      <c r="AE12" s="212"/>
      <c r="AF12" s="212"/>
      <c r="AG12" s="212" t="s">
        <v>163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2" x14ac:dyDescent="0.2">
      <c r="A13" s="229"/>
      <c r="B13" s="230"/>
      <c r="C13" s="261" t="s">
        <v>390</v>
      </c>
      <c r="D13" s="235"/>
      <c r="E13" s="236">
        <v>68</v>
      </c>
      <c r="F13" s="233"/>
      <c r="G13" s="233"/>
      <c r="H13" s="233"/>
      <c r="I13" s="233"/>
      <c r="J13" s="233"/>
      <c r="K13" s="233"/>
      <c r="L13" s="233"/>
      <c r="M13" s="233"/>
      <c r="N13" s="232"/>
      <c r="O13" s="232"/>
      <c r="P13" s="232"/>
      <c r="Q13" s="232"/>
      <c r="R13" s="233"/>
      <c r="S13" s="233"/>
      <c r="T13" s="233"/>
      <c r="U13" s="233"/>
      <c r="V13" s="233"/>
      <c r="W13" s="233"/>
      <c r="X13" s="233"/>
      <c r="Y13" s="233"/>
      <c r="Z13" s="212"/>
      <c r="AA13" s="212"/>
      <c r="AB13" s="212"/>
      <c r="AC13" s="212"/>
      <c r="AD13" s="212"/>
      <c r="AE13" s="212"/>
      <c r="AF13" s="212"/>
      <c r="AG13" s="212" t="s">
        <v>165</v>
      </c>
      <c r="AH13" s="212">
        <v>0</v>
      </c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1" x14ac:dyDescent="0.2">
      <c r="A14" s="246">
        <v>3</v>
      </c>
      <c r="B14" s="247" t="s">
        <v>391</v>
      </c>
      <c r="C14" s="260" t="s">
        <v>392</v>
      </c>
      <c r="D14" s="248" t="s">
        <v>177</v>
      </c>
      <c r="E14" s="249">
        <v>1</v>
      </c>
      <c r="F14" s="250"/>
      <c r="G14" s="251">
        <f>ROUND(E14*F14,2)</f>
        <v>0</v>
      </c>
      <c r="H14" s="234"/>
      <c r="I14" s="233">
        <f>ROUND(E14*H14,2)</f>
        <v>0</v>
      </c>
      <c r="J14" s="234"/>
      <c r="K14" s="233">
        <f>ROUND(E14*J14,2)</f>
        <v>0</v>
      </c>
      <c r="L14" s="233">
        <v>21</v>
      </c>
      <c r="M14" s="233">
        <f>G14*(1+L14/100)</f>
        <v>0</v>
      </c>
      <c r="N14" s="232">
        <v>0</v>
      </c>
      <c r="O14" s="232">
        <f>ROUND(E14*N14,2)</f>
        <v>0</v>
      </c>
      <c r="P14" s="232">
        <v>0</v>
      </c>
      <c r="Q14" s="232">
        <f>ROUND(E14*P14,2)</f>
        <v>0</v>
      </c>
      <c r="R14" s="233"/>
      <c r="S14" s="233" t="s">
        <v>178</v>
      </c>
      <c r="T14" s="233" t="s">
        <v>179</v>
      </c>
      <c r="U14" s="233">
        <v>0</v>
      </c>
      <c r="V14" s="233">
        <f>ROUND(E14*U14,2)</f>
        <v>0</v>
      </c>
      <c r="W14" s="233"/>
      <c r="X14" s="233" t="s">
        <v>161</v>
      </c>
      <c r="Y14" s="233" t="s">
        <v>162</v>
      </c>
      <c r="Z14" s="212"/>
      <c r="AA14" s="212"/>
      <c r="AB14" s="212"/>
      <c r="AC14" s="212"/>
      <c r="AD14" s="212"/>
      <c r="AE14" s="212"/>
      <c r="AF14" s="212"/>
      <c r="AG14" s="212" t="s">
        <v>163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ht="22.5" outlineLevel="2" x14ac:dyDescent="0.2">
      <c r="A15" s="229"/>
      <c r="B15" s="230"/>
      <c r="C15" s="261" t="s">
        <v>393</v>
      </c>
      <c r="D15" s="235"/>
      <c r="E15" s="236">
        <v>1</v>
      </c>
      <c r="F15" s="233"/>
      <c r="G15" s="233"/>
      <c r="H15" s="233"/>
      <c r="I15" s="233"/>
      <c r="J15" s="233"/>
      <c r="K15" s="233"/>
      <c r="L15" s="233"/>
      <c r="M15" s="233"/>
      <c r="N15" s="232"/>
      <c r="O15" s="232"/>
      <c r="P15" s="232"/>
      <c r="Q15" s="232"/>
      <c r="R15" s="233"/>
      <c r="S15" s="233"/>
      <c r="T15" s="233"/>
      <c r="U15" s="233"/>
      <c r="V15" s="233"/>
      <c r="W15" s="233"/>
      <c r="X15" s="233"/>
      <c r="Y15" s="233"/>
      <c r="Z15" s="212"/>
      <c r="AA15" s="212"/>
      <c r="AB15" s="212"/>
      <c r="AC15" s="212"/>
      <c r="AD15" s="212"/>
      <c r="AE15" s="212"/>
      <c r="AF15" s="212"/>
      <c r="AG15" s="212" t="s">
        <v>165</v>
      </c>
      <c r="AH15" s="212">
        <v>0</v>
      </c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x14ac:dyDescent="0.2">
      <c r="A16" s="239" t="s">
        <v>155</v>
      </c>
      <c r="B16" s="240" t="s">
        <v>108</v>
      </c>
      <c r="C16" s="259" t="s">
        <v>109</v>
      </c>
      <c r="D16" s="241"/>
      <c r="E16" s="242"/>
      <c r="F16" s="243"/>
      <c r="G16" s="244">
        <f>SUMIF(AG17:AG17,"&lt;&gt;NOR",G17:G17)</f>
        <v>0</v>
      </c>
      <c r="H16" s="238"/>
      <c r="I16" s="238">
        <f>SUM(I17:I17)</f>
        <v>0</v>
      </c>
      <c r="J16" s="238"/>
      <c r="K16" s="238">
        <f>SUM(K17:K17)</f>
        <v>0</v>
      </c>
      <c r="L16" s="238"/>
      <c r="M16" s="238">
        <f>SUM(M17:M17)</f>
        <v>0</v>
      </c>
      <c r="N16" s="237"/>
      <c r="O16" s="237">
        <f>SUM(O17:O17)</f>
        <v>0</v>
      </c>
      <c r="P16" s="237"/>
      <c r="Q16" s="237">
        <f>SUM(Q17:Q17)</f>
        <v>0</v>
      </c>
      <c r="R16" s="238"/>
      <c r="S16" s="238"/>
      <c r="T16" s="238"/>
      <c r="U16" s="238"/>
      <c r="V16" s="238">
        <f>SUM(V17:V17)</f>
        <v>0.6</v>
      </c>
      <c r="W16" s="238"/>
      <c r="X16" s="238"/>
      <c r="Y16" s="238"/>
      <c r="AG16" t="s">
        <v>156</v>
      </c>
    </row>
    <row r="17" spans="1:60" outlineLevel="1" x14ac:dyDescent="0.2">
      <c r="A17" s="252">
        <v>4</v>
      </c>
      <c r="B17" s="253" t="s">
        <v>256</v>
      </c>
      <c r="C17" s="262" t="s">
        <v>257</v>
      </c>
      <c r="D17" s="254" t="s">
        <v>159</v>
      </c>
      <c r="E17" s="255">
        <v>0.63468000000000002</v>
      </c>
      <c r="F17" s="256"/>
      <c r="G17" s="257">
        <f>ROUND(E17*F17,2)</f>
        <v>0</v>
      </c>
      <c r="H17" s="234"/>
      <c r="I17" s="233">
        <f>ROUND(E17*H17,2)</f>
        <v>0</v>
      </c>
      <c r="J17" s="234"/>
      <c r="K17" s="233">
        <f>ROUND(E17*J17,2)</f>
        <v>0</v>
      </c>
      <c r="L17" s="233">
        <v>21</v>
      </c>
      <c r="M17" s="233">
        <f>G17*(1+L17/100)</f>
        <v>0</v>
      </c>
      <c r="N17" s="232">
        <v>0</v>
      </c>
      <c r="O17" s="232">
        <f>ROUND(E17*N17,2)</f>
        <v>0</v>
      </c>
      <c r="P17" s="232">
        <v>0</v>
      </c>
      <c r="Q17" s="232">
        <f>ROUND(E17*P17,2)</f>
        <v>0</v>
      </c>
      <c r="R17" s="233"/>
      <c r="S17" s="233" t="s">
        <v>160</v>
      </c>
      <c r="T17" s="233" t="s">
        <v>160</v>
      </c>
      <c r="U17" s="233">
        <v>0.9385</v>
      </c>
      <c r="V17" s="233">
        <f>ROUND(E17*U17,2)</f>
        <v>0.6</v>
      </c>
      <c r="W17" s="233"/>
      <c r="X17" s="233" t="s">
        <v>258</v>
      </c>
      <c r="Y17" s="233" t="s">
        <v>162</v>
      </c>
      <c r="Z17" s="212"/>
      <c r="AA17" s="212"/>
      <c r="AB17" s="212"/>
      <c r="AC17" s="212"/>
      <c r="AD17" s="212"/>
      <c r="AE17" s="212"/>
      <c r="AF17" s="212"/>
      <c r="AG17" s="212" t="s">
        <v>259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x14ac:dyDescent="0.2">
      <c r="A18" s="239" t="s">
        <v>155</v>
      </c>
      <c r="B18" s="240" t="s">
        <v>114</v>
      </c>
      <c r="C18" s="259" t="s">
        <v>115</v>
      </c>
      <c r="D18" s="241"/>
      <c r="E18" s="242"/>
      <c r="F18" s="243"/>
      <c r="G18" s="244">
        <f>SUMIF(AG19:AG26,"&lt;&gt;NOR",G19:G26)</f>
        <v>0</v>
      </c>
      <c r="H18" s="238"/>
      <c r="I18" s="238">
        <f>SUM(I19:I26)</f>
        <v>0</v>
      </c>
      <c r="J18" s="238"/>
      <c r="K18" s="238">
        <f>SUM(K19:K26)</f>
        <v>0</v>
      </c>
      <c r="L18" s="238"/>
      <c r="M18" s="238">
        <f>SUM(M19:M26)</f>
        <v>0</v>
      </c>
      <c r="N18" s="237"/>
      <c r="O18" s="237">
        <f>SUM(O19:O26)</f>
        <v>2.5199999999999996</v>
      </c>
      <c r="P18" s="237"/>
      <c r="Q18" s="237">
        <f>SUM(Q19:Q26)</f>
        <v>0</v>
      </c>
      <c r="R18" s="238"/>
      <c r="S18" s="238"/>
      <c r="T18" s="238"/>
      <c r="U18" s="238"/>
      <c r="V18" s="238">
        <f>SUM(V19:V26)</f>
        <v>187.24</v>
      </c>
      <c r="W18" s="238"/>
      <c r="X18" s="238"/>
      <c r="Y18" s="238"/>
      <c r="AG18" t="s">
        <v>156</v>
      </c>
    </row>
    <row r="19" spans="1:60" outlineLevel="1" x14ac:dyDescent="0.2">
      <c r="A19" s="246">
        <v>5</v>
      </c>
      <c r="B19" s="247" t="s">
        <v>394</v>
      </c>
      <c r="C19" s="260" t="s">
        <v>395</v>
      </c>
      <c r="D19" s="248" t="s">
        <v>396</v>
      </c>
      <c r="E19" s="249">
        <v>2340.54</v>
      </c>
      <c r="F19" s="250"/>
      <c r="G19" s="251">
        <f>ROUND(E19*F19,2)</f>
        <v>0</v>
      </c>
      <c r="H19" s="234"/>
      <c r="I19" s="233">
        <f>ROUND(E19*H19,2)</f>
        <v>0</v>
      </c>
      <c r="J19" s="234"/>
      <c r="K19" s="233">
        <f>ROUND(E19*J19,2)</f>
        <v>0</v>
      </c>
      <c r="L19" s="233">
        <v>21</v>
      </c>
      <c r="M19" s="233">
        <f>G19*(1+L19/100)</f>
        <v>0</v>
      </c>
      <c r="N19" s="232">
        <v>5.0000000000000002E-5</v>
      </c>
      <c r="O19" s="232">
        <f>ROUND(E19*N19,2)</f>
        <v>0.12</v>
      </c>
      <c r="P19" s="232">
        <v>0</v>
      </c>
      <c r="Q19" s="232">
        <f>ROUND(E19*P19,2)</f>
        <v>0</v>
      </c>
      <c r="R19" s="233"/>
      <c r="S19" s="233" t="s">
        <v>160</v>
      </c>
      <c r="T19" s="233" t="s">
        <v>160</v>
      </c>
      <c r="U19" s="233">
        <v>0.08</v>
      </c>
      <c r="V19" s="233">
        <f>ROUND(E19*U19,2)</f>
        <v>187.24</v>
      </c>
      <c r="W19" s="233"/>
      <c r="X19" s="233" t="s">
        <v>161</v>
      </c>
      <c r="Y19" s="233" t="s">
        <v>162</v>
      </c>
      <c r="Z19" s="212"/>
      <c r="AA19" s="212"/>
      <c r="AB19" s="212"/>
      <c r="AC19" s="212"/>
      <c r="AD19" s="212"/>
      <c r="AE19" s="212"/>
      <c r="AF19" s="212"/>
      <c r="AG19" s="212" t="s">
        <v>163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ht="22.5" outlineLevel="2" x14ac:dyDescent="0.2">
      <c r="A20" s="229"/>
      <c r="B20" s="230"/>
      <c r="C20" s="261" t="s">
        <v>397</v>
      </c>
      <c r="D20" s="235"/>
      <c r="E20" s="236">
        <v>2340.54</v>
      </c>
      <c r="F20" s="233"/>
      <c r="G20" s="233"/>
      <c r="H20" s="233"/>
      <c r="I20" s="233"/>
      <c r="J20" s="233"/>
      <c r="K20" s="233"/>
      <c r="L20" s="233"/>
      <c r="M20" s="233"/>
      <c r="N20" s="232"/>
      <c r="O20" s="232"/>
      <c r="P20" s="232"/>
      <c r="Q20" s="232"/>
      <c r="R20" s="233"/>
      <c r="S20" s="233"/>
      <c r="T20" s="233"/>
      <c r="U20" s="233"/>
      <c r="V20" s="233"/>
      <c r="W20" s="233"/>
      <c r="X20" s="233"/>
      <c r="Y20" s="233"/>
      <c r="Z20" s="212"/>
      <c r="AA20" s="212"/>
      <c r="AB20" s="212"/>
      <c r="AC20" s="212"/>
      <c r="AD20" s="212"/>
      <c r="AE20" s="212"/>
      <c r="AF20" s="212"/>
      <c r="AG20" s="212" t="s">
        <v>165</v>
      </c>
      <c r="AH20" s="212">
        <v>0</v>
      </c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1" x14ac:dyDescent="0.2">
      <c r="A21" s="252">
        <v>6</v>
      </c>
      <c r="B21" s="253" t="s">
        <v>398</v>
      </c>
      <c r="C21" s="262" t="s">
        <v>399</v>
      </c>
      <c r="D21" s="254" t="s">
        <v>177</v>
      </c>
      <c r="E21" s="255">
        <v>1</v>
      </c>
      <c r="F21" s="256"/>
      <c r="G21" s="257">
        <f>ROUND(E21*F21,2)</f>
        <v>0</v>
      </c>
      <c r="H21" s="234"/>
      <c r="I21" s="233">
        <f>ROUND(E21*H21,2)</f>
        <v>0</v>
      </c>
      <c r="J21" s="234"/>
      <c r="K21" s="233">
        <f>ROUND(E21*J21,2)</f>
        <v>0</v>
      </c>
      <c r="L21" s="233">
        <v>21</v>
      </c>
      <c r="M21" s="233">
        <f>G21*(1+L21/100)</f>
        <v>0</v>
      </c>
      <c r="N21" s="232">
        <v>0</v>
      </c>
      <c r="O21" s="232">
        <f>ROUND(E21*N21,2)</f>
        <v>0</v>
      </c>
      <c r="P21" s="232">
        <v>0</v>
      </c>
      <c r="Q21" s="232">
        <f>ROUND(E21*P21,2)</f>
        <v>0</v>
      </c>
      <c r="R21" s="233"/>
      <c r="S21" s="233" t="s">
        <v>178</v>
      </c>
      <c r="T21" s="233" t="s">
        <v>179</v>
      </c>
      <c r="U21" s="233">
        <v>0</v>
      </c>
      <c r="V21" s="233">
        <f>ROUND(E21*U21,2)</f>
        <v>0</v>
      </c>
      <c r="W21" s="233"/>
      <c r="X21" s="233" t="s">
        <v>161</v>
      </c>
      <c r="Y21" s="233" t="s">
        <v>162</v>
      </c>
      <c r="Z21" s="212"/>
      <c r="AA21" s="212"/>
      <c r="AB21" s="212"/>
      <c r="AC21" s="212"/>
      <c r="AD21" s="212"/>
      <c r="AE21" s="212"/>
      <c r="AF21" s="212"/>
      <c r="AG21" s="212" t="s">
        <v>163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1" x14ac:dyDescent="0.2">
      <c r="A22" s="246">
        <v>7</v>
      </c>
      <c r="B22" s="247" t="s">
        <v>400</v>
      </c>
      <c r="C22" s="260" t="s">
        <v>401</v>
      </c>
      <c r="D22" s="248" t="s">
        <v>159</v>
      </c>
      <c r="E22" s="249">
        <v>1.9135</v>
      </c>
      <c r="F22" s="250"/>
      <c r="G22" s="251">
        <f>ROUND(E22*F22,2)</f>
        <v>0</v>
      </c>
      <c r="H22" s="234"/>
      <c r="I22" s="233">
        <f>ROUND(E22*H22,2)</f>
        <v>0</v>
      </c>
      <c r="J22" s="234"/>
      <c r="K22" s="233">
        <f>ROUND(E22*J22,2)</f>
        <v>0</v>
      </c>
      <c r="L22" s="233">
        <v>21</v>
      </c>
      <c r="M22" s="233">
        <f>G22*(1+L22/100)</f>
        <v>0</v>
      </c>
      <c r="N22" s="232">
        <v>1</v>
      </c>
      <c r="O22" s="232">
        <f>ROUND(E22*N22,2)</f>
        <v>1.91</v>
      </c>
      <c r="P22" s="232">
        <v>0</v>
      </c>
      <c r="Q22" s="232">
        <f>ROUND(E22*P22,2)</f>
        <v>0</v>
      </c>
      <c r="R22" s="233" t="s">
        <v>292</v>
      </c>
      <c r="S22" s="233" t="s">
        <v>160</v>
      </c>
      <c r="T22" s="233" t="s">
        <v>160</v>
      </c>
      <c r="U22" s="233">
        <v>0</v>
      </c>
      <c r="V22" s="233">
        <f>ROUND(E22*U22,2)</f>
        <v>0</v>
      </c>
      <c r="W22" s="233"/>
      <c r="X22" s="233" t="s">
        <v>293</v>
      </c>
      <c r="Y22" s="233" t="s">
        <v>162</v>
      </c>
      <c r="Z22" s="212"/>
      <c r="AA22" s="212"/>
      <c r="AB22" s="212"/>
      <c r="AC22" s="212"/>
      <c r="AD22" s="212"/>
      <c r="AE22" s="212"/>
      <c r="AF22" s="212"/>
      <c r="AG22" s="212" t="s">
        <v>294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ht="22.5" outlineLevel="2" x14ac:dyDescent="0.2">
      <c r="A23" s="229"/>
      <c r="B23" s="230"/>
      <c r="C23" s="261" t="s">
        <v>402</v>
      </c>
      <c r="D23" s="235"/>
      <c r="E23" s="236">
        <v>1.9135</v>
      </c>
      <c r="F23" s="233"/>
      <c r="G23" s="233"/>
      <c r="H23" s="233"/>
      <c r="I23" s="233"/>
      <c r="J23" s="233"/>
      <c r="K23" s="233"/>
      <c r="L23" s="233"/>
      <c r="M23" s="233"/>
      <c r="N23" s="232"/>
      <c r="O23" s="232"/>
      <c r="P23" s="232"/>
      <c r="Q23" s="232"/>
      <c r="R23" s="233"/>
      <c r="S23" s="233"/>
      <c r="T23" s="233"/>
      <c r="U23" s="233"/>
      <c r="V23" s="233"/>
      <c r="W23" s="233"/>
      <c r="X23" s="233"/>
      <c r="Y23" s="233"/>
      <c r="Z23" s="212"/>
      <c r="AA23" s="212"/>
      <c r="AB23" s="212"/>
      <c r="AC23" s="212"/>
      <c r="AD23" s="212"/>
      <c r="AE23" s="212"/>
      <c r="AF23" s="212"/>
      <c r="AG23" s="212" t="s">
        <v>165</v>
      </c>
      <c r="AH23" s="212">
        <v>0</v>
      </c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1" x14ac:dyDescent="0.2">
      <c r="A24" s="246">
        <v>8</v>
      </c>
      <c r="B24" s="247" t="s">
        <v>403</v>
      </c>
      <c r="C24" s="260" t="s">
        <v>404</v>
      </c>
      <c r="D24" s="248" t="s">
        <v>159</v>
      </c>
      <c r="E24" s="249">
        <v>0.49109999999999998</v>
      </c>
      <c r="F24" s="250"/>
      <c r="G24" s="251">
        <f>ROUND(E24*F24,2)</f>
        <v>0</v>
      </c>
      <c r="H24" s="234"/>
      <c r="I24" s="233">
        <f>ROUND(E24*H24,2)</f>
        <v>0</v>
      </c>
      <c r="J24" s="234"/>
      <c r="K24" s="233">
        <f>ROUND(E24*J24,2)</f>
        <v>0</v>
      </c>
      <c r="L24" s="233">
        <v>21</v>
      </c>
      <c r="M24" s="233">
        <f>G24*(1+L24/100)</f>
        <v>0</v>
      </c>
      <c r="N24" s="232">
        <v>1</v>
      </c>
      <c r="O24" s="232">
        <f>ROUND(E24*N24,2)</f>
        <v>0.49</v>
      </c>
      <c r="P24" s="232">
        <v>0</v>
      </c>
      <c r="Q24" s="232">
        <f>ROUND(E24*P24,2)</f>
        <v>0</v>
      </c>
      <c r="R24" s="233" t="s">
        <v>292</v>
      </c>
      <c r="S24" s="233" t="s">
        <v>160</v>
      </c>
      <c r="T24" s="233" t="s">
        <v>160</v>
      </c>
      <c r="U24" s="233">
        <v>0</v>
      </c>
      <c r="V24" s="233">
        <f>ROUND(E24*U24,2)</f>
        <v>0</v>
      </c>
      <c r="W24" s="233"/>
      <c r="X24" s="233" t="s">
        <v>293</v>
      </c>
      <c r="Y24" s="233" t="s">
        <v>162</v>
      </c>
      <c r="Z24" s="212"/>
      <c r="AA24" s="212"/>
      <c r="AB24" s="212"/>
      <c r="AC24" s="212"/>
      <c r="AD24" s="212"/>
      <c r="AE24" s="212"/>
      <c r="AF24" s="212"/>
      <c r="AG24" s="212" t="s">
        <v>294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ht="22.5" outlineLevel="2" x14ac:dyDescent="0.2">
      <c r="A25" s="229"/>
      <c r="B25" s="230"/>
      <c r="C25" s="261" t="s">
        <v>405</v>
      </c>
      <c r="D25" s="235"/>
      <c r="E25" s="236">
        <v>0.49109999999999998</v>
      </c>
      <c r="F25" s="233"/>
      <c r="G25" s="233"/>
      <c r="H25" s="233"/>
      <c r="I25" s="233"/>
      <c r="J25" s="233"/>
      <c r="K25" s="233"/>
      <c r="L25" s="233"/>
      <c r="M25" s="233"/>
      <c r="N25" s="232"/>
      <c r="O25" s="232"/>
      <c r="P25" s="232"/>
      <c r="Q25" s="232"/>
      <c r="R25" s="233"/>
      <c r="S25" s="233"/>
      <c r="T25" s="233"/>
      <c r="U25" s="233"/>
      <c r="V25" s="233"/>
      <c r="W25" s="233"/>
      <c r="X25" s="233"/>
      <c r="Y25" s="233"/>
      <c r="Z25" s="212"/>
      <c r="AA25" s="212"/>
      <c r="AB25" s="212"/>
      <c r="AC25" s="212"/>
      <c r="AD25" s="212"/>
      <c r="AE25" s="212"/>
      <c r="AF25" s="212"/>
      <c r="AG25" s="212" t="s">
        <v>165</v>
      </c>
      <c r="AH25" s="212">
        <v>0</v>
      </c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1" x14ac:dyDescent="0.2">
      <c r="A26" s="229">
        <v>9</v>
      </c>
      <c r="B26" s="230" t="s">
        <v>406</v>
      </c>
      <c r="C26" s="263" t="s">
        <v>407</v>
      </c>
      <c r="D26" s="231" t="s">
        <v>0</v>
      </c>
      <c r="E26" s="258"/>
      <c r="F26" s="234"/>
      <c r="G26" s="233">
        <f>ROUND(E26*F26,2)</f>
        <v>0</v>
      </c>
      <c r="H26" s="234"/>
      <c r="I26" s="233">
        <f>ROUND(E26*H26,2)</f>
        <v>0</v>
      </c>
      <c r="J26" s="234"/>
      <c r="K26" s="233">
        <f>ROUND(E26*J26,2)</f>
        <v>0</v>
      </c>
      <c r="L26" s="233">
        <v>21</v>
      </c>
      <c r="M26" s="233">
        <f>G26*(1+L26/100)</f>
        <v>0</v>
      </c>
      <c r="N26" s="232">
        <v>0</v>
      </c>
      <c r="O26" s="232">
        <f>ROUND(E26*N26,2)</f>
        <v>0</v>
      </c>
      <c r="P26" s="232">
        <v>0</v>
      </c>
      <c r="Q26" s="232">
        <f>ROUND(E26*P26,2)</f>
        <v>0</v>
      </c>
      <c r="R26" s="233"/>
      <c r="S26" s="233" t="s">
        <v>160</v>
      </c>
      <c r="T26" s="233" t="s">
        <v>160</v>
      </c>
      <c r="U26" s="233">
        <v>0</v>
      </c>
      <c r="V26" s="233">
        <f>ROUND(E26*U26,2)</f>
        <v>0</v>
      </c>
      <c r="W26" s="233"/>
      <c r="X26" s="233" t="s">
        <v>258</v>
      </c>
      <c r="Y26" s="233" t="s">
        <v>162</v>
      </c>
      <c r="Z26" s="212"/>
      <c r="AA26" s="212"/>
      <c r="AB26" s="212"/>
      <c r="AC26" s="212"/>
      <c r="AD26" s="212"/>
      <c r="AE26" s="212"/>
      <c r="AF26" s="212"/>
      <c r="AG26" s="212" t="s">
        <v>259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x14ac:dyDescent="0.2">
      <c r="A27" s="239" t="s">
        <v>155</v>
      </c>
      <c r="B27" s="240" t="s">
        <v>120</v>
      </c>
      <c r="C27" s="259" t="s">
        <v>121</v>
      </c>
      <c r="D27" s="241"/>
      <c r="E27" s="242"/>
      <c r="F27" s="243"/>
      <c r="G27" s="244">
        <f>SUMIF(AG28:AG31,"&lt;&gt;NOR",G28:G31)</f>
        <v>0</v>
      </c>
      <c r="H27" s="238"/>
      <c r="I27" s="238">
        <f>SUM(I28:I31)</f>
        <v>0</v>
      </c>
      <c r="J27" s="238"/>
      <c r="K27" s="238">
        <f>SUM(K28:K31)</f>
        <v>0</v>
      </c>
      <c r="L27" s="238"/>
      <c r="M27" s="238">
        <f>SUM(M28:M31)</f>
        <v>0</v>
      </c>
      <c r="N27" s="237"/>
      <c r="O27" s="237">
        <f>SUM(O28:O31)</f>
        <v>0.04</v>
      </c>
      <c r="P27" s="237"/>
      <c r="Q27" s="237">
        <f>SUM(Q28:Q31)</f>
        <v>0</v>
      </c>
      <c r="R27" s="238"/>
      <c r="S27" s="238"/>
      <c r="T27" s="238"/>
      <c r="U27" s="238"/>
      <c r="V27" s="238">
        <f>SUM(V28:V31)</f>
        <v>33.44</v>
      </c>
      <c r="W27" s="238"/>
      <c r="X27" s="238"/>
      <c r="Y27" s="238"/>
      <c r="AG27" t="s">
        <v>156</v>
      </c>
    </row>
    <row r="28" spans="1:60" ht="22.5" outlineLevel="1" x14ac:dyDescent="0.2">
      <c r="A28" s="246">
        <v>10</v>
      </c>
      <c r="B28" s="247" t="s">
        <v>408</v>
      </c>
      <c r="C28" s="260" t="s">
        <v>409</v>
      </c>
      <c r="D28" s="248" t="s">
        <v>183</v>
      </c>
      <c r="E28" s="249">
        <v>69.669759999999997</v>
      </c>
      <c r="F28" s="250"/>
      <c r="G28" s="251">
        <f>ROUND(E28*F28,2)</f>
        <v>0</v>
      </c>
      <c r="H28" s="234"/>
      <c r="I28" s="233">
        <f>ROUND(E28*H28,2)</f>
        <v>0</v>
      </c>
      <c r="J28" s="234"/>
      <c r="K28" s="233">
        <f>ROUND(E28*J28,2)</f>
        <v>0</v>
      </c>
      <c r="L28" s="233">
        <v>21</v>
      </c>
      <c r="M28" s="233">
        <f>G28*(1+L28/100)</f>
        <v>0</v>
      </c>
      <c r="N28" s="232">
        <v>5.5000000000000003E-4</v>
      </c>
      <c r="O28" s="232">
        <f>ROUND(E28*N28,2)</f>
        <v>0.04</v>
      </c>
      <c r="P28" s="232">
        <v>0</v>
      </c>
      <c r="Q28" s="232">
        <f>ROUND(E28*P28,2)</f>
        <v>0</v>
      </c>
      <c r="R28" s="233"/>
      <c r="S28" s="233" t="s">
        <v>160</v>
      </c>
      <c r="T28" s="233" t="s">
        <v>160</v>
      </c>
      <c r="U28" s="233">
        <v>0.48</v>
      </c>
      <c r="V28" s="233">
        <f>ROUND(E28*U28,2)</f>
        <v>33.44</v>
      </c>
      <c r="W28" s="233"/>
      <c r="X28" s="233" t="s">
        <v>161</v>
      </c>
      <c r="Y28" s="233" t="s">
        <v>162</v>
      </c>
      <c r="Z28" s="212"/>
      <c r="AA28" s="212"/>
      <c r="AB28" s="212"/>
      <c r="AC28" s="212"/>
      <c r="AD28" s="212"/>
      <c r="AE28" s="212"/>
      <c r="AF28" s="212"/>
      <c r="AG28" s="212" t="s">
        <v>163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2" x14ac:dyDescent="0.2">
      <c r="A29" s="229"/>
      <c r="B29" s="230"/>
      <c r="C29" s="261" t="s">
        <v>410</v>
      </c>
      <c r="D29" s="235"/>
      <c r="E29" s="236"/>
      <c r="F29" s="233"/>
      <c r="G29" s="233"/>
      <c r="H29" s="233"/>
      <c r="I29" s="233"/>
      <c r="J29" s="233"/>
      <c r="K29" s="233"/>
      <c r="L29" s="233"/>
      <c r="M29" s="233"/>
      <c r="N29" s="232"/>
      <c r="O29" s="232"/>
      <c r="P29" s="232"/>
      <c r="Q29" s="232"/>
      <c r="R29" s="233"/>
      <c r="S29" s="233"/>
      <c r="T29" s="233"/>
      <c r="U29" s="233"/>
      <c r="V29" s="233"/>
      <c r="W29" s="233"/>
      <c r="X29" s="233"/>
      <c r="Y29" s="233"/>
      <c r="Z29" s="212"/>
      <c r="AA29" s="212"/>
      <c r="AB29" s="212"/>
      <c r="AC29" s="212"/>
      <c r="AD29" s="212"/>
      <c r="AE29" s="212"/>
      <c r="AF29" s="212"/>
      <c r="AG29" s="212" t="s">
        <v>165</v>
      </c>
      <c r="AH29" s="212">
        <v>0</v>
      </c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ht="33.75" outlineLevel="3" x14ac:dyDescent="0.2">
      <c r="A30" s="229"/>
      <c r="B30" s="230"/>
      <c r="C30" s="261" t="s">
        <v>411</v>
      </c>
      <c r="D30" s="235"/>
      <c r="E30" s="236">
        <v>63.413760000000003</v>
      </c>
      <c r="F30" s="233"/>
      <c r="G30" s="233"/>
      <c r="H30" s="233"/>
      <c r="I30" s="233"/>
      <c r="J30" s="233"/>
      <c r="K30" s="233"/>
      <c r="L30" s="233"/>
      <c r="M30" s="233"/>
      <c r="N30" s="232"/>
      <c r="O30" s="232"/>
      <c r="P30" s="232"/>
      <c r="Q30" s="232"/>
      <c r="R30" s="233"/>
      <c r="S30" s="233"/>
      <c r="T30" s="233"/>
      <c r="U30" s="233"/>
      <c r="V30" s="233"/>
      <c r="W30" s="233"/>
      <c r="X30" s="233"/>
      <c r="Y30" s="233"/>
      <c r="Z30" s="212"/>
      <c r="AA30" s="212"/>
      <c r="AB30" s="212"/>
      <c r="AC30" s="212"/>
      <c r="AD30" s="212"/>
      <c r="AE30" s="212"/>
      <c r="AF30" s="212"/>
      <c r="AG30" s="212" t="s">
        <v>165</v>
      </c>
      <c r="AH30" s="212">
        <v>0</v>
      </c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3" x14ac:dyDescent="0.2">
      <c r="A31" s="229"/>
      <c r="B31" s="230"/>
      <c r="C31" s="261" t="s">
        <v>412</v>
      </c>
      <c r="D31" s="235"/>
      <c r="E31" s="236">
        <v>6.2560000000000002</v>
      </c>
      <c r="F31" s="233"/>
      <c r="G31" s="233"/>
      <c r="H31" s="233"/>
      <c r="I31" s="233"/>
      <c r="J31" s="233"/>
      <c r="K31" s="233"/>
      <c r="L31" s="233"/>
      <c r="M31" s="233"/>
      <c r="N31" s="232"/>
      <c r="O31" s="232"/>
      <c r="P31" s="232"/>
      <c r="Q31" s="232"/>
      <c r="R31" s="233"/>
      <c r="S31" s="233"/>
      <c r="T31" s="233"/>
      <c r="U31" s="233"/>
      <c r="V31" s="233"/>
      <c r="W31" s="233"/>
      <c r="X31" s="233"/>
      <c r="Y31" s="233"/>
      <c r="Z31" s="212"/>
      <c r="AA31" s="212"/>
      <c r="AB31" s="212"/>
      <c r="AC31" s="212"/>
      <c r="AD31" s="212"/>
      <c r="AE31" s="212"/>
      <c r="AF31" s="212"/>
      <c r="AG31" s="212" t="s">
        <v>165</v>
      </c>
      <c r="AH31" s="212">
        <v>0</v>
      </c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x14ac:dyDescent="0.2">
      <c r="A32" s="3"/>
      <c r="B32" s="4"/>
      <c r="C32" s="264"/>
      <c r="D32" s="6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AE32">
        <v>12</v>
      </c>
      <c r="AF32">
        <v>21</v>
      </c>
      <c r="AG32" t="s">
        <v>141</v>
      </c>
    </row>
    <row r="33" spans="1:33" x14ac:dyDescent="0.2">
      <c r="A33" s="215"/>
      <c r="B33" s="216" t="s">
        <v>31</v>
      </c>
      <c r="C33" s="265"/>
      <c r="D33" s="217"/>
      <c r="E33" s="218"/>
      <c r="F33" s="218"/>
      <c r="G33" s="245">
        <f>G8+G11+G16+G18+G27</f>
        <v>0</v>
      </c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AE33">
        <f>SUMIF(L7:L31,AE32,G7:G31)</f>
        <v>0</v>
      </c>
      <c r="AF33">
        <f>SUMIF(L7:L31,AF32,G7:G31)</f>
        <v>0</v>
      </c>
      <c r="AG33" t="s">
        <v>381</v>
      </c>
    </row>
    <row r="34" spans="1:33" x14ac:dyDescent="0.2">
      <c r="A34" s="3"/>
      <c r="B34" s="4"/>
      <c r="C34" s="264"/>
      <c r="D34" s="6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33" x14ac:dyDescent="0.2">
      <c r="A35" s="3"/>
      <c r="B35" s="4"/>
      <c r="C35" s="264"/>
      <c r="D35" s="6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33" x14ac:dyDescent="0.2">
      <c r="A36" s="219" t="s">
        <v>382</v>
      </c>
      <c r="B36" s="219"/>
      <c r="C36" s="266"/>
      <c r="D36" s="6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33" x14ac:dyDescent="0.2">
      <c r="A37" s="220"/>
      <c r="B37" s="221"/>
      <c r="C37" s="267"/>
      <c r="D37" s="221"/>
      <c r="E37" s="221"/>
      <c r="F37" s="221"/>
      <c r="G37" s="222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AG37" t="s">
        <v>383</v>
      </c>
    </row>
    <row r="38" spans="1:33" x14ac:dyDescent="0.2">
      <c r="A38" s="223"/>
      <c r="B38" s="224"/>
      <c r="C38" s="268"/>
      <c r="D38" s="224"/>
      <c r="E38" s="224"/>
      <c r="F38" s="224"/>
      <c r="G38" s="225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</row>
    <row r="39" spans="1:33" x14ac:dyDescent="0.2">
      <c r="A39" s="223"/>
      <c r="B39" s="224"/>
      <c r="C39" s="268"/>
      <c r="D39" s="224"/>
      <c r="E39" s="224"/>
      <c r="F39" s="224"/>
      <c r="G39" s="225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spans="1:33" x14ac:dyDescent="0.2">
      <c r="A40" s="223"/>
      <c r="B40" s="224"/>
      <c r="C40" s="268"/>
      <c r="D40" s="224"/>
      <c r="E40" s="224"/>
      <c r="F40" s="224"/>
      <c r="G40" s="225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</row>
    <row r="41" spans="1:33" x14ac:dyDescent="0.2">
      <c r="A41" s="226"/>
      <c r="B41" s="227"/>
      <c r="C41" s="269"/>
      <c r="D41" s="227"/>
      <c r="E41" s="227"/>
      <c r="F41" s="227"/>
      <c r="G41" s="228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</row>
    <row r="42" spans="1:33" x14ac:dyDescent="0.2">
      <c r="A42" s="3"/>
      <c r="B42" s="4"/>
      <c r="C42" s="264"/>
      <c r="D42" s="6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</row>
    <row r="43" spans="1:33" x14ac:dyDescent="0.2">
      <c r="C43" s="270"/>
      <c r="D43" s="10"/>
      <c r="AG43" t="s">
        <v>384</v>
      </c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BIHS0aJv05FQfVp1nbFbmp0U7fmIdH2Nl8WBkwBBWO1X56sUsIhYwVpbRCHepA+8aiKHSJHYl76+owGPdfAurg==" saltValue="cDlN3p45LDfBxmYZlfjH3Q==" spinCount="100000" sheet="1" formatRows="0"/>
  <mergeCells count="6">
    <mergeCell ref="A1:G1"/>
    <mergeCell ref="C2:G2"/>
    <mergeCell ref="C3:G3"/>
    <mergeCell ref="C4:G4"/>
    <mergeCell ref="A36:C36"/>
    <mergeCell ref="A37:G41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5BE5AB-F02B-4C93-9D92-E2D3AFE18DE7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38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7</v>
      </c>
      <c r="B1" s="197"/>
      <c r="C1" s="197"/>
      <c r="D1" s="197"/>
      <c r="E1" s="197"/>
      <c r="F1" s="197"/>
      <c r="G1" s="197"/>
      <c r="AG1" t="s">
        <v>129</v>
      </c>
    </row>
    <row r="2" spans="1:60" ht="24.95" customHeight="1" x14ac:dyDescent="0.2">
      <c r="A2" s="198" t="s">
        <v>8</v>
      </c>
      <c r="B2" s="49" t="s">
        <v>43</v>
      </c>
      <c r="C2" s="201" t="s">
        <v>44</v>
      </c>
      <c r="D2" s="199"/>
      <c r="E2" s="199"/>
      <c r="F2" s="199"/>
      <c r="G2" s="200"/>
      <c r="AG2" t="s">
        <v>130</v>
      </c>
    </row>
    <row r="3" spans="1:60" ht="24.95" customHeight="1" x14ac:dyDescent="0.2">
      <c r="A3" s="198" t="s">
        <v>9</v>
      </c>
      <c r="B3" s="49" t="s">
        <v>47</v>
      </c>
      <c r="C3" s="201" t="s">
        <v>48</v>
      </c>
      <c r="D3" s="199"/>
      <c r="E3" s="199"/>
      <c r="F3" s="199"/>
      <c r="G3" s="200"/>
      <c r="AC3" s="176" t="s">
        <v>130</v>
      </c>
      <c r="AG3" t="s">
        <v>131</v>
      </c>
    </row>
    <row r="4" spans="1:60" ht="24.95" customHeight="1" x14ac:dyDescent="0.2">
      <c r="A4" s="202" t="s">
        <v>10</v>
      </c>
      <c r="B4" s="203" t="s">
        <v>53</v>
      </c>
      <c r="C4" s="204" t="s">
        <v>54</v>
      </c>
      <c r="D4" s="205"/>
      <c r="E4" s="205"/>
      <c r="F4" s="205"/>
      <c r="G4" s="206"/>
      <c r="AG4" t="s">
        <v>132</v>
      </c>
    </row>
    <row r="5" spans="1:60" x14ac:dyDescent="0.2">
      <c r="D5" s="10"/>
    </row>
    <row r="6" spans="1:60" ht="38.25" x14ac:dyDescent="0.2">
      <c r="A6" s="208" t="s">
        <v>133</v>
      </c>
      <c r="B6" s="210" t="s">
        <v>134</v>
      </c>
      <c r="C6" s="210" t="s">
        <v>135</v>
      </c>
      <c r="D6" s="209" t="s">
        <v>136</v>
      </c>
      <c r="E6" s="208" t="s">
        <v>137</v>
      </c>
      <c r="F6" s="207" t="s">
        <v>138</v>
      </c>
      <c r="G6" s="208" t="s">
        <v>31</v>
      </c>
      <c r="H6" s="211" t="s">
        <v>32</v>
      </c>
      <c r="I6" s="211" t="s">
        <v>139</v>
      </c>
      <c r="J6" s="211" t="s">
        <v>33</v>
      </c>
      <c r="K6" s="211" t="s">
        <v>140</v>
      </c>
      <c r="L6" s="211" t="s">
        <v>141</v>
      </c>
      <c r="M6" s="211" t="s">
        <v>142</v>
      </c>
      <c r="N6" s="211" t="s">
        <v>143</v>
      </c>
      <c r="O6" s="211" t="s">
        <v>144</v>
      </c>
      <c r="P6" s="211" t="s">
        <v>145</v>
      </c>
      <c r="Q6" s="211" t="s">
        <v>146</v>
      </c>
      <c r="R6" s="211" t="s">
        <v>147</v>
      </c>
      <c r="S6" s="211" t="s">
        <v>148</v>
      </c>
      <c r="T6" s="211" t="s">
        <v>149</v>
      </c>
      <c r="U6" s="211" t="s">
        <v>150</v>
      </c>
      <c r="V6" s="211" t="s">
        <v>151</v>
      </c>
      <c r="W6" s="211" t="s">
        <v>152</v>
      </c>
      <c r="X6" s="211" t="s">
        <v>153</v>
      </c>
      <c r="Y6" s="211" t="s">
        <v>154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ht="25.5" x14ac:dyDescent="0.2">
      <c r="A8" s="239" t="s">
        <v>155</v>
      </c>
      <c r="B8" s="240" t="s">
        <v>104</v>
      </c>
      <c r="C8" s="259" t="s">
        <v>105</v>
      </c>
      <c r="D8" s="241"/>
      <c r="E8" s="242"/>
      <c r="F8" s="243"/>
      <c r="G8" s="244">
        <f>SUMIF(AG9:AG13,"&lt;&gt;NOR",G9:G13)</f>
        <v>0</v>
      </c>
      <c r="H8" s="238"/>
      <c r="I8" s="238">
        <f>SUM(I9:I13)</f>
        <v>0</v>
      </c>
      <c r="J8" s="238"/>
      <c r="K8" s="238">
        <f>SUM(K9:K13)</f>
        <v>0</v>
      </c>
      <c r="L8" s="238"/>
      <c r="M8" s="238">
        <f>SUM(M9:M13)</f>
        <v>0</v>
      </c>
      <c r="N8" s="237"/>
      <c r="O8" s="237">
        <f>SUM(O9:O13)</f>
        <v>0.01</v>
      </c>
      <c r="P8" s="237"/>
      <c r="Q8" s="237">
        <f>SUM(Q9:Q13)</f>
        <v>0</v>
      </c>
      <c r="R8" s="238"/>
      <c r="S8" s="238"/>
      <c r="T8" s="238"/>
      <c r="U8" s="238"/>
      <c r="V8" s="238">
        <f>SUM(V9:V13)</f>
        <v>2.21</v>
      </c>
      <c r="W8" s="238"/>
      <c r="X8" s="238"/>
      <c r="Y8" s="238"/>
      <c r="AG8" t="s">
        <v>156</v>
      </c>
    </row>
    <row r="9" spans="1:60" outlineLevel="1" x14ac:dyDescent="0.2">
      <c r="A9" s="252">
        <v>1</v>
      </c>
      <c r="B9" s="253" t="s">
        <v>413</v>
      </c>
      <c r="C9" s="262" t="s">
        <v>414</v>
      </c>
      <c r="D9" s="254" t="s">
        <v>281</v>
      </c>
      <c r="E9" s="255">
        <v>3</v>
      </c>
      <c r="F9" s="256"/>
      <c r="G9" s="257">
        <f>ROUND(E9*F9,2)</f>
        <v>0</v>
      </c>
      <c r="H9" s="234"/>
      <c r="I9" s="233">
        <f>ROUND(E9*H9,2)</f>
        <v>0</v>
      </c>
      <c r="J9" s="234"/>
      <c r="K9" s="233">
        <f>ROUND(E9*J9,2)</f>
        <v>0</v>
      </c>
      <c r="L9" s="233">
        <v>21</v>
      </c>
      <c r="M9" s="233">
        <f>G9*(1+L9/100)</f>
        <v>0</v>
      </c>
      <c r="N9" s="232">
        <v>1.0000000000000001E-5</v>
      </c>
      <c r="O9" s="232">
        <f>ROUND(E9*N9,2)</f>
        <v>0</v>
      </c>
      <c r="P9" s="232">
        <v>0</v>
      </c>
      <c r="Q9" s="232">
        <f>ROUND(E9*P9,2)</f>
        <v>0</v>
      </c>
      <c r="R9" s="233"/>
      <c r="S9" s="233" t="s">
        <v>160</v>
      </c>
      <c r="T9" s="233" t="s">
        <v>160</v>
      </c>
      <c r="U9" s="233">
        <v>0.17</v>
      </c>
      <c r="V9" s="233">
        <f>ROUND(E9*U9,2)</f>
        <v>0.51</v>
      </c>
      <c r="W9" s="233"/>
      <c r="X9" s="233" t="s">
        <v>161</v>
      </c>
      <c r="Y9" s="233" t="s">
        <v>162</v>
      </c>
      <c r="Z9" s="212"/>
      <c r="AA9" s="212"/>
      <c r="AB9" s="212"/>
      <c r="AC9" s="212"/>
      <c r="AD9" s="212"/>
      <c r="AE9" s="212"/>
      <c r="AF9" s="212"/>
      <c r="AG9" s="212" t="s">
        <v>163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ht="22.5" outlineLevel="1" x14ac:dyDescent="0.2">
      <c r="A10" s="246">
        <v>2</v>
      </c>
      <c r="B10" s="247" t="s">
        <v>415</v>
      </c>
      <c r="C10" s="260" t="s">
        <v>416</v>
      </c>
      <c r="D10" s="248" t="s">
        <v>177</v>
      </c>
      <c r="E10" s="249">
        <v>1</v>
      </c>
      <c r="F10" s="250"/>
      <c r="G10" s="251">
        <f>ROUND(E10*F10,2)</f>
        <v>0</v>
      </c>
      <c r="H10" s="234"/>
      <c r="I10" s="233">
        <f>ROUND(E10*H10,2)</f>
        <v>0</v>
      </c>
      <c r="J10" s="234"/>
      <c r="K10" s="233">
        <f>ROUND(E10*J10,2)</f>
        <v>0</v>
      </c>
      <c r="L10" s="233">
        <v>21</v>
      </c>
      <c r="M10" s="233">
        <f>G10*(1+L10/100)</f>
        <v>0</v>
      </c>
      <c r="N10" s="232">
        <v>2.9399999999999999E-3</v>
      </c>
      <c r="O10" s="232">
        <f>ROUND(E10*N10,2)</f>
        <v>0</v>
      </c>
      <c r="P10" s="232">
        <v>0</v>
      </c>
      <c r="Q10" s="232">
        <f>ROUND(E10*P10,2)</f>
        <v>0</v>
      </c>
      <c r="R10" s="233"/>
      <c r="S10" s="233" t="s">
        <v>178</v>
      </c>
      <c r="T10" s="233" t="s">
        <v>179</v>
      </c>
      <c r="U10" s="233">
        <v>1.7</v>
      </c>
      <c r="V10" s="233">
        <f>ROUND(E10*U10,2)</f>
        <v>1.7</v>
      </c>
      <c r="W10" s="233"/>
      <c r="X10" s="233" t="s">
        <v>161</v>
      </c>
      <c r="Y10" s="233" t="s">
        <v>162</v>
      </c>
      <c r="Z10" s="212"/>
      <c r="AA10" s="212"/>
      <c r="AB10" s="212"/>
      <c r="AC10" s="212"/>
      <c r="AD10" s="212"/>
      <c r="AE10" s="212"/>
      <c r="AF10" s="212"/>
      <c r="AG10" s="212" t="s">
        <v>163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2" x14ac:dyDescent="0.2">
      <c r="A11" s="229"/>
      <c r="B11" s="230"/>
      <c r="C11" s="261" t="s">
        <v>417</v>
      </c>
      <c r="D11" s="235"/>
      <c r="E11" s="236">
        <v>1</v>
      </c>
      <c r="F11" s="233"/>
      <c r="G11" s="233"/>
      <c r="H11" s="233"/>
      <c r="I11" s="233"/>
      <c r="J11" s="233"/>
      <c r="K11" s="233"/>
      <c r="L11" s="233"/>
      <c r="M11" s="233"/>
      <c r="N11" s="232"/>
      <c r="O11" s="232"/>
      <c r="P11" s="232"/>
      <c r="Q11" s="232"/>
      <c r="R11" s="233"/>
      <c r="S11" s="233"/>
      <c r="T11" s="233"/>
      <c r="U11" s="233"/>
      <c r="V11" s="233"/>
      <c r="W11" s="233"/>
      <c r="X11" s="233"/>
      <c r="Y11" s="233"/>
      <c r="Z11" s="212"/>
      <c r="AA11" s="212"/>
      <c r="AB11" s="212"/>
      <c r="AC11" s="212"/>
      <c r="AD11" s="212"/>
      <c r="AE11" s="212"/>
      <c r="AF11" s="212"/>
      <c r="AG11" s="212" t="s">
        <v>165</v>
      </c>
      <c r="AH11" s="212">
        <v>0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ht="22.5" outlineLevel="3" x14ac:dyDescent="0.2">
      <c r="A12" s="229"/>
      <c r="B12" s="230"/>
      <c r="C12" s="261" t="s">
        <v>418</v>
      </c>
      <c r="D12" s="235"/>
      <c r="E12" s="236"/>
      <c r="F12" s="233"/>
      <c r="G12" s="233"/>
      <c r="H12" s="233"/>
      <c r="I12" s="233"/>
      <c r="J12" s="233"/>
      <c r="K12" s="233"/>
      <c r="L12" s="233"/>
      <c r="M12" s="233"/>
      <c r="N12" s="232"/>
      <c r="O12" s="232"/>
      <c r="P12" s="232"/>
      <c r="Q12" s="232"/>
      <c r="R12" s="233"/>
      <c r="S12" s="233"/>
      <c r="T12" s="233"/>
      <c r="U12" s="233"/>
      <c r="V12" s="233"/>
      <c r="W12" s="233"/>
      <c r="X12" s="233"/>
      <c r="Y12" s="233"/>
      <c r="Z12" s="212"/>
      <c r="AA12" s="212"/>
      <c r="AB12" s="212"/>
      <c r="AC12" s="212"/>
      <c r="AD12" s="212"/>
      <c r="AE12" s="212"/>
      <c r="AF12" s="212"/>
      <c r="AG12" s="212" t="s">
        <v>165</v>
      </c>
      <c r="AH12" s="212">
        <v>0</v>
      </c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1" x14ac:dyDescent="0.2">
      <c r="A13" s="252">
        <v>3</v>
      </c>
      <c r="B13" s="253" t="s">
        <v>419</v>
      </c>
      <c r="C13" s="262" t="s">
        <v>420</v>
      </c>
      <c r="D13" s="254" t="s">
        <v>281</v>
      </c>
      <c r="E13" s="255">
        <v>3</v>
      </c>
      <c r="F13" s="256"/>
      <c r="G13" s="257">
        <f>ROUND(E13*F13,2)</f>
        <v>0</v>
      </c>
      <c r="H13" s="234"/>
      <c r="I13" s="233">
        <f>ROUND(E13*H13,2)</f>
        <v>0</v>
      </c>
      <c r="J13" s="234"/>
      <c r="K13" s="233">
        <f>ROUND(E13*J13,2)</f>
        <v>0</v>
      </c>
      <c r="L13" s="233">
        <v>21</v>
      </c>
      <c r="M13" s="233">
        <f>G13*(1+L13/100)</f>
        <v>0</v>
      </c>
      <c r="N13" s="232">
        <v>3.0000000000000001E-3</v>
      </c>
      <c r="O13" s="232">
        <f>ROUND(E13*N13,2)</f>
        <v>0.01</v>
      </c>
      <c r="P13" s="232">
        <v>0</v>
      </c>
      <c r="Q13" s="232">
        <f>ROUND(E13*P13,2)</f>
        <v>0</v>
      </c>
      <c r="R13" s="233"/>
      <c r="S13" s="233" t="s">
        <v>178</v>
      </c>
      <c r="T13" s="233" t="s">
        <v>179</v>
      </c>
      <c r="U13" s="233">
        <v>0</v>
      </c>
      <c r="V13" s="233">
        <f>ROUND(E13*U13,2)</f>
        <v>0</v>
      </c>
      <c r="W13" s="233"/>
      <c r="X13" s="233" t="s">
        <v>293</v>
      </c>
      <c r="Y13" s="233" t="s">
        <v>162</v>
      </c>
      <c r="Z13" s="212"/>
      <c r="AA13" s="212"/>
      <c r="AB13" s="212"/>
      <c r="AC13" s="212"/>
      <c r="AD13" s="212"/>
      <c r="AE13" s="212"/>
      <c r="AF13" s="212"/>
      <c r="AG13" s="212" t="s">
        <v>294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x14ac:dyDescent="0.2">
      <c r="A14" s="239" t="s">
        <v>155</v>
      </c>
      <c r="B14" s="240" t="s">
        <v>108</v>
      </c>
      <c r="C14" s="259" t="s">
        <v>109</v>
      </c>
      <c r="D14" s="241"/>
      <c r="E14" s="242"/>
      <c r="F14" s="243"/>
      <c r="G14" s="244">
        <f>SUMIF(AG15:AG15,"&lt;&gt;NOR",G15:G15)</f>
        <v>0</v>
      </c>
      <c r="H14" s="238"/>
      <c r="I14" s="238">
        <f>SUM(I15:I15)</f>
        <v>0</v>
      </c>
      <c r="J14" s="238"/>
      <c r="K14" s="238">
        <f>SUM(K15:K15)</f>
        <v>0</v>
      </c>
      <c r="L14" s="238"/>
      <c r="M14" s="238">
        <f>SUM(M15:M15)</f>
        <v>0</v>
      </c>
      <c r="N14" s="237"/>
      <c r="O14" s="237">
        <f>SUM(O15:O15)</f>
        <v>0</v>
      </c>
      <c r="P14" s="237"/>
      <c r="Q14" s="237">
        <f>SUM(Q15:Q15)</f>
        <v>0</v>
      </c>
      <c r="R14" s="238"/>
      <c r="S14" s="238"/>
      <c r="T14" s="238"/>
      <c r="U14" s="238"/>
      <c r="V14" s="238">
        <f>SUM(V15:V15)</f>
        <v>0.01</v>
      </c>
      <c r="W14" s="238"/>
      <c r="X14" s="238"/>
      <c r="Y14" s="238"/>
      <c r="AG14" t="s">
        <v>156</v>
      </c>
    </row>
    <row r="15" spans="1:60" outlineLevel="1" x14ac:dyDescent="0.2">
      <c r="A15" s="246">
        <v>4</v>
      </c>
      <c r="B15" s="247" t="s">
        <v>256</v>
      </c>
      <c r="C15" s="260" t="s">
        <v>257</v>
      </c>
      <c r="D15" s="248" t="s">
        <v>159</v>
      </c>
      <c r="E15" s="249">
        <v>1.197E-2</v>
      </c>
      <c r="F15" s="250"/>
      <c r="G15" s="251">
        <f>ROUND(E15*F15,2)</f>
        <v>0</v>
      </c>
      <c r="H15" s="234"/>
      <c r="I15" s="233">
        <f>ROUND(E15*H15,2)</f>
        <v>0</v>
      </c>
      <c r="J15" s="234"/>
      <c r="K15" s="233">
        <f>ROUND(E15*J15,2)</f>
        <v>0</v>
      </c>
      <c r="L15" s="233">
        <v>21</v>
      </c>
      <c r="M15" s="233">
        <f>G15*(1+L15/100)</f>
        <v>0</v>
      </c>
      <c r="N15" s="232">
        <v>0</v>
      </c>
      <c r="O15" s="232">
        <f>ROUND(E15*N15,2)</f>
        <v>0</v>
      </c>
      <c r="P15" s="232">
        <v>0</v>
      </c>
      <c r="Q15" s="232">
        <f>ROUND(E15*P15,2)</f>
        <v>0</v>
      </c>
      <c r="R15" s="233"/>
      <c r="S15" s="233" t="s">
        <v>160</v>
      </c>
      <c r="T15" s="233" t="s">
        <v>160</v>
      </c>
      <c r="U15" s="233">
        <v>0.9385</v>
      </c>
      <c r="V15" s="233">
        <f>ROUND(E15*U15,2)</f>
        <v>0.01</v>
      </c>
      <c r="W15" s="233"/>
      <c r="X15" s="233" t="s">
        <v>258</v>
      </c>
      <c r="Y15" s="233" t="s">
        <v>162</v>
      </c>
      <c r="Z15" s="212"/>
      <c r="AA15" s="212"/>
      <c r="AB15" s="212"/>
      <c r="AC15" s="212"/>
      <c r="AD15" s="212"/>
      <c r="AE15" s="212"/>
      <c r="AF15" s="212"/>
      <c r="AG15" s="212" t="s">
        <v>259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x14ac:dyDescent="0.2">
      <c r="A16" s="3"/>
      <c r="B16" s="4"/>
      <c r="C16" s="264"/>
      <c r="D16" s="6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AE16">
        <v>12</v>
      </c>
      <c r="AF16">
        <v>21</v>
      </c>
      <c r="AG16" t="s">
        <v>141</v>
      </c>
    </row>
    <row r="17" spans="1:33" x14ac:dyDescent="0.2">
      <c r="A17" s="215"/>
      <c r="B17" s="216" t="s">
        <v>31</v>
      </c>
      <c r="C17" s="265"/>
      <c r="D17" s="217"/>
      <c r="E17" s="218"/>
      <c r="F17" s="218"/>
      <c r="G17" s="245">
        <f>G8+G14</f>
        <v>0</v>
      </c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AE17">
        <f>SUMIF(L7:L15,AE16,G7:G15)</f>
        <v>0</v>
      </c>
      <c r="AF17">
        <f>SUMIF(L7:L15,AF16,G7:G15)</f>
        <v>0</v>
      </c>
      <c r="AG17" t="s">
        <v>381</v>
      </c>
    </row>
    <row r="18" spans="1:33" x14ac:dyDescent="0.2">
      <c r="A18" s="3"/>
      <c r="B18" s="4"/>
      <c r="C18" s="264"/>
      <c r="D18" s="6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 x14ac:dyDescent="0.2">
      <c r="A19" s="3"/>
      <c r="B19" s="4"/>
      <c r="C19" s="264"/>
      <c r="D19" s="6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 x14ac:dyDescent="0.2">
      <c r="A20" s="219" t="s">
        <v>382</v>
      </c>
      <c r="B20" s="219"/>
      <c r="C20" s="266"/>
      <c r="D20" s="6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33" x14ac:dyDescent="0.2">
      <c r="A21" s="220"/>
      <c r="B21" s="221"/>
      <c r="C21" s="267"/>
      <c r="D21" s="221"/>
      <c r="E21" s="221"/>
      <c r="F21" s="221"/>
      <c r="G21" s="222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AG21" t="s">
        <v>383</v>
      </c>
    </row>
    <row r="22" spans="1:33" x14ac:dyDescent="0.2">
      <c r="A22" s="223"/>
      <c r="B22" s="224"/>
      <c r="C22" s="268"/>
      <c r="D22" s="224"/>
      <c r="E22" s="224"/>
      <c r="F22" s="224"/>
      <c r="G22" s="225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33" x14ac:dyDescent="0.2">
      <c r="A23" s="223"/>
      <c r="B23" s="224"/>
      <c r="C23" s="268"/>
      <c r="D23" s="224"/>
      <c r="E23" s="224"/>
      <c r="F23" s="224"/>
      <c r="G23" s="225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33" x14ac:dyDescent="0.2">
      <c r="A24" s="223"/>
      <c r="B24" s="224"/>
      <c r="C24" s="268"/>
      <c r="D24" s="224"/>
      <c r="E24" s="224"/>
      <c r="F24" s="224"/>
      <c r="G24" s="225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33" x14ac:dyDescent="0.2">
      <c r="A25" s="226"/>
      <c r="B25" s="227"/>
      <c r="C25" s="269"/>
      <c r="D25" s="227"/>
      <c r="E25" s="227"/>
      <c r="F25" s="227"/>
      <c r="G25" s="228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33" x14ac:dyDescent="0.2">
      <c r="A26" s="3"/>
      <c r="B26" s="4"/>
      <c r="C26" s="264"/>
      <c r="D26" s="6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</row>
    <row r="27" spans="1:33" x14ac:dyDescent="0.2">
      <c r="C27" s="270"/>
      <c r="D27" s="10"/>
      <c r="AG27" t="s">
        <v>384</v>
      </c>
    </row>
    <row r="28" spans="1:33" x14ac:dyDescent="0.2">
      <c r="D28" s="10"/>
    </row>
    <row r="29" spans="1:33" x14ac:dyDescent="0.2">
      <c r="D29" s="10"/>
    </row>
    <row r="30" spans="1:33" x14ac:dyDescent="0.2">
      <c r="D30" s="10"/>
    </row>
    <row r="31" spans="1:33" x14ac:dyDescent="0.2">
      <c r="D31" s="10"/>
    </row>
    <row r="32" spans="1:33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rnuWnMuVMC0hI43oZ4aUoiXpeYBv5OeZ4HFgE36Ua53K1u+be5Zkm3aRFDtwDD47eXF6OfHWzwuuP5LN0PP+2w==" saltValue="MX9Wd71PlFEuJnkiUME5gg==" spinCount="100000" sheet="1" formatRows="0"/>
  <mergeCells count="6">
    <mergeCell ref="A1:G1"/>
    <mergeCell ref="C2:G2"/>
    <mergeCell ref="C3:G3"/>
    <mergeCell ref="C4:G4"/>
    <mergeCell ref="A20:C20"/>
    <mergeCell ref="A21:G25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882EEB-DBE2-40B3-847B-D4CF791D5A2E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6" customWidth="1"/>
    <col min="3" max="3" width="38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7</v>
      </c>
      <c r="B1" s="197"/>
      <c r="C1" s="197"/>
      <c r="D1" s="197"/>
      <c r="E1" s="197"/>
      <c r="F1" s="197"/>
      <c r="G1" s="197"/>
      <c r="AG1" t="s">
        <v>129</v>
      </c>
    </row>
    <row r="2" spans="1:60" ht="24.95" customHeight="1" x14ac:dyDescent="0.2">
      <c r="A2" s="198" t="s">
        <v>8</v>
      </c>
      <c r="B2" s="49" t="s">
        <v>43</v>
      </c>
      <c r="C2" s="201" t="s">
        <v>44</v>
      </c>
      <c r="D2" s="199"/>
      <c r="E2" s="199"/>
      <c r="F2" s="199"/>
      <c r="G2" s="200"/>
      <c r="AG2" t="s">
        <v>130</v>
      </c>
    </row>
    <row r="3" spans="1:60" ht="24.95" customHeight="1" x14ac:dyDescent="0.2">
      <c r="A3" s="198" t="s">
        <v>9</v>
      </c>
      <c r="B3" s="49" t="s">
        <v>47</v>
      </c>
      <c r="C3" s="201" t="s">
        <v>48</v>
      </c>
      <c r="D3" s="199"/>
      <c r="E3" s="199"/>
      <c r="F3" s="199"/>
      <c r="G3" s="200"/>
      <c r="AC3" s="176" t="s">
        <v>130</v>
      </c>
      <c r="AG3" t="s">
        <v>131</v>
      </c>
    </row>
    <row r="4" spans="1:60" ht="24.95" customHeight="1" x14ac:dyDescent="0.2">
      <c r="A4" s="202" t="s">
        <v>10</v>
      </c>
      <c r="B4" s="203" t="s">
        <v>55</v>
      </c>
      <c r="C4" s="204" t="s">
        <v>56</v>
      </c>
      <c r="D4" s="205"/>
      <c r="E4" s="205"/>
      <c r="F4" s="205"/>
      <c r="G4" s="206"/>
      <c r="AG4" t="s">
        <v>132</v>
      </c>
    </row>
    <row r="5" spans="1:60" x14ac:dyDescent="0.2">
      <c r="D5" s="10"/>
    </row>
    <row r="6" spans="1:60" ht="38.25" x14ac:dyDescent="0.2">
      <c r="A6" s="208" t="s">
        <v>133</v>
      </c>
      <c r="B6" s="210" t="s">
        <v>134</v>
      </c>
      <c r="C6" s="210" t="s">
        <v>135</v>
      </c>
      <c r="D6" s="209" t="s">
        <v>136</v>
      </c>
      <c r="E6" s="208" t="s">
        <v>137</v>
      </c>
      <c r="F6" s="207" t="s">
        <v>138</v>
      </c>
      <c r="G6" s="208" t="s">
        <v>31</v>
      </c>
      <c r="H6" s="211" t="s">
        <v>32</v>
      </c>
      <c r="I6" s="211" t="s">
        <v>139</v>
      </c>
      <c r="J6" s="211" t="s">
        <v>33</v>
      </c>
      <c r="K6" s="211" t="s">
        <v>140</v>
      </c>
      <c r="L6" s="211" t="s">
        <v>141</v>
      </c>
      <c r="M6" s="211" t="s">
        <v>142</v>
      </c>
      <c r="N6" s="211" t="s">
        <v>143</v>
      </c>
      <c r="O6" s="211" t="s">
        <v>144</v>
      </c>
      <c r="P6" s="211" t="s">
        <v>145</v>
      </c>
      <c r="Q6" s="211" t="s">
        <v>146</v>
      </c>
      <c r="R6" s="211" t="s">
        <v>147</v>
      </c>
      <c r="S6" s="211" t="s">
        <v>148</v>
      </c>
      <c r="T6" s="211" t="s">
        <v>149</v>
      </c>
      <c r="U6" s="211" t="s">
        <v>150</v>
      </c>
      <c r="V6" s="211" t="s">
        <v>151</v>
      </c>
      <c r="W6" s="211" t="s">
        <v>152</v>
      </c>
      <c r="X6" s="211" t="s">
        <v>153</v>
      </c>
      <c r="Y6" s="211" t="s">
        <v>154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39" t="s">
        <v>155</v>
      </c>
      <c r="B8" s="240" t="s">
        <v>92</v>
      </c>
      <c r="C8" s="259" t="s">
        <v>93</v>
      </c>
      <c r="D8" s="241"/>
      <c r="E8" s="242"/>
      <c r="F8" s="243"/>
      <c r="G8" s="244">
        <f>SUMIF(AG9:AG30,"&lt;&gt;NOR",G9:G30)</f>
        <v>0</v>
      </c>
      <c r="H8" s="238"/>
      <c r="I8" s="238">
        <f>SUM(I9:I30)</f>
        <v>0</v>
      </c>
      <c r="J8" s="238"/>
      <c r="K8" s="238">
        <f>SUM(K9:K30)</f>
        <v>0</v>
      </c>
      <c r="L8" s="238"/>
      <c r="M8" s="238">
        <f>SUM(M9:M30)</f>
        <v>0</v>
      </c>
      <c r="N8" s="237"/>
      <c r="O8" s="237">
        <f>SUM(O9:O30)</f>
        <v>0</v>
      </c>
      <c r="P8" s="237"/>
      <c r="Q8" s="237">
        <f>SUM(Q9:Q30)</f>
        <v>0</v>
      </c>
      <c r="R8" s="238"/>
      <c r="S8" s="238"/>
      <c r="T8" s="238"/>
      <c r="U8" s="238"/>
      <c r="V8" s="238">
        <f>SUM(V9:V30)</f>
        <v>0</v>
      </c>
      <c r="W8" s="238"/>
      <c r="X8" s="238"/>
      <c r="Y8" s="238"/>
      <c r="AG8" t="s">
        <v>156</v>
      </c>
    </row>
    <row r="9" spans="1:60" ht="22.5" outlineLevel="1" x14ac:dyDescent="0.2">
      <c r="A9" s="252">
        <v>1</v>
      </c>
      <c r="B9" s="253" t="s">
        <v>421</v>
      </c>
      <c r="C9" s="262" t="s">
        <v>422</v>
      </c>
      <c r="D9" s="254"/>
      <c r="E9" s="255">
        <v>0</v>
      </c>
      <c r="F9" s="256"/>
      <c r="G9" s="257">
        <f>ROUND(E9*F9,2)</f>
        <v>0</v>
      </c>
      <c r="H9" s="234"/>
      <c r="I9" s="233">
        <f>ROUND(E9*H9,2)</f>
        <v>0</v>
      </c>
      <c r="J9" s="234"/>
      <c r="K9" s="233">
        <f>ROUND(E9*J9,2)</f>
        <v>0</v>
      </c>
      <c r="L9" s="233">
        <v>21</v>
      </c>
      <c r="M9" s="233">
        <f>G9*(1+L9/100)</f>
        <v>0</v>
      </c>
      <c r="N9" s="232">
        <v>0</v>
      </c>
      <c r="O9" s="232">
        <f>ROUND(E9*N9,2)</f>
        <v>0</v>
      </c>
      <c r="P9" s="232">
        <v>0</v>
      </c>
      <c r="Q9" s="232">
        <f>ROUND(E9*P9,2)</f>
        <v>0</v>
      </c>
      <c r="R9" s="233"/>
      <c r="S9" s="233" t="s">
        <v>178</v>
      </c>
      <c r="T9" s="233" t="s">
        <v>179</v>
      </c>
      <c r="U9" s="233">
        <v>0</v>
      </c>
      <c r="V9" s="233">
        <f>ROUND(E9*U9,2)</f>
        <v>0</v>
      </c>
      <c r="W9" s="233"/>
      <c r="X9" s="233" t="s">
        <v>293</v>
      </c>
      <c r="Y9" s="233" t="s">
        <v>423</v>
      </c>
      <c r="Z9" s="212"/>
      <c r="AA9" s="212"/>
      <c r="AB9" s="212"/>
      <c r="AC9" s="212"/>
      <c r="AD9" s="212"/>
      <c r="AE9" s="212"/>
      <c r="AF9" s="212"/>
      <c r="AG9" s="212" t="s">
        <v>424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1" x14ac:dyDescent="0.2">
      <c r="A10" s="252">
        <v>2</v>
      </c>
      <c r="B10" s="253" t="s">
        <v>425</v>
      </c>
      <c r="C10" s="262" t="s">
        <v>426</v>
      </c>
      <c r="D10" s="254" t="s">
        <v>427</v>
      </c>
      <c r="E10" s="255">
        <v>56</v>
      </c>
      <c r="F10" s="256"/>
      <c r="G10" s="257">
        <f>ROUND(E10*F10,2)</f>
        <v>0</v>
      </c>
      <c r="H10" s="234"/>
      <c r="I10" s="233">
        <f>ROUND(E10*H10,2)</f>
        <v>0</v>
      </c>
      <c r="J10" s="234"/>
      <c r="K10" s="233">
        <f>ROUND(E10*J10,2)</f>
        <v>0</v>
      </c>
      <c r="L10" s="233">
        <v>21</v>
      </c>
      <c r="M10" s="233">
        <f>G10*(1+L10/100)</f>
        <v>0</v>
      </c>
      <c r="N10" s="232">
        <v>0</v>
      </c>
      <c r="O10" s="232">
        <f>ROUND(E10*N10,2)</f>
        <v>0</v>
      </c>
      <c r="P10" s="232">
        <v>0</v>
      </c>
      <c r="Q10" s="232">
        <f>ROUND(E10*P10,2)</f>
        <v>0</v>
      </c>
      <c r="R10" s="233"/>
      <c r="S10" s="233" t="s">
        <v>178</v>
      </c>
      <c r="T10" s="233" t="s">
        <v>179</v>
      </c>
      <c r="U10" s="233">
        <v>0</v>
      </c>
      <c r="V10" s="233">
        <f>ROUND(E10*U10,2)</f>
        <v>0</v>
      </c>
      <c r="W10" s="233"/>
      <c r="X10" s="233" t="s">
        <v>161</v>
      </c>
      <c r="Y10" s="233" t="s">
        <v>423</v>
      </c>
      <c r="Z10" s="212"/>
      <c r="AA10" s="212"/>
      <c r="AB10" s="212"/>
      <c r="AC10" s="212"/>
      <c r="AD10" s="212"/>
      <c r="AE10" s="212"/>
      <c r="AF10" s="212"/>
      <c r="AG10" s="212" t="s">
        <v>428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1" x14ac:dyDescent="0.2">
      <c r="A11" s="252">
        <v>3</v>
      </c>
      <c r="B11" s="253" t="s">
        <v>429</v>
      </c>
      <c r="C11" s="262" t="s">
        <v>430</v>
      </c>
      <c r="D11" s="254" t="s">
        <v>427</v>
      </c>
      <c r="E11" s="255">
        <v>55</v>
      </c>
      <c r="F11" s="256"/>
      <c r="G11" s="257">
        <f>ROUND(E11*F11,2)</f>
        <v>0</v>
      </c>
      <c r="H11" s="234"/>
      <c r="I11" s="233">
        <f>ROUND(E11*H11,2)</f>
        <v>0</v>
      </c>
      <c r="J11" s="234"/>
      <c r="K11" s="233">
        <f>ROUND(E11*J11,2)</f>
        <v>0</v>
      </c>
      <c r="L11" s="233">
        <v>21</v>
      </c>
      <c r="M11" s="233">
        <f>G11*(1+L11/100)</f>
        <v>0</v>
      </c>
      <c r="N11" s="232">
        <v>0</v>
      </c>
      <c r="O11" s="232">
        <f>ROUND(E11*N11,2)</f>
        <v>0</v>
      </c>
      <c r="P11" s="232">
        <v>0</v>
      </c>
      <c r="Q11" s="232">
        <f>ROUND(E11*P11,2)</f>
        <v>0</v>
      </c>
      <c r="R11" s="233"/>
      <c r="S11" s="233" t="s">
        <v>178</v>
      </c>
      <c r="T11" s="233" t="s">
        <v>179</v>
      </c>
      <c r="U11" s="233">
        <v>0</v>
      </c>
      <c r="V11" s="233">
        <f>ROUND(E11*U11,2)</f>
        <v>0</v>
      </c>
      <c r="W11" s="233"/>
      <c r="X11" s="233" t="s">
        <v>161</v>
      </c>
      <c r="Y11" s="233" t="s">
        <v>423</v>
      </c>
      <c r="Z11" s="212"/>
      <c r="AA11" s="212"/>
      <c r="AB11" s="212"/>
      <c r="AC11" s="212"/>
      <c r="AD11" s="212"/>
      <c r="AE11" s="212"/>
      <c r="AF11" s="212"/>
      <c r="AG11" s="212" t="s">
        <v>428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1" x14ac:dyDescent="0.2">
      <c r="A12" s="252">
        <v>4</v>
      </c>
      <c r="B12" s="253" t="s">
        <v>431</v>
      </c>
      <c r="C12" s="262" t="s">
        <v>432</v>
      </c>
      <c r="D12" s="254" t="s">
        <v>427</v>
      </c>
      <c r="E12" s="255">
        <v>8</v>
      </c>
      <c r="F12" s="256"/>
      <c r="G12" s="257">
        <f>ROUND(E12*F12,2)</f>
        <v>0</v>
      </c>
      <c r="H12" s="234"/>
      <c r="I12" s="233">
        <f>ROUND(E12*H12,2)</f>
        <v>0</v>
      </c>
      <c r="J12" s="234"/>
      <c r="K12" s="233">
        <f>ROUND(E12*J12,2)</f>
        <v>0</v>
      </c>
      <c r="L12" s="233">
        <v>21</v>
      </c>
      <c r="M12" s="233">
        <f>G12*(1+L12/100)</f>
        <v>0</v>
      </c>
      <c r="N12" s="232">
        <v>0</v>
      </c>
      <c r="O12" s="232">
        <f>ROUND(E12*N12,2)</f>
        <v>0</v>
      </c>
      <c r="P12" s="232">
        <v>0</v>
      </c>
      <c r="Q12" s="232">
        <f>ROUND(E12*P12,2)</f>
        <v>0</v>
      </c>
      <c r="R12" s="233"/>
      <c r="S12" s="233" t="s">
        <v>178</v>
      </c>
      <c r="T12" s="233" t="s">
        <v>179</v>
      </c>
      <c r="U12" s="233">
        <v>0</v>
      </c>
      <c r="V12" s="233">
        <f>ROUND(E12*U12,2)</f>
        <v>0</v>
      </c>
      <c r="W12" s="233"/>
      <c r="X12" s="233" t="s">
        <v>161</v>
      </c>
      <c r="Y12" s="233" t="s">
        <v>423</v>
      </c>
      <c r="Z12" s="212"/>
      <c r="AA12" s="212"/>
      <c r="AB12" s="212"/>
      <c r="AC12" s="212"/>
      <c r="AD12" s="212"/>
      <c r="AE12" s="212"/>
      <c r="AF12" s="212"/>
      <c r="AG12" s="212" t="s">
        <v>428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1" x14ac:dyDescent="0.2">
      <c r="A13" s="252">
        <v>5</v>
      </c>
      <c r="B13" s="253" t="s">
        <v>90</v>
      </c>
      <c r="C13" s="262" t="s">
        <v>433</v>
      </c>
      <c r="D13" s="254" t="s">
        <v>434</v>
      </c>
      <c r="E13" s="255">
        <v>1</v>
      </c>
      <c r="F13" s="256"/>
      <c r="G13" s="257">
        <f>ROUND(E13*F13,2)</f>
        <v>0</v>
      </c>
      <c r="H13" s="234"/>
      <c r="I13" s="233">
        <f>ROUND(E13*H13,2)</f>
        <v>0</v>
      </c>
      <c r="J13" s="234"/>
      <c r="K13" s="233">
        <f>ROUND(E13*J13,2)</f>
        <v>0</v>
      </c>
      <c r="L13" s="233">
        <v>21</v>
      </c>
      <c r="M13" s="233">
        <f>G13*(1+L13/100)</f>
        <v>0</v>
      </c>
      <c r="N13" s="232">
        <v>0</v>
      </c>
      <c r="O13" s="232">
        <f>ROUND(E13*N13,2)</f>
        <v>0</v>
      </c>
      <c r="P13" s="232">
        <v>0</v>
      </c>
      <c r="Q13" s="232">
        <f>ROUND(E13*P13,2)</f>
        <v>0</v>
      </c>
      <c r="R13" s="233"/>
      <c r="S13" s="233" t="s">
        <v>178</v>
      </c>
      <c r="T13" s="233" t="s">
        <v>179</v>
      </c>
      <c r="U13" s="233">
        <v>0</v>
      </c>
      <c r="V13" s="233">
        <f>ROUND(E13*U13,2)</f>
        <v>0</v>
      </c>
      <c r="W13" s="233"/>
      <c r="X13" s="233" t="s">
        <v>293</v>
      </c>
      <c r="Y13" s="233" t="s">
        <v>423</v>
      </c>
      <c r="Z13" s="212"/>
      <c r="AA13" s="212"/>
      <c r="AB13" s="212"/>
      <c r="AC13" s="212"/>
      <c r="AD13" s="212"/>
      <c r="AE13" s="212"/>
      <c r="AF13" s="212"/>
      <c r="AG13" s="212" t="s">
        <v>424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ht="22.5" outlineLevel="1" x14ac:dyDescent="0.2">
      <c r="A14" s="252">
        <v>6</v>
      </c>
      <c r="B14" s="253" t="s">
        <v>435</v>
      </c>
      <c r="C14" s="262" t="s">
        <v>436</v>
      </c>
      <c r="D14" s="254" t="s">
        <v>427</v>
      </c>
      <c r="E14" s="255">
        <v>120</v>
      </c>
      <c r="F14" s="256"/>
      <c r="G14" s="257">
        <f>ROUND(E14*F14,2)</f>
        <v>0</v>
      </c>
      <c r="H14" s="234"/>
      <c r="I14" s="233">
        <f>ROUND(E14*H14,2)</f>
        <v>0</v>
      </c>
      <c r="J14" s="234"/>
      <c r="K14" s="233">
        <f>ROUND(E14*J14,2)</f>
        <v>0</v>
      </c>
      <c r="L14" s="233">
        <v>21</v>
      </c>
      <c r="M14" s="233">
        <f>G14*(1+L14/100)</f>
        <v>0</v>
      </c>
      <c r="N14" s="232">
        <v>0</v>
      </c>
      <c r="O14" s="232">
        <f>ROUND(E14*N14,2)</f>
        <v>0</v>
      </c>
      <c r="P14" s="232">
        <v>0</v>
      </c>
      <c r="Q14" s="232">
        <f>ROUND(E14*P14,2)</f>
        <v>0</v>
      </c>
      <c r="R14" s="233"/>
      <c r="S14" s="233" t="s">
        <v>178</v>
      </c>
      <c r="T14" s="233" t="s">
        <v>179</v>
      </c>
      <c r="U14" s="233">
        <v>0</v>
      </c>
      <c r="V14" s="233">
        <f>ROUND(E14*U14,2)</f>
        <v>0</v>
      </c>
      <c r="W14" s="233"/>
      <c r="X14" s="233" t="s">
        <v>161</v>
      </c>
      <c r="Y14" s="233" t="s">
        <v>423</v>
      </c>
      <c r="Z14" s="212"/>
      <c r="AA14" s="212"/>
      <c r="AB14" s="212"/>
      <c r="AC14" s="212"/>
      <c r="AD14" s="212"/>
      <c r="AE14" s="212"/>
      <c r="AF14" s="212"/>
      <c r="AG14" s="212" t="s">
        <v>428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1" x14ac:dyDescent="0.2">
      <c r="A15" s="252">
        <v>7</v>
      </c>
      <c r="B15" s="253" t="s">
        <v>437</v>
      </c>
      <c r="C15" s="262" t="s">
        <v>438</v>
      </c>
      <c r="D15" s="254" t="s">
        <v>434</v>
      </c>
      <c r="E15" s="255">
        <v>1</v>
      </c>
      <c r="F15" s="256"/>
      <c r="G15" s="257">
        <f>ROUND(E15*F15,2)</f>
        <v>0</v>
      </c>
      <c r="H15" s="234"/>
      <c r="I15" s="233">
        <f>ROUND(E15*H15,2)</f>
        <v>0</v>
      </c>
      <c r="J15" s="234"/>
      <c r="K15" s="233">
        <f>ROUND(E15*J15,2)</f>
        <v>0</v>
      </c>
      <c r="L15" s="233">
        <v>21</v>
      </c>
      <c r="M15" s="233">
        <f>G15*(1+L15/100)</f>
        <v>0</v>
      </c>
      <c r="N15" s="232">
        <v>0</v>
      </c>
      <c r="O15" s="232">
        <f>ROUND(E15*N15,2)</f>
        <v>0</v>
      </c>
      <c r="P15" s="232">
        <v>0</v>
      </c>
      <c r="Q15" s="232">
        <f>ROUND(E15*P15,2)</f>
        <v>0</v>
      </c>
      <c r="R15" s="233"/>
      <c r="S15" s="233" t="s">
        <v>178</v>
      </c>
      <c r="T15" s="233" t="s">
        <v>179</v>
      </c>
      <c r="U15" s="233">
        <v>0</v>
      </c>
      <c r="V15" s="233">
        <f>ROUND(E15*U15,2)</f>
        <v>0</v>
      </c>
      <c r="W15" s="233"/>
      <c r="X15" s="233" t="s">
        <v>161</v>
      </c>
      <c r="Y15" s="233" t="s">
        <v>423</v>
      </c>
      <c r="Z15" s="212"/>
      <c r="AA15" s="212"/>
      <c r="AB15" s="212"/>
      <c r="AC15" s="212"/>
      <c r="AD15" s="212"/>
      <c r="AE15" s="212"/>
      <c r="AF15" s="212"/>
      <c r="AG15" s="212" t="s">
        <v>428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1" x14ac:dyDescent="0.2">
      <c r="A16" s="252">
        <v>8</v>
      </c>
      <c r="B16" s="253" t="s">
        <v>96</v>
      </c>
      <c r="C16" s="262" t="s">
        <v>439</v>
      </c>
      <c r="D16" s="254" t="s">
        <v>434</v>
      </c>
      <c r="E16" s="255">
        <v>11</v>
      </c>
      <c r="F16" s="256"/>
      <c r="G16" s="257">
        <f>ROUND(E16*F16,2)</f>
        <v>0</v>
      </c>
      <c r="H16" s="234"/>
      <c r="I16" s="233">
        <f>ROUND(E16*H16,2)</f>
        <v>0</v>
      </c>
      <c r="J16" s="234"/>
      <c r="K16" s="233">
        <f>ROUND(E16*J16,2)</f>
        <v>0</v>
      </c>
      <c r="L16" s="233">
        <v>21</v>
      </c>
      <c r="M16" s="233">
        <f>G16*(1+L16/100)</f>
        <v>0</v>
      </c>
      <c r="N16" s="232">
        <v>0</v>
      </c>
      <c r="O16" s="232">
        <f>ROUND(E16*N16,2)</f>
        <v>0</v>
      </c>
      <c r="P16" s="232">
        <v>0</v>
      </c>
      <c r="Q16" s="232">
        <f>ROUND(E16*P16,2)</f>
        <v>0</v>
      </c>
      <c r="R16" s="233"/>
      <c r="S16" s="233" t="s">
        <v>178</v>
      </c>
      <c r="T16" s="233" t="s">
        <v>179</v>
      </c>
      <c r="U16" s="233">
        <v>0</v>
      </c>
      <c r="V16" s="233">
        <f>ROUND(E16*U16,2)</f>
        <v>0</v>
      </c>
      <c r="W16" s="233"/>
      <c r="X16" s="233" t="s">
        <v>293</v>
      </c>
      <c r="Y16" s="233" t="s">
        <v>423</v>
      </c>
      <c r="Z16" s="212"/>
      <c r="AA16" s="212"/>
      <c r="AB16" s="212"/>
      <c r="AC16" s="212"/>
      <c r="AD16" s="212"/>
      <c r="AE16" s="212"/>
      <c r="AF16" s="212"/>
      <c r="AG16" s="212" t="s">
        <v>424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ht="22.5" outlineLevel="1" x14ac:dyDescent="0.2">
      <c r="A17" s="252">
        <v>9</v>
      </c>
      <c r="B17" s="253" t="s">
        <v>440</v>
      </c>
      <c r="C17" s="262" t="s">
        <v>441</v>
      </c>
      <c r="D17" s="254" t="s">
        <v>177</v>
      </c>
      <c r="E17" s="255">
        <v>1</v>
      </c>
      <c r="F17" s="256"/>
      <c r="G17" s="257">
        <f>ROUND(E17*F17,2)</f>
        <v>0</v>
      </c>
      <c r="H17" s="234"/>
      <c r="I17" s="233">
        <f>ROUND(E17*H17,2)</f>
        <v>0</v>
      </c>
      <c r="J17" s="234"/>
      <c r="K17" s="233">
        <f>ROUND(E17*J17,2)</f>
        <v>0</v>
      </c>
      <c r="L17" s="233">
        <v>21</v>
      </c>
      <c r="M17" s="233">
        <f>G17*(1+L17/100)</f>
        <v>0</v>
      </c>
      <c r="N17" s="232">
        <v>0</v>
      </c>
      <c r="O17" s="232">
        <f>ROUND(E17*N17,2)</f>
        <v>0</v>
      </c>
      <c r="P17" s="232">
        <v>0</v>
      </c>
      <c r="Q17" s="232">
        <f>ROUND(E17*P17,2)</f>
        <v>0</v>
      </c>
      <c r="R17" s="233"/>
      <c r="S17" s="233" t="s">
        <v>178</v>
      </c>
      <c r="T17" s="233" t="s">
        <v>179</v>
      </c>
      <c r="U17" s="233">
        <v>0</v>
      </c>
      <c r="V17" s="233">
        <f>ROUND(E17*U17,2)</f>
        <v>0</v>
      </c>
      <c r="W17" s="233"/>
      <c r="X17" s="233" t="s">
        <v>161</v>
      </c>
      <c r="Y17" s="233" t="s">
        <v>423</v>
      </c>
      <c r="Z17" s="212"/>
      <c r="AA17" s="212"/>
      <c r="AB17" s="212"/>
      <c r="AC17" s="212"/>
      <c r="AD17" s="212"/>
      <c r="AE17" s="212"/>
      <c r="AF17" s="212"/>
      <c r="AG17" s="212" t="s">
        <v>428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1" x14ac:dyDescent="0.2">
      <c r="A18" s="252">
        <v>10</v>
      </c>
      <c r="B18" s="253" t="s">
        <v>442</v>
      </c>
      <c r="C18" s="262" t="s">
        <v>443</v>
      </c>
      <c r="D18" s="254"/>
      <c r="E18" s="255">
        <v>0</v>
      </c>
      <c r="F18" s="256"/>
      <c r="G18" s="257">
        <f>ROUND(E18*F18,2)</f>
        <v>0</v>
      </c>
      <c r="H18" s="234"/>
      <c r="I18" s="233">
        <f>ROUND(E18*H18,2)</f>
        <v>0</v>
      </c>
      <c r="J18" s="234"/>
      <c r="K18" s="233">
        <f>ROUND(E18*J18,2)</f>
        <v>0</v>
      </c>
      <c r="L18" s="233">
        <v>21</v>
      </c>
      <c r="M18" s="233">
        <f>G18*(1+L18/100)</f>
        <v>0</v>
      </c>
      <c r="N18" s="232">
        <v>0</v>
      </c>
      <c r="O18" s="232">
        <f>ROUND(E18*N18,2)</f>
        <v>0</v>
      </c>
      <c r="P18" s="232">
        <v>0</v>
      </c>
      <c r="Q18" s="232">
        <f>ROUND(E18*P18,2)</f>
        <v>0</v>
      </c>
      <c r="R18" s="233"/>
      <c r="S18" s="233" t="s">
        <v>178</v>
      </c>
      <c r="T18" s="233" t="s">
        <v>179</v>
      </c>
      <c r="U18" s="233">
        <v>0</v>
      </c>
      <c r="V18" s="233">
        <f>ROUND(E18*U18,2)</f>
        <v>0</v>
      </c>
      <c r="W18" s="233"/>
      <c r="X18" s="233" t="s">
        <v>293</v>
      </c>
      <c r="Y18" s="233" t="s">
        <v>423</v>
      </c>
      <c r="Z18" s="212"/>
      <c r="AA18" s="212"/>
      <c r="AB18" s="212"/>
      <c r="AC18" s="212"/>
      <c r="AD18" s="212"/>
      <c r="AE18" s="212"/>
      <c r="AF18" s="212"/>
      <c r="AG18" s="212" t="s">
        <v>424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1" x14ac:dyDescent="0.2">
      <c r="A19" s="252">
        <v>11</v>
      </c>
      <c r="B19" s="253" t="s">
        <v>444</v>
      </c>
      <c r="C19" s="262" t="s">
        <v>445</v>
      </c>
      <c r="D19" s="254" t="s">
        <v>434</v>
      </c>
      <c r="E19" s="255">
        <v>1</v>
      </c>
      <c r="F19" s="256"/>
      <c r="G19" s="257">
        <f>ROUND(E19*F19,2)</f>
        <v>0</v>
      </c>
      <c r="H19" s="234"/>
      <c r="I19" s="233">
        <f>ROUND(E19*H19,2)</f>
        <v>0</v>
      </c>
      <c r="J19" s="234"/>
      <c r="K19" s="233">
        <f>ROUND(E19*J19,2)</f>
        <v>0</v>
      </c>
      <c r="L19" s="233">
        <v>21</v>
      </c>
      <c r="M19" s="233">
        <f>G19*(1+L19/100)</f>
        <v>0</v>
      </c>
      <c r="N19" s="232">
        <v>0</v>
      </c>
      <c r="O19" s="232">
        <f>ROUND(E19*N19,2)</f>
        <v>0</v>
      </c>
      <c r="P19" s="232">
        <v>0</v>
      </c>
      <c r="Q19" s="232">
        <f>ROUND(E19*P19,2)</f>
        <v>0</v>
      </c>
      <c r="R19" s="233"/>
      <c r="S19" s="233" t="s">
        <v>178</v>
      </c>
      <c r="T19" s="233" t="s">
        <v>179</v>
      </c>
      <c r="U19" s="233">
        <v>0</v>
      </c>
      <c r="V19" s="233">
        <f>ROUND(E19*U19,2)</f>
        <v>0</v>
      </c>
      <c r="W19" s="233"/>
      <c r="X19" s="233" t="s">
        <v>161</v>
      </c>
      <c r="Y19" s="233" t="s">
        <v>423</v>
      </c>
      <c r="Z19" s="212"/>
      <c r="AA19" s="212"/>
      <c r="AB19" s="212"/>
      <c r="AC19" s="212"/>
      <c r="AD19" s="212"/>
      <c r="AE19" s="212"/>
      <c r="AF19" s="212"/>
      <c r="AG19" s="212" t="s">
        <v>428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1" x14ac:dyDescent="0.2">
      <c r="A20" s="252">
        <v>12</v>
      </c>
      <c r="B20" s="253" t="s">
        <v>446</v>
      </c>
      <c r="C20" s="262" t="s">
        <v>447</v>
      </c>
      <c r="D20" s="254" t="s">
        <v>434</v>
      </c>
      <c r="E20" s="255">
        <v>2</v>
      </c>
      <c r="F20" s="256"/>
      <c r="G20" s="257">
        <f>ROUND(E20*F20,2)</f>
        <v>0</v>
      </c>
      <c r="H20" s="234"/>
      <c r="I20" s="233">
        <f>ROUND(E20*H20,2)</f>
        <v>0</v>
      </c>
      <c r="J20" s="234"/>
      <c r="K20" s="233">
        <f>ROUND(E20*J20,2)</f>
        <v>0</v>
      </c>
      <c r="L20" s="233">
        <v>21</v>
      </c>
      <c r="M20" s="233">
        <f>G20*(1+L20/100)</f>
        <v>0</v>
      </c>
      <c r="N20" s="232">
        <v>0</v>
      </c>
      <c r="O20" s="232">
        <f>ROUND(E20*N20,2)</f>
        <v>0</v>
      </c>
      <c r="P20" s="232">
        <v>0</v>
      </c>
      <c r="Q20" s="232">
        <f>ROUND(E20*P20,2)</f>
        <v>0</v>
      </c>
      <c r="R20" s="233"/>
      <c r="S20" s="233" t="s">
        <v>178</v>
      </c>
      <c r="T20" s="233" t="s">
        <v>179</v>
      </c>
      <c r="U20" s="233">
        <v>0</v>
      </c>
      <c r="V20" s="233">
        <f>ROUND(E20*U20,2)</f>
        <v>0</v>
      </c>
      <c r="W20" s="233"/>
      <c r="X20" s="233" t="s">
        <v>161</v>
      </c>
      <c r="Y20" s="233" t="s">
        <v>423</v>
      </c>
      <c r="Z20" s="212"/>
      <c r="AA20" s="212"/>
      <c r="AB20" s="212"/>
      <c r="AC20" s="212"/>
      <c r="AD20" s="212"/>
      <c r="AE20" s="212"/>
      <c r="AF20" s="212"/>
      <c r="AG20" s="212" t="s">
        <v>428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1" x14ac:dyDescent="0.2">
      <c r="A21" s="252">
        <v>13</v>
      </c>
      <c r="B21" s="253" t="s">
        <v>448</v>
      </c>
      <c r="C21" s="262" t="s">
        <v>449</v>
      </c>
      <c r="D21" s="254" t="s">
        <v>434</v>
      </c>
      <c r="E21" s="255">
        <v>1</v>
      </c>
      <c r="F21" s="256"/>
      <c r="G21" s="257">
        <f>ROUND(E21*F21,2)</f>
        <v>0</v>
      </c>
      <c r="H21" s="234"/>
      <c r="I21" s="233">
        <f>ROUND(E21*H21,2)</f>
        <v>0</v>
      </c>
      <c r="J21" s="234"/>
      <c r="K21" s="233">
        <f>ROUND(E21*J21,2)</f>
        <v>0</v>
      </c>
      <c r="L21" s="233">
        <v>21</v>
      </c>
      <c r="M21" s="233">
        <f>G21*(1+L21/100)</f>
        <v>0</v>
      </c>
      <c r="N21" s="232">
        <v>0</v>
      </c>
      <c r="O21" s="232">
        <f>ROUND(E21*N21,2)</f>
        <v>0</v>
      </c>
      <c r="P21" s="232">
        <v>0</v>
      </c>
      <c r="Q21" s="232">
        <f>ROUND(E21*P21,2)</f>
        <v>0</v>
      </c>
      <c r="R21" s="233"/>
      <c r="S21" s="233" t="s">
        <v>178</v>
      </c>
      <c r="T21" s="233" t="s">
        <v>179</v>
      </c>
      <c r="U21" s="233">
        <v>0</v>
      </c>
      <c r="V21" s="233">
        <f>ROUND(E21*U21,2)</f>
        <v>0</v>
      </c>
      <c r="W21" s="233"/>
      <c r="X21" s="233" t="s">
        <v>161</v>
      </c>
      <c r="Y21" s="233" t="s">
        <v>423</v>
      </c>
      <c r="Z21" s="212"/>
      <c r="AA21" s="212"/>
      <c r="AB21" s="212"/>
      <c r="AC21" s="212"/>
      <c r="AD21" s="212"/>
      <c r="AE21" s="212"/>
      <c r="AF21" s="212"/>
      <c r="AG21" s="212" t="s">
        <v>428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1" x14ac:dyDescent="0.2">
      <c r="A22" s="252">
        <v>14</v>
      </c>
      <c r="B22" s="253" t="s">
        <v>450</v>
      </c>
      <c r="C22" s="262" t="s">
        <v>451</v>
      </c>
      <c r="D22" s="254" t="s">
        <v>434</v>
      </c>
      <c r="E22" s="255">
        <v>19</v>
      </c>
      <c r="F22" s="256"/>
      <c r="G22" s="257">
        <f>ROUND(E22*F22,2)</f>
        <v>0</v>
      </c>
      <c r="H22" s="234"/>
      <c r="I22" s="233">
        <f>ROUND(E22*H22,2)</f>
        <v>0</v>
      </c>
      <c r="J22" s="234"/>
      <c r="K22" s="233">
        <f>ROUND(E22*J22,2)</f>
        <v>0</v>
      </c>
      <c r="L22" s="233">
        <v>21</v>
      </c>
      <c r="M22" s="233">
        <f>G22*(1+L22/100)</f>
        <v>0</v>
      </c>
      <c r="N22" s="232">
        <v>0</v>
      </c>
      <c r="O22" s="232">
        <f>ROUND(E22*N22,2)</f>
        <v>0</v>
      </c>
      <c r="P22" s="232">
        <v>0</v>
      </c>
      <c r="Q22" s="232">
        <f>ROUND(E22*P22,2)</f>
        <v>0</v>
      </c>
      <c r="R22" s="233"/>
      <c r="S22" s="233" t="s">
        <v>178</v>
      </c>
      <c r="T22" s="233" t="s">
        <v>179</v>
      </c>
      <c r="U22" s="233">
        <v>0</v>
      </c>
      <c r="V22" s="233">
        <f>ROUND(E22*U22,2)</f>
        <v>0</v>
      </c>
      <c r="W22" s="233"/>
      <c r="X22" s="233" t="s">
        <v>161</v>
      </c>
      <c r="Y22" s="233" t="s">
        <v>423</v>
      </c>
      <c r="Z22" s="212"/>
      <c r="AA22" s="212"/>
      <c r="AB22" s="212"/>
      <c r="AC22" s="212"/>
      <c r="AD22" s="212"/>
      <c r="AE22" s="212"/>
      <c r="AF22" s="212"/>
      <c r="AG22" s="212" t="s">
        <v>428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1" x14ac:dyDescent="0.2">
      <c r="A23" s="252">
        <v>15</v>
      </c>
      <c r="B23" s="253" t="s">
        <v>452</v>
      </c>
      <c r="C23" s="262" t="s">
        <v>453</v>
      </c>
      <c r="D23" s="254" t="s">
        <v>434</v>
      </c>
      <c r="E23" s="255">
        <v>3</v>
      </c>
      <c r="F23" s="256"/>
      <c r="G23" s="257">
        <f>ROUND(E23*F23,2)</f>
        <v>0</v>
      </c>
      <c r="H23" s="234"/>
      <c r="I23" s="233">
        <f>ROUND(E23*H23,2)</f>
        <v>0</v>
      </c>
      <c r="J23" s="234"/>
      <c r="K23" s="233">
        <f>ROUND(E23*J23,2)</f>
        <v>0</v>
      </c>
      <c r="L23" s="233">
        <v>21</v>
      </c>
      <c r="M23" s="233">
        <f>G23*(1+L23/100)</f>
        <v>0</v>
      </c>
      <c r="N23" s="232">
        <v>0</v>
      </c>
      <c r="O23" s="232">
        <f>ROUND(E23*N23,2)</f>
        <v>0</v>
      </c>
      <c r="P23" s="232">
        <v>0</v>
      </c>
      <c r="Q23" s="232">
        <f>ROUND(E23*P23,2)</f>
        <v>0</v>
      </c>
      <c r="R23" s="233"/>
      <c r="S23" s="233" t="s">
        <v>178</v>
      </c>
      <c r="T23" s="233" t="s">
        <v>179</v>
      </c>
      <c r="U23" s="233">
        <v>0</v>
      </c>
      <c r="V23" s="233">
        <f>ROUND(E23*U23,2)</f>
        <v>0</v>
      </c>
      <c r="W23" s="233"/>
      <c r="X23" s="233" t="s">
        <v>161</v>
      </c>
      <c r="Y23" s="233" t="s">
        <v>423</v>
      </c>
      <c r="Z23" s="212"/>
      <c r="AA23" s="212"/>
      <c r="AB23" s="212"/>
      <c r="AC23" s="212"/>
      <c r="AD23" s="212"/>
      <c r="AE23" s="212"/>
      <c r="AF23" s="212"/>
      <c r="AG23" s="212" t="s">
        <v>428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1" x14ac:dyDescent="0.2">
      <c r="A24" s="252">
        <v>16</v>
      </c>
      <c r="B24" s="253" t="s">
        <v>454</v>
      </c>
      <c r="C24" s="262" t="s">
        <v>455</v>
      </c>
      <c r="D24" s="254" t="s">
        <v>434</v>
      </c>
      <c r="E24" s="255">
        <v>19</v>
      </c>
      <c r="F24" s="256"/>
      <c r="G24" s="257">
        <f>ROUND(E24*F24,2)</f>
        <v>0</v>
      </c>
      <c r="H24" s="234"/>
      <c r="I24" s="233">
        <f>ROUND(E24*H24,2)</f>
        <v>0</v>
      </c>
      <c r="J24" s="234"/>
      <c r="K24" s="233">
        <f>ROUND(E24*J24,2)</f>
        <v>0</v>
      </c>
      <c r="L24" s="233">
        <v>21</v>
      </c>
      <c r="M24" s="233">
        <f>G24*(1+L24/100)</f>
        <v>0</v>
      </c>
      <c r="N24" s="232">
        <v>0</v>
      </c>
      <c r="O24" s="232">
        <f>ROUND(E24*N24,2)</f>
        <v>0</v>
      </c>
      <c r="P24" s="232">
        <v>0</v>
      </c>
      <c r="Q24" s="232">
        <f>ROUND(E24*P24,2)</f>
        <v>0</v>
      </c>
      <c r="R24" s="233"/>
      <c r="S24" s="233" t="s">
        <v>178</v>
      </c>
      <c r="T24" s="233" t="s">
        <v>179</v>
      </c>
      <c r="U24" s="233">
        <v>0</v>
      </c>
      <c r="V24" s="233">
        <f>ROUND(E24*U24,2)</f>
        <v>0</v>
      </c>
      <c r="W24" s="233"/>
      <c r="X24" s="233" t="s">
        <v>161</v>
      </c>
      <c r="Y24" s="233" t="s">
        <v>423</v>
      </c>
      <c r="Z24" s="212"/>
      <c r="AA24" s="212"/>
      <c r="AB24" s="212"/>
      <c r="AC24" s="212"/>
      <c r="AD24" s="212"/>
      <c r="AE24" s="212"/>
      <c r="AF24" s="212"/>
      <c r="AG24" s="212" t="s">
        <v>428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1" x14ac:dyDescent="0.2">
      <c r="A25" s="252">
        <v>17</v>
      </c>
      <c r="B25" s="253" t="s">
        <v>456</v>
      </c>
      <c r="C25" s="262" t="s">
        <v>457</v>
      </c>
      <c r="D25" s="254" t="s">
        <v>434</v>
      </c>
      <c r="E25" s="255">
        <v>1</v>
      </c>
      <c r="F25" s="256"/>
      <c r="G25" s="257">
        <f>ROUND(E25*F25,2)</f>
        <v>0</v>
      </c>
      <c r="H25" s="234"/>
      <c r="I25" s="233">
        <f>ROUND(E25*H25,2)</f>
        <v>0</v>
      </c>
      <c r="J25" s="234"/>
      <c r="K25" s="233">
        <f>ROUND(E25*J25,2)</f>
        <v>0</v>
      </c>
      <c r="L25" s="233">
        <v>21</v>
      </c>
      <c r="M25" s="233">
        <f>G25*(1+L25/100)</f>
        <v>0</v>
      </c>
      <c r="N25" s="232">
        <v>0</v>
      </c>
      <c r="O25" s="232">
        <f>ROUND(E25*N25,2)</f>
        <v>0</v>
      </c>
      <c r="P25" s="232">
        <v>0</v>
      </c>
      <c r="Q25" s="232">
        <f>ROUND(E25*P25,2)</f>
        <v>0</v>
      </c>
      <c r="R25" s="233"/>
      <c r="S25" s="233" t="s">
        <v>178</v>
      </c>
      <c r="T25" s="233" t="s">
        <v>179</v>
      </c>
      <c r="U25" s="233">
        <v>0</v>
      </c>
      <c r="V25" s="233">
        <f>ROUND(E25*U25,2)</f>
        <v>0</v>
      </c>
      <c r="W25" s="233"/>
      <c r="X25" s="233" t="s">
        <v>161</v>
      </c>
      <c r="Y25" s="233" t="s">
        <v>423</v>
      </c>
      <c r="Z25" s="212"/>
      <c r="AA25" s="212"/>
      <c r="AB25" s="212"/>
      <c r="AC25" s="212"/>
      <c r="AD25" s="212"/>
      <c r="AE25" s="212"/>
      <c r="AF25" s="212"/>
      <c r="AG25" s="212" t="s">
        <v>428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1" x14ac:dyDescent="0.2">
      <c r="A26" s="252">
        <v>18</v>
      </c>
      <c r="B26" s="253" t="s">
        <v>458</v>
      </c>
      <c r="C26" s="262" t="s">
        <v>459</v>
      </c>
      <c r="D26" s="254" t="s">
        <v>434</v>
      </c>
      <c r="E26" s="255">
        <v>3</v>
      </c>
      <c r="F26" s="256"/>
      <c r="G26" s="257">
        <f>ROUND(E26*F26,2)</f>
        <v>0</v>
      </c>
      <c r="H26" s="234"/>
      <c r="I26" s="233">
        <f>ROUND(E26*H26,2)</f>
        <v>0</v>
      </c>
      <c r="J26" s="234"/>
      <c r="K26" s="233">
        <f>ROUND(E26*J26,2)</f>
        <v>0</v>
      </c>
      <c r="L26" s="233">
        <v>21</v>
      </c>
      <c r="M26" s="233">
        <f>G26*(1+L26/100)</f>
        <v>0</v>
      </c>
      <c r="N26" s="232">
        <v>0</v>
      </c>
      <c r="O26" s="232">
        <f>ROUND(E26*N26,2)</f>
        <v>0</v>
      </c>
      <c r="P26" s="232">
        <v>0</v>
      </c>
      <c r="Q26" s="232">
        <f>ROUND(E26*P26,2)</f>
        <v>0</v>
      </c>
      <c r="R26" s="233"/>
      <c r="S26" s="233" t="s">
        <v>178</v>
      </c>
      <c r="T26" s="233" t="s">
        <v>179</v>
      </c>
      <c r="U26" s="233">
        <v>0</v>
      </c>
      <c r="V26" s="233">
        <f>ROUND(E26*U26,2)</f>
        <v>0</v>
      </c>
      <c r="W26" s="233"/>
      <c r="X26" s="233" t="s">
        <v>293</v>
      </c>
      <c r="Y26" s="233" t="s">
        <v>423</v>
      </c>
      <c r="Z26" s="212"/>
      <c r="AA26" s="212"/>
      <c r="AB26" s="212"/>
      <c r="AC26" s="212"/>
      <c r="AD26" s="212"/>
      <c r="AE26" s="212"/>
      <c r="AF26" s="212"/>
      <c r="AG26" s="212" t="s">
        <v>424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ht="22.5" outlineLevel="1" x14ac:dyDescent="0.2">
      <c r="A27" s="252">
        <v>19</v>
      </c>
      <c r="B27" s="253" t="s">
        <v>460</v>
      </c>
      <c r="C27" s="262" t="s">
        <v>461</v>
      </c>
      <c r="D27" s="254" t="s">
        <v>434</v>
      </c>
      <c r="E27" s="255">
        <v>1</v>
      </c>
      <c r="F27" s="256"/>
      <c r="G27" s="257">
        <f>ROUND(E27*F27,2)</f>
        <v>0</v>
      </c>
      <c r="H27" s="234"/>
      <c r="I27" s="233">
        <f>ROUND(E27*H27,2)</f>
        <v>0</v>
      </c>
      <c r="J27" s="234"/>
      <c r="K27" s="233">
        <f>ROUND(E27*J27,2)</f>
        <v>0</v>
      </c>
      <c r="L27" s="233">
        <v>21</v>
      </c>
      <c r="M27" s="233">
        <f>G27*(1+L27/100)</f>
        <v>0</v>
      </c>
      <c r="N27" s="232">
        <v>0</v>
      </c>
      <c r="O27" s="232">
        <f>ROUND(E27*N27,2)</f>
        <v>0</v>
      </c>
      <c r="P27" s="232">
        <v>0</v>
      </c>
      <c r="Q27" s="232">
        <f>ROUND(E27*P27,2)</f>
        <v>0</v>
      </c>
      <c r="R27" s="233"/>
      <c r="S27" s="233" t="s">
        <v>178</v>
      </c>
      <c r="T27" s="233" t="s">
        <v>179</v>
      </c>
      <c r="U27" s="233">
        <v>0</v>
      </c>
      <c r="V27" s="233">
        <f>ROUND(E27*U27,2)</f>
        <v>0</v>
      </c>
      <c r="W27" s="233"/>
      <c r="X27" s="233" t="s">
        <v>293</v>
      </c>
      <c r="Y27" s="233" t="s">
        <v>423</v>
      </c>
      <c r="Z27" s="212"/>
      <c r="AA27" s="212"/>
      <c r="AB27" s="212"/>
      <c r="AC27" s="212"/>
      <c r="AD27" s="212"/>
      <c r="AE27" s="212"/>
      <c r="AF27" s="212"/>
      <c r="AG27" s="212" t="s">
        <v>424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1" x14ac:dyDescent="0.2">
      <c r="A28" s="252">
        <v>20</v>
      </c>
      <c r="B28" s="253" t="s">
        <v>462</v>
      </c>
      <c r="C28" s="262" t="s">
        <v>438</v>
      </c>
      <c r="D28" s="254" t="s">
        <v>463</v>
      </c>
      <c r="E28" s="255">
        <v>1</v>
      </c>
      <c r="F28" s="256"/>
      <c r="G28" s="257">
        <f>ROUND(E28*F28,2)</f>
        <v>0</v>
      </c>
      <c r="H28" s="234"/>
      <c r="I28" s="233">
        <f>ROUND(E28*H28,2)</f>
        <v>0</v>
      </c>
      <c r="J28" s="234"/>
      <c r="K28" s="233">
        <f>ROUND(E28*J28,2)</f>
        <v>0</v>
      </c>
      <c r="L28" s="233">
        <v>21</v>
      </c>
      <c r="M28" s="233">
        <f>G28*(1+L28/100)</f>
        <v>0</v>
      </c>
      <c r="N28" s="232">
        <v>0</v>
      </c>
      <c r="O28" s="232">
        <f>ROUND(E28*N28,2)</f>
        <v>0</v>
      </c>
      <c r="P28" s="232">
        <v>0</v>
      </c>
      <c r="Q28" s="232">
        <f>ROUND(E28*P28,2)</f>
        <v>0</v>
      </c>
      <c r="R28" s="233"/>
      <c r="S28" s="233" t="s">
        <v>178</v>
      </c>
      <c r="T28" s="233" t="s">
        <v>179</v>
      </c>
      <c r="U28" s="233">
        <v>0</v>
      </c>
      <c r="V28" s="233">
        <f>ROUND(E28*U28,2)</f>
        <v>0</v>
      </c>
      <c r="W28" s="233"/>
      <c r="X28" s="233" t="s">
        <v>161</v>
      </c>
      <c r="Y28" s="233" t="s">
        <v>423</v>
      </c>
      <c r="Z28" s="212"/>
      <c r="AA28" s="212"/>
      <c r="AB28" s="212"/>
      <c r="AC28" s="212"/>
      <c r="AD28" s="212"/>
      <c r="AE28" s="212"/>
      <c r="AF28" s="212"/>
      <c r="AG28" s="212" t="s">
        <v>428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1" x14ac:dyDescent="0.2">
      <c r="A29" s="252">
        <v>21</v>
      </c>
      <c r="B29" s="253" t="s">
        <v>464</v>
      </c>
      <c r="C29" s="262" t="s">
        <v>465</v>
      </c>
      <c r="D29" s="254" t="s">
        <v>434</v>
      </c>
      <c r="E29" s="255">
        <v>1</v>
      </c>
      <c r="F29" s="256"/>
      <c r="G29" s="257">
        <f>ROUND(E29*F29,2)</f>
        <v>0</v>
      </c>
      <c r="H29" s="234"/>
      <c r="I29" s="233">
        <f>ROUND(E29*H29,2)</f>
        <v>0</v>
      </c>
      <c r="J29" s="234"/>
      <c r="K29" s="233">
        <f>ROUND(E29*J29,2)</f>
        <v>0</v>
      </c>
      <c r="L29" s="233">
        <v>21</v>
      </c>
      <c r="M29" s="233">
        <f>G29*(1+L29/100)</f>
        <v>0</v>
      </c>
      <c r="N29" s="232">
        <v>0</v>
      </c>
      <c r="O29" s="232">
        <f>ROUND(E29*N29,2)</f>
        <v>0</v>
      </c>
      <c r="P29" s="232">
        <v>0</v>
      </c>
      <c r="Q29" s="232">
        <f>ROUND(E29*P29,2)</f>
        <v>0</v>
      </c>
      <c r="R29" s="233"/>
      <c r="S29" s="233" t="s">
        <v>178</v>
      </c>
      <c r="T29" s="233" t="s">
        <v>179</v>
      </c>
      <c r="U29" s="233">
        <v>0</v>
      </c>
      <c r="V29" s="233">
        <f>ROUND(E29*U29,2)</f>
        <v>0</v>
      </c>
      <c r="W29" s="233"/>
      <c r="X29" s="233" t="s">
        <v>161</v>
      </c>
      <c r="Y29" s="233" t="s">
        <v>423</v>
      </c>
      <c r="Z29" s="212"/>
      <c r="AA29" s="212"/>
      <c r="AB29" s="212"/>
      <c r="AC29" s="212"/>
      <c r="AD29" s="212"/>
      <c r="AE29" s="212"/>
      <c r="AF29" s="212"/>
      <c r="AG29" s="212" t="s">
        <v>428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1" x14ac:dyDescent="0.2">
      <c r="A30" s="252">
        <v>22</v>
      </c>
      <c r="B30" s="253" t="s">
        <v>466</v>
      </c>
      <c r="C30" s="262" t="s">
        <v>467</v>
      </c>
      <c r="D30" s="254" t="s">
        <v>434</v>
      </c>
      <c r="E30" s="255">
        <v>1</v>
      </c>
      <c r="F30" s="256"/>
      <c r="G30" s="257">
        <f>ROUND(E30*F30,2)</f>
        <v>0</v>
      </c>
      <c r="H30" s="234"/>
      <c r="I30" s="233">
        <f>ROUND(E30*H30,2)</f>
        <v>0</v>
      </c>
      <c r="J30" s="234"/>
      <c r="K30" s="233">
        <f>ROUND(E30*J30,2)</f>
        <v>0</v>
      </c>
      <c r="L30" s="233">
        <v>21</v>
      </c>
      <c r="M30" s="233">
        <f>G30*(1+L30/100)</f>
        <v>0</v>
      </c>
      <c r="N30" s="232">
        <v>0</v>
      </c>
      <c r="O30" s="232">
        <f>ROUND(E30*N30,2)</f>
        <v>0</v>
      </c>
      <c r="P30" s="232">
        <v>0</v>
      </c>
      <c r="Q30" s="232">
        <f>ROUND(E30*P30,2)</f>
        <v>0</v>
      </c>
      <c r="R30" s="233"/>
      <c r="S30" s="233" t="s">
        <v>178</v>
      </c>
      <c r="T30" s="233" t="s">
        <v>179</v>
      </c>
      <c r="U30" s="233">
        <v>0</v>
      </c>
      <c r="V30" s="233">
        <f>ROUND(E30*U30,2)</f>
        <v>0</v>
      </c>
      <c r="W30" s="233"/>
      <c r="X30" s="233" t="s">
        <v>161</v>
      </c>
      <c r="Y30" s="233" t="s">
        <v>423</v>
      </c>
      <c r="Z30" s="212"/>
      <c r="AA30" s="212"/>
      <c r="AB30" s="212"/>
      <c r="AC30" s="212"/>
      <c r="AD30" s="212"/>
      <c r="AE30" s="212"/>
      <c r="AF30" s="212"/>
      <c r="AG30" s="212" t="s">
        <v>428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x14ac:dyDescent="0.2">
      <c r="A31" s="239" t="s">
        <v>155</v>
      </c>
      <c r="B31" s="240" t="s">
        <v>94</v>
      </c>
      <c r="C31" s="259" t="s">
        <v>95</v>
      </c>
      <c r="D31" s="241"/>
      <c r="E31" s="242"/>
      <c r="F31" s="243"/>
      <c r="G31" s="244">
        <f>SUMIF(AG32:AG53,"&lt;&gt;NOR",G32:G53)</f>
        <v>0</v>
      </c>
      <c r="H31" s="238"/>
      <c r="I31" s="238">
        <f>SUM(I32:I53)</f>
        <v>0</v>
      </c>
      <c r="J31" s="238"/>
      <c r="K31" s="238">
        <f>SUM(K32:K53)</f>
        <v>0</v>
      </c>
      <c r="L31" s="238"/>
      <c r="M31" s="238">
        <f>SUM(M32:M53)</f>
        <v>0</v>
      </c>
      <c r="N31" s="237"/>
      <c r="O31" s="237">
        <f>SUM(O32:O53)</f>
        <v>0</v>
      </c>
      <c r="P31" s="237"/>
      <c r="Q31" s="237">
        <f>SUM(Q32:Q53)</f>
        <v>0</v>
      </c>
      <c r="R31" s="238"/>
      <c r="S31" s="238"/>
      <c r="T31" s="238"/>
      <c r="U31" s="238"/>
      <c r="V31" s="238">
        <f>SUM(V32:V53)</f>
        <v>0</v>
      </c>
      <c r="W31" s="238"/>
      <c r="X31" s="238"/>
      <c r="Y31" s="238"/>
      <c r="AG31" t="s">
        <v>156</v>
      </c>
    </row>
    <row r="32" spans="1:60" outlineLevel="1" x14ac:dyDescent="0.2">
      <c r="A32" s="252">
        <v>23</v>
      </c>
      <c r="B32" s="253" t="s">
        <v>421</v>
      </c>
      <c r="C32" s="262" t="s">
        <v>468</v>
      </c>
      <c r="D32" s="254">
        <v>0</v>
      </c>
      <c r="E32" s="255">
        <v>0</v>
      </c>
      <c r="F32" s="256"/>
      <c r="G32" s="257">
        <f>ROUND(E32*F32,2)</f>
        <v>0</v>
      </c>
      <c r="H32" s="234"/>
      <c r="I32" s="233">
        <f>ROUND(E32*H32,2)</f>
        <v>0</v>
      </c>
      <c r="J32" s="234"/>
      <c r="K32" s="233">
        <f>ROUND(E32*J32,2)</f>
        <v>0</v>
      </c>
      <c r="L32" s="233">
        <v>21</v>
      </c>
      <c r="M32" s="233">
        <f>G32*(1+L32/100)</f>
        <v>0</v>
      </c>
      <c r="N32" s="232">
        <v>0</v>
      </c>
      <c r="O32" s="232">
        <f>ROUND(E32*N32,2)</f>
        <v>0</v>
      </c>
      <c r="P32" s="232">
        <v>0</v>
      </c>
      <c r="Q32" s="232">
        <f>ROUND(E32*P32,2)</f>
        <v>0</v>
      </c>
      <c r="R32" s="233"/>
      <c r="S32" s="233" t="s">
        <v>178</v>
      </c>
      <c r="T32" s="233" t="s">
        <v>179</v>
      </c>
      <c r="U32" s="233">
        <v>0</v>
      </c>
      <c r="V32" s="233">
        <f>ROUND(E32*U32,2)</f>
        <v>0</v>
      </c>
      <c r="W32" s="233"/>
      <c r="X32" s="233" t="s">
        <v>469</v>
      </c>
      <c r="Y32" s="233" t="s">
        <v>423</v>
      </c>
      <c r="Z32" s="212"/>
      <c r="AA32" s="212"/>
      <c r="AB32" s="212"/>
      <c r="AC32" s="212"/>
      <c r="AD32" s="212"/>
      <c r="AE32" s="212"/>
      <c r="AF32" s="212"/>
      <c r="AG32" s="212" t="s">
        <v>470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1" x14ac:dyDescent="0.2">
      <c r="A33" s="252">
        <v>24</v>
      </c>
      <c r="B33" s="253" t="s">
        <v>471</v>
      </c>
      <c r="C33" s="262" t="s">
        <v>472</v>
      </c>
      <c r="D33" s="254" t="s">
        <v>427</v>
      </c>
      <c r="E33" s="255">
        <v>5</v>
      </c>
      <c r="F33" s="256"/>
      <c r="G33" s="257">
        <f>ROUND(E33*F33,2)</f>
        <v>0</v>
      </c>
      <c r="H33" s="234"/>
      <c r="I33" s="233">
        <f>ROUND(E33*H33,2)</f>
        <v>0</v>
      </c>
      <c r="J33" s="234"/>
      <c r="K33" s="233">
        <f>ROUND(E33*J33,2)</f>
        <v>0</v>
      </c>
      <c r="L33" s="233">
        <v>21</v>
      </c>
      <c r="M33" s="233">
        <f>G33*(1+L33/100)</f>
        <v>0</v>
      </c>
      <c r="N33" s="232">
        <v>0</v>
      </c>
      <c r="O33" s="232">
        <f>ROUND(E33*N33,2)</f>
        <v>0</v>
      </c>
      <c r="P33" s="232">
        <v>0</v>
      </c>
      <c r="Q33" s="232">
        <f>ROUND(E33*P33,2)</f>
        <v>0</v>
      </c>
      <c r="R33" s="233"/>
      <c r="S33" s="233" t="s">
        <v>178</v>
      </c>
      <c r="T33" s="233" t="s">
        <v>179</v>
      </c>
      <c r="U33" s="233">
        <v>0</v>
      </c>
      <c r="V33" s="233">
        <f>ROUND(E33*U33,2)</f>
        <v>0</v>
      </c>
      <c r="W33" s="233"/>
      <c r="X33" s="233" t="s">
        <v>161</v>
      </c>
      <c r="Y33" s="233" t="s">
        <v>423</v>
      </c>
      <c r="Z33" s="212"/>
      <c r="AA33" s="212"/>
      <c r="AB33" s="212"/>
      <c r="AC33" s="212"/>
      <c r="AD33" s="212"/>
      <c r="AE33" s="212"/>
      <c r="AF33" s="212"/>
      <c r="AG33" s="212" t="s">
        <v>428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1" x14ac:dyDescent="0.2">
      <c r="A34" s="252">
        <v>25</v>
      </c>
      <c r="B34" s="253" t="s">
        <v>473</v>
      </c>
      <c r="C34" s="262" t="s">
        <v>474</v>
      </c>
      <c r="D34" s="254" t="s">
        <v>427</v>
      </c>
      <c r="E34" s="255">
        <v>5</v>
      </c>
      <c r="F34" s="256"/>
      <c r="G34" s="257">
        <f>ROUND(E34*F34,2)</f>
        <v>0</v>
      </c>
      <c r="H34" s="234"/>
      <c r="I34" s="233">
        <f>ROUND(E34*H34,2)</f>
        <v>0</v>
      </c>
      <c r="J34" s="234"/>
      <c r="K34" s="233">
        <f>ROUND(E34*J34,2)</f>
        <v>0</v>
      </c>
      <c r="L34" s="233">
        <v>21</v>
      </c>
      <c r="M34" s="233">
        <f>G34*(1+L34/100)</f>
        <v>0</v>
      </c>
      <c r="N34" s="232">
        <v>0</v>
      </c>
      <c r="O34" s="232">
        <f>ROUND(E34*N34,2)</f>
        <v>0</v>
      </c>
      <c r="P34" s="232">
        <v>0</v>
      </c>
      <c r="Q34" s="232">
        <f>ROUND(E34*P34,2)</f>
        <v>0</v>
      </c>
      <c r="R34" s="233"/>
      <c r="S34" s="233" t="s">
        <v>178</v>
      </c>
      <c r="T34" s="233" t="s">
        <v>179</v>
      </c>
      <c r="U34" s="233">
        <v>0</v>
      </c>
      <c r="V34" s="233">
        <f>ROUND(E34*U34,2)</f>
        <v>0</v>
      </c>
      <c r="W34" s="233"/>
      <c r="X34" s="233" t="s">
        <v>161</v>
      </c>
      <c r="Y34" s="233" t="s">
        <v>423</v>
      </c>
      <c r="Z34" s="212"/>
      <c r="AA34" s="212"/>
      <c r="AB34" s="212"/>
      <c r="AC34" s="212"/>
      <c r="AD34" s="212"/>
      <c r="AE34" s="212"/>
      <c r="AF34" s="212"/>
      <c r="AG34" s="212" t="s">
        <v>428</v>
      </c>
      <c r="AH34" s="212"/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1" x14ac:dyDescent="0.2">
      <c r="A35" s="252">
        <v>26</v>
      </c>
      <c r="B35" s="253" t="s">
        <v>475</v>
      </c>
      <c r="C35" s="262" t="s">
        <v>476</v>
      </c>
      <c r="D35" s="254">
        <v>0</v>
      </c>
      <c r="E35" s="255">
        <v>0</v>
      </c>
      <c r="F35" s="256"/>
      <c r="G35" s="257">
        <f>ROUND(E35*F35,2)</f>
        <v>0</v>
      </c>
      <c r="H35" s="234"/>
      <c r="I35" s="233">
        <f>ROUND(E35*H35,2)</f>
        <v>0</v>
      </c>
      <c r="J35" s="234"/>
      <c r="K35" s="233">
        <f>ROUND(E35*J35,2)</f>
        <v>0</v>
      </c>
      <c r="L35" s="233">
        <v>21</v>
      </c>
      <c r="M35" s="233">
        <f>G35*(1+L35/100)</f>
        <v>0</v>
      </c>
      <c r="N35" s="232">
        <v>0</v>
      </c>
      <c r="O35" s="232">
        <f>ROUND(E35*N35,2)</f>
        <v>0</v>
      </c>
      <c r="P35" s="232">
        <v>0</v>
      </c>
      <c r="Q35" s="232">
        <f>ROUND(E35*P35,2)</f>
        <v>0</v>
      </c>
      <c r="R35" s="233"/>
      <c r="S35" s="233" t="s">
        <v>178</v>
      </c>
      <c r="T35" s="233" t="s">
        <v>179</v>
      </c>
      <c r="U35" s="233">
        <v>0</v>
      </c>
      <c r="V35" s="233">
        <f>ROUND(E35*U35,2)</f>
        <v>0</v>
      </c>
      <c r="W35" s="233"/>
      <c r="X35" s="233" t="s">
        <v>161</v>
      </c>
      <c r="Y35" s="233" t="s">
        <v>423</v>
      </c>
      <c r="Z35" s="212"/>
      <c r="AA35" s="212"/>
      <c r="AB35" s="212"/>
      <c r="AC35" s="212"/>
      <c r="AD35" s="212"/>
      <c r="AE35" s="212"/>
      <c r="AF35" s="212"/>
      <c r="AG35" s="212" t="s">
        <v>428</v>
      </c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1" x14ac:dyDescent="0.2">
      <c r="A36" s="252">
        <v>27</v>
      </c>
      <c r="B36" s="253" t="s">
        <v>477</v>
      </c>
      <c r="C36" s="262" t="s">
        <v>478</v>
      </c>
      <c r="D36" s="254" t="s">
        <v>427</v>
      </c>
      <c r="E36" s="255">
        <v>6</v>
      </c>
      <c r="F36" s="256"/>
      <c r="G36" s="257">
        <f>ROUND(E36*F36,2)</f>
        <v>0</v>
      </c>
      <c r="H36" s="234"/>
      <c r="I36" s="233">
        <f>ROUND(E36*H36,2)</f>
        <v>0</v>
      </c>
      <c r="J36" s="234"/>
      <c r="K36" s="233">
        <f>ROUND(E36*J36,2)</f>
        <v>0</v>
      </c>
      <c r="L36" s="233">
        <v>21</v>
      </c>
      <c r="M36" s="233">
        <f>G36*(1+L36/100)</f>
        <v>0</v>
      </c>
      <c r="N36" s="232">
        <v>0</v>
      </c>
      <c r="O36" s="232">
        <f>ROUND(E36*N36,2)</f>
        <v>0</v>
      </c>
      <c r="P36" s="232">
        <v>0</v>
      </c>
      <c r="Q36" s="232">
        <f>ROUND(E36*P36,2)</f>
        <v>0</v>
      </c>
      <c r="R36" s="233"/>
      <c r="S36" s="233" t="s">
        <v>178</v>
      </c>
      <c r="T36" s="233" t="s">
        <v>179</v>
      </c>
      <c r="U36" s="233">
        <v>0</v>
      </c>
      <c r="V36" s="233">
        <f>ROUND(E36*U36,2)</f>
        <v>0</v>
      </c>
      <c r="W36" s="233"/>
      <c r="X36" s="233" t="s">
        <v>161</v>
      </c>
      <c r="Y36" s="233" t="s">
        <v>423</v>
      </c>
      <c r="Z36" s="212"/>
      <c r="AA36" s="212"/>
      <c r="AB36" s="212"/>
      <c r="AC36" s="212"/>
      <c r="AD36" s="212"/>
      <c r="AE36" s="212"/>
      <c r="AF36" s="212"/>
      <c r="AG36" s="212" t="s">
        <v>428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outlineLevel="1" x14ac:dyDescent="0.2">
      <c r="A37" s="252">
        <v>28</v>
      </c>
      <c r="B37" s="253" t="s">
        <v>479</v>
      </c>
      <c r="C37" s="262" t="s">
        <v>480</v>
      </c>
      <c r="D37" s="254" t="s">
        <v>427</v>
      </c>
      <c r="E37" s="255">
        <v>2</v>
      </c>
      <c r="F37" s="256"/>
      <c r="G37" s="257">
        <f>ROUND(E37*F37,2)</f>
        <v>0</v>
      </c>
      <c r="H37" s="234"/>
      <c r="I37" s="233">
        <f>ROUND(E37*H37,2)</f>
        <v>0</v>
      </c>
      <c r="J37" s="234"/>
      <c r="K37" s="233">
        <f>ROUND(E37*J37,2)</f>
        <v>0</v>
      </c>
      <c r="L37" s="233">
        <v>21</v>
      </c>
      <c r="M37" s="233">
        <f>G37*(1+L37/100)</f>
        <v>0</v>
      </c>
      <c r="N37" s="232">
        <v>0</v>
      </c>
      <c r="O37" s="232">
        <f>ROUND(E37*N37,2)</f>
        <v>0</v>
      </c>
      <c r="P37" s="232">
        <v>0</v>
      </c>
      <c r="Q37" s="232">
        <f>ROUND(E37*P37,2)</f>
        <v>0</v>
      </c>
      <c r="R37" s="233"/>
      <c r="S37" s="233" t="s">
        <v>178</v>
      </c>
      <c r="T37" s="233" t="s">
        <v>179</v>
      </c>
      <c r="U37" s="233">
        <v>0</v>
      </c>
      <c r="V37" s="233">
        <f>ROUND(E37*U37,2)</f>
        <v>0</v>
      </c>
      <c r="W37" s="233"/>
      <c r="X37" s="233" t="s">
        <v>161</v>
      </c>
      <c r="Y37" s="233" t="s">
        <v>423</v>
      </c>
      <c r="Z37" s="212"/>
      <c r="AA37" s="212"/>
      <c r="AB37" s="212"/>
      <c r="AC37" s="212"/>
      <c r="AD37" s="212"/>
      <c r="AE37" s="212"/>
      <c r="AF37" s="212"/>
      <c r="AG37" s="212" t="s">
        <v>428</v>
      </c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1" x14ac:dyDescent="0.2">
      <c r="A38" s="252">
        <v>29</v>
      </c>
      <c r="B38" s="253" t="s">
        <v>481</v>
      </c>
      <c r="C38" s="262" t="s">
        <v>100</v>
      </c>
      <c r="D38" s="254" t="s">
        <v>427</v>
      </c>
      <c r="E38" s="255">
        <v>4</v>
      </c>
      <c r="F38" s="256"/>
      <c r="G38" s="257">
        <f>ROUND(E38*F38,2)</f>
        <v>0</v>
      </c>
      <c r="H38" s="234"/>
      <c r="I38" s="233">
        <f>ROUND(E38*H38,2)</f>
        <v>0</v>
      </c>
      <c r="J38" s="234"/>
      <c r="K38" s="233">
        <f>ROUND(E38*J38,2)</f>
        <v>0</v>
      </c>
      <c r="L38" s="233">
        <v>21</v>
      </c>
      <c r="M38" s="233">
        <f>G38*(1+L38/100)</f>
        <v>0</v>
      </c>
      <c r="N38" s="232">
        <v>0</v>
      </c>
      <c r="O38" s="232">
        <f>ROUND(E38*N38,2)</f>
        <v>0</v>
      </c>
      <c r="P38" s="232">
        <v>0</v>
      </c>
      <c r="Q38" s="232">
        <f>ROUND(E38*P38,2)</f>
        <v>0</v>
      </c>
      <c r="R38" s="233"/>
      <c r="S38" s="233" t="s">
        <v>178</v>
      </c>
      <c r="T38" s="233" t="s">
        <v>179</v>
      </c>
      <c r="U38" s="233">
        <v>0</v>
      </c>
      <c r="V38" s="233">
        <f>ROUND(E38*U38,2)</f>
        <v>0</v>
      </c>
      <c r="W38" s="233"/>
      <c r="X38" s="233" t="s">
        <v>161</v>
      </c>
      <c r="Y38" s="233" t="s">
        <v>423</v>
      </c>
      <c r="Z38" s="212"/>
      <c r="AA38" s="212"/>
      <c r="AB38" s="212"/>
      <c r="AC38" s="212"/>
      <c r="AD38" s="212"/>
      <c r="AE38" s="212"/>
      <c r="AF38" s="212"/>
      <c r="AG38" s="212" t="s">
        <v>428</v>
      </c>
      <c r="AH38" s="212"/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ht="22.5" outlineLevel="1" x14ac:dyDescent="0.2">
      <c r="A39" s="252">
        <v>30</v>
      </c>
      <c r="B39" s="253" t="s">
        <v>482</v>
      </c>
      <c r="C39" s="262" t="s">
        <v>483</v>
      </c>
      <c r="D39" s="254">
        <v>0</v>
      </c>
      <c r="E39" s="255">
        <v>0</v>
      </c>
      <c r="F39" s="256"/>
      <c r="G39" s="257">
        <f>ROUND(E39*F39,2)</f>
        <v>0</v>
      </c>
      <c r="H39" s="234"/>
      <c r="I39" s="233">
        <f>ROUND(E39*H39,2)</f>
        <v>0</v>
      </c>
      <c r="J39" s="234"/>
      <c r="K39" s="233">
        <f>ROUND(E39*J39,2)</f>
        <v>0</v>
      </c>
      <c r="L39" s="233">
        <v>21</v>
      </c>
      <c r="M39" s="233">
        <f>G39*(1+L39/100)</f>
        <v>0</v>
      </c>
      <c r="N39" s="232">
        <v>0</v>
      </c>
      <c r="O39" s="232">
        <f>ROUND(E39*N39,2)</f>
        <v>0</v>
      </c>
      <c r="P39" s="232">
        <v>0</v>
      </c>
      <c r="Q39" s="232">
        <f>ROUND(E39*P39,2)</f>
        <v>0</v>
      </c>
      <c r="R39" s="233"/>
      <c r="S39" s="233" t="s">
        <v>178</v>
      </c>
      <c r="T39" s="233" t="s">
        <v>179</v>
      </c>
      <c r="U39" s="233">
        <v>0</v>
      </c>
      <c r="V39" s="233">
        <f>ROUND(E39*U39,2)</f>
        <v>0</v>
      </c>
      <c r="W39" s="233"/>
      <c r="X39" s="233" t="s">
        <v>161</v>
      </c>
      <c r="Y39" s="233" t="s">
        <v>423</v>
      </c>
      <c r="Z39" s="212"/>
      <c r="AA39" s="212"/>
      <c r="AB39" s="212"/>
      <c r="AC39" s="212"/>
      <c r="AD39" s="212"/>
      <c r="AE39" s="212"/>
      <c r="AF39" s="212"/>
      <c r="AG39" s="212" t="s">
        <v>428</v>
      </c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1" x14ac:dyDescent="0.2">
      <c r="A40" s="252">
        <v>31</v>
      </c>
      <c r="B40" s="253" t="s">
        <v>484</v>
      </c>
      <c r="C40" s="262" t="s">
        <v>478</v>
      </c>
      <c r="D40" s="254" t="s">
        <v>427</v>
      </c>
      <c r="E40" s="255">
        <v>42</v>
      </c>
      <c r="F40" s="256"/>
      <c r="G40" s="257">
        <f>ROUND(E40*F40,2)</f>
        <v>0</v>
      </c>
      <c r="H40" s="234"/>
      <c r="I40" s="233">
        <f>ROUND(E40*H40,2)</f>
        <v>0</v>
      </c>
      <c r="J40" s="234"/>
      <c r="K40" s="233">
        <f>ROUND(E40*J40,2)</f>
        <v>0</v>
      </c>
      <c r="L40" s="233">
        <v>21</v>
      </c>
      <c r="M40" s="233">
        <f>G40*(1+L40/100)</f>
        <v>0</v>
      </c>
      <c r="N40" s="232">
        <v>0</v>
      </c>
      <c r="O40" s="232">
        <f>ROUND(E40*N40,2)</f>
        <v>0</v>
      </c>
      <c r="P40" s="232">
        <v>0</v>
      </c>
      <c r="Q40" s="232">
        <f>ROUND(E40*P40,2)</f>
        <v>0</v>
      </c>
      <c r="R40" s="233"/>
      <c r="S40" s="233" t="s">
        <v>178</v>
      </c>
      <c r="T40" s="233" t="s">
        <v>179</v>
      </c>
      <c r="U40" s="233">
        <v>0</v>
      </c>
      <c r="V40" s="233">
        <f>ROUND(E40*U40,2)</f>
        <v>0</v>
      </c>
      <c r="W40" s="233"/>
      <c r="X40" s="233" t="s">
        <v>161</v>
      </c>
      <c r="Y40" s="233" t="s">
        <v>423</v>
      </c>
      <c r="Z40" s="212"/>
      <c r="AA40" s="212"/>
      <c r="AB40" s="212"/>
      <c r="AC40" s="212"/>
      <c r="AD40" s="212"/>
      <c r="AE40" s="212"/>
      <c r="AF40" s="212"/>
      <c r="AG40" s="212" t="s">
        <v>428</v>
      </c>
      <c r="AH40" s="212"/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1" x14ac:dyDescent="0.2">
      <c r="A41" s="252">
        <v>32</v>
      </c>
      <c r="B41" s="253" t="s">
        <v>485</v>
      </c>
      <c r="C41" s="262" t="s">
        <v>480</v>
      </c>
      <c r="D41" s="254" t="s">
        <v>427</v>
      </c>
      <c r="E41" s="255">
        <v>1</v>
      </c>
      <c r="F41" s="256"/>
      <c r="G41" s="257">
        <f>ROUND(E41*F41,2)</f>
        <v>0</v>
      </c>
      <c r="H41" s="234"/>
      <c r="I41" s="233">
        <f>ROUND(E41*H41,2)</f>
        <v>0</v>
      </c>
      <c r="J41" s="234"/>
      <c r="K41" s="233">
        <f>ROUND(E41*J41,2)</f>
        <v>0</v>
      </c>
      <c r="L41" s="233">
        <v>21</v>
      </c>
      <c r="M41" s="233">
        <f>G41*(1+L41/100)</f>
        <v>0</v>
      </c>
      <c r="N41" s="232">
        <v>0</v>
      </c>
      <c r="O41" s="232">
        <f>ROUND(E41*N41,2)</f>
        <v>0</v>
      </c>
      <c r="P41" s="232">
        <v>0</v>
      </c>
      <c r="Q41" s="232">
        <f>ROUND(E41*P41,2)</f>
        <v>0</v>
      </c>
      <c r="R41" s="233"/>
      <c r="S41" s="233" t="s">
        <v>178</v>
      </c>
      <c r="T41" s="233" t="s">
        <v>179</v>
      </c>
      <c r="U41" s="233">
        <v>0</v>
      </c>
      <c r="V41" s="233">
        <f>ROUND(E41*U41,2)</f>
        <v>0</v>
      </c>
      <c r="W41" s="233"/>
      <c r="X41" s="233" t="s">
        <v>161</v>
      </c>
      <c r="Y41" s="233" t="s">
        <v>423</v>
      </c>
      <c r="Z41" s="212"/>
      <c r="AA41" s="212"/>
      <c r="AB41" s="212"/>
      <c r="AC41" s="212"/>
      <c r="AD41" s="212"/>
      <c r="AE41" s="212"/>
      <c r="AF41" s="212"/>
      <c r="AG41" s="212" t="s">
        <v>428</v>
      </c>
      <c r="AH41" s="212"/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1" x14ac:dyDescent="0.2">
      <c r="A42" s="252">
        <v>33</v>
      </c>
      <c r="B42" s="253" t="s">
        <v>486</v>
      </c>
      <c r="C42" s="262" t="s">
        <v>100</v>
      </c>
      <c r="D42" s="254" t="s">
        <v>427</v>
      </c>
      <c r="E42" s="255">
        <v>4</v>
      </c>
      <c r="F42" s="256"/>
      <c r="G42" s="257">
        <f>ROUND(E42*F42,2)</f>
        <v>0</v>
      </c>
      <c r="H42" s="234"/>
      <c r="I42" s="233">
        <f>ROUND(E42*H42,2)</f>
        <v>0</v>
      </c>
      <c r="J42" s="234"/>
      <c r="K42" s="233">
        <f>ROUND(E42*J42,2)</f>
        <v>0</v>
      </c>
      <c r="L42" s="233">
        <v>21</v>
      </c>
      <c r="M42" s="233">
        <f>G42*(1+L42/100)</f>
        <v>0</v>
      </c>
      <c r="N42" s="232">
        <v>0</v>
      </c>
      <c r="O42" s="232">
        <f>ROUND(E42*N42,2)</f>
        <v>0</v>
      </c>
      <c r="P42" s="232">
        <v>0</v>
      </c>
      <c r="Q42" s="232">
        <f>ROUND(E42*P42,2)</f>
        <v>0</v>
      </c>
      <c r="R42" s="233"/>
      <c r="S42" s="233" t="s">
        <v>178</v>
      </c>
      <c r="T42" s="233" t="s">
        <v>179</v>
      </c>
      <c r="U42" s="233">
        <v>0</v>
      </c>
      <c r="V42" s="233">
        <f>ROUND(E42*U42,2)</f>
        <v>0</v>
      </c>
      <c r="W42" s="233"/>
      <c r="X42" s="233" t="s">
        <v>161</v>
      </c>
      <c r="Y42" s="233" t="s">
        <v>423</v>
      </c>
      <c r="Z42" s="212"/>
      <c r="AA42" s="212"/>
      <c r="AB42" s="212"/>
      <c r="AC42" s="212"/>
      <c r="AD42" s="212"/>
      <c r="AE42" s="212"/>
      <c r="AF42" s="212"/>
      <c r="AG42" s="212" t="s">
        <v>428</v>
      </c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1" x14ac:dyDescent="0.2">
      <c r="A43" s="252">
        <v>34</v>
      </c>
      <c r="B43" s="253" t="s">
        <v>487</v>
      </c>
      <c r="C43" s="262" t="s">
        <v>488</v>
      </c>
      <c r="D43" s="254" t="s">
        <v>427</v>
      </c>
      <c r="E43" s="255">
        <v>49</v>
      </c>
      <c r="F43" s="256"/>
      <c r="G43" s="257">
        <f>ROUND(E43*F43,2)</f>
        <v>0</v>
      </c>
      <c r="H43" s="234"/>
      <c r="I43" s="233">
        <f>ROUND(E43*H43,2)</f>
        <v>0</v>
      </c>
      <c r="J43" s="234"/>
      <c r="K43" s="233">
        <f>ROUND(E43*J43,2)</f>
        <v>0</v>
      </c>
      <c r="L43" s="233">
        <v>21</v>
      </c>
      <c r="M43" s="233">
        <f>G43*(1+L43/100)</f>
        <v>0</v>
      </c>
      <c r="N43" s="232">
        <v>0</v>
      </c>
      <c r="O43" s="232">
        <f>ROUND(E43*N43,2)</f>
        <v>0</v>
      </c>
      <c r="P43" s="232">
        <v>0</v>
      </c>
      <c r="Q43" s="232">
        <f>ROUND(E43*P43,2)</f>
        <v>0</v>
      </c>
      <c r="R43" s="233"/>
      <c r="S43" s="233" t="s">
        <v>178</v>
      </c>
      <c r="T43" s="233" t="s">
        <v>179</v>
      </c>
      <c r="U43" s="233">
        <v>0</v>
      </c>
      <c r="V43" s="233">
        <f>ROUND(E43*U43,2)</f>
        <v>0</v>
      </c>
      <c r="W43" s="233"/>
      <c r="X43" s="233" t="s">
        <v>161</v>
      </c>
      <c r="Y43" s="233" t="s">
        <v>423</v>
      </c>
      <c r="Z43" s="212"/>
      <c r="AA43" s="212"/>
      <c r="AB43" s="212"/>
      <c r="AC43" s="212"/>
      <c r="AD43" s="212"/>
      <c r="AE43" s="212"/>
      <c r="AF43" s="212"/>
      <c r="AG43" s="212" t="s">
        <v>428</v>
      </c>
      <c r="AH43" s="212"/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ht="45" outlineLevel="1" x14ac:dyDescent="0.2">
      <c r="A44" s="252">
        <v>35</v>
      </c>
      <c r="B44" s="253" t="s">
        <v>90</v>
      </c>
      <c r="C44" s="262" t="s">
        <v>489</v>
      </c>
      <c r="D44" s="254" t="s">
        <v>434</v>
      </c>
      <c r="E44" s="255">
        <v>5</v>
      </c>
      <c r="F44" s="256"/>
      <c r="G44" s="257">
        <f>ROUND(E44*F44,2)</f>
        <v>0</v>
      </c>
      <c r="H44" s="234"/>
      <c r="I44" s="233">
        <f>ROUND(E44*H44,2)</f>
        <v>0</v>
      </c>
      <c r="J44" s="234"/>
      <c r="K44" s="233">
        <f>ROUND(E44*J44,2)</f>
        <v>0</v>
      </c>
      <c r="L44" s="233">
        <v>21</v>
      </c>
      <c r="M44" s="233">
        <f>G44*(1+L44/100)</f>
        <v>0</v>
      </c>
      <c r="N44" s="232">
        <v>0</v>
      </c>
      <c r="O44" s="232">
        <f>ROUND(E44*N44,2)</f>
        <v>0</v>
      </c>
      <c r="P44" s="232">
        <v>0</v>
      </c>
      <c r="Q44" s="232">
        <f>ROUND(E44*P44,2)</f>
        <v>0</v>
      </c>
      <c r="R44" s="233"/>
      <c r="S44" s="233" t="s">
        <v>178</v>
      </c>
      <c r="T44" s="233" t="s">
        <v>179</v>
      </c>
      <c r="U44" s="233">
        <v>0</v>
      </c>
      <c r="V44" s="233">
        <f>ROUND(E44*U44,2)</f>
        <v>0</v>
      </c>
      <c r="W44" s="233"/>
      <c r="X44" s="233" t="s">
        <v>161</v>
      </c>
      <c r="Y44" s="233" t="s">
        <v>423</v>
      </c>
      <c r="Z44" s="212"/>
      <c r="AA44" s="212"/>
      <c r="AB44" s="212"/>
      <c r="AC44" s="212"/>
      <c r="AD44" s="212"/>
      <c r="AE44" s="212"/>
      <c r="AF44" s="212"/>
      <c r="AG44" s="212" t="s">
        <v>428</v>
      </c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ht="45" outlineLevel="1" x14ac:dyDescent="0.2">
      <c r="A45" s="252">
        <v>36</v>
      </c>
      <c r="B45" s="253" t="s">
        <v>490</v>
      </c>
      <c r="C45" s="262" t="s">
        <v>491</v>
      </c>
      <c r="D45" s="254" t="s">
        <v>434</v>
      </c>
      <c r="E45" s="255">
        <v>2</v>
      </c>
      <c r="F45" s="256"/>
      <c r="G45" s="257">
        <f>ROUND(E45*F45,2)</f>
        <v>0</v>
      </c>
      <c r="H45" s="234"/>
      <c r="I45" s="233">
        <f>ROUND(E45*H45,2)</f>
        <v>0</v>
      </c>
      <c r="J45" s="234"/>
      <c r="K45" s="233">
        <f>ROUND(E45*J45,2)</f>
        <v>0</v>
      </c>
      <c r="L45" s="233">
        <v>21</v>
      </c>
      <c r="M45" s="233">
        <f>G45*(1+L45/100)</f>
        <v>0</v>
      </c>
      <c r="N45" s="232">
        <v>0</v>
      </c>
      <c r="O45" s="232">
        <f>ROUND(E45*N45,2)</f>
        <v>0</v>
      </c>
      <c r="P45" s="232">
        <v>0</v>
      </c>
      <c r="Q45" s="232">
        <f>ROUND(E45*P45,2)</f>
        <v>0</v>
      </c>
      <c r="R45" s="233"/>
      <c r="S45" s="233" t="s">
        <v>178</v>
      </c>
      <c r="T45" s="233" t="s">
        <v>179</v>
      </c>
      <c r="U45" s="233">
        <v>0</v>
      </c>
      <c r="V45" s="233">
        <f>ROUND(E45*U45,2)</f>
        <v>0</v>
      </c>
      <c r="W45" s="233"/>
      <c r="X45" s="233" t="s">
        <v>161</v>
      </c>
      <c r="Y45" s="233" t="s">
        <v>423</v>
      </c>
      <c r="Z45" s="212"/>
      <c r="AA45" s="212"/>
      <c r="AB45" s="212"/>
      <c r="AC45" s="212"/>
      <c r="AD45" s="212"/>
      <c r="AE45" s="212"/>
      <c r="AF45" s="212"/>
      <c r="AG45" s="212" t="s">
        <v>428</v>
      </c>
      <c r="AH45" s="212"/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ht="45" outlineLevel="1" x14ac:dyDescent="0.2">
      <c r="A46" s="252">
        <v>37</v>
      </c>
      <c r="B46" s="253" t="s">
        <v>492</v>
      </c>
      <c r="C46" s="262" t="s">
        <v>493</v>
      </c>
      <c r="D46" s="254" t="s">
        <v>434</v>
      </c>
      <c r="E46" s="255">
        <v>1</v>
      </c>
      <c r="F46" s="256"/>
      <c r="G46" s="257">
        <f>ROUND(E46*F46,2)</f>
        <v>0</v>
      </c>
      <c r="H46" s="234"/>
      <c r="I46" s="233">
        <f>ROUND(E46*H46,2)</f>
        <v>0</v>
      </c>
      <c r="J46" s="234"/>
      <c r="K46" s="233">
        <f>ROUND(E46*J46,2)</f>
        <v>0</v>
      </c>
      <c r="L46" s="233">
        <v>21</v>
      </c>
      <c r="M46" s="233">
        <f>G46*(1+L46/100)</f>
        <v>0</v>
      </c>
      <c r="N46" s="232">
        <v>0</v>
      </c>
      <c r="O46" s="232">
        <f>ROUND(E46*N46,2)</f>
        <v>0</v>
      </c>
      <c r="P46" s="232">
        <v>0</v>
      </c>
      <c r="Q46" s="232">
        <f>ROUND(E46*P46,2)</f>
        <v>0</v>
      </c>
      <c r="R46" s="233"/>
      <c r="S46" s="233" t="s">
        <v>178</v>
      </c>
      <c r="T46" s="233" t="s">
        <v>179</v>
      </c>
      <c r="U46" s="233">
        <v>0</v>
      </c>
      <c r="V46" s="233">
        <f>ROUND(E46*U46,2)</f>
        <v>0</v>
      </c>
      <c r="W46" s="233"/>
      <c r="X46" s="233" t="s">
        <v>161</v>
      </c>
      <c r="Y46" s="233" t="s">
        <v>423</v>
      </c>
      <c r="Z46" s="212"/>
      <c r="AA46" s="212"/>
      <c r="AB46" s="212"/>
      <c r="AC46" s="212"/>
      <c r="AD46" s="212"/>
      <c r="AE46" s="212"/>
      <c r="AF46" s="212"/>
      <c r="AG46" s="212" t="s">
        <v>428</v>
      </c>
      <c r="AH46" s="212"/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ht="45" outlineLevel="1" x14ac:dyDescent="0.2">
      <c r="A47" s="252">
        <v>38</v>
      </c>
      <c r="B47" s="253" t="s">
        <v>494</v>
      </c>
      <c r="C47" s="262" t="s">
        <v>495</v>
      </c>
      <c r="D47" s="254" t="s">
        <v>434</v>
      </c>
      <c r="E47" s="255">
        <v>1</v>
      </c>
      <c r="F47" s="256"/>
      <c r="G47" s="257">
        <f>ROUND(E47*F47,2)</f>
        <v>0</v>
      </c>
      <c r="H47" s="234"/>
      <c r="I47" s="233">
        <f>ROUND(E47*H47,2)</f>
        <v>0</v>
      </c>
      <c r="J47" s="234"/>
      <c r="K47" s="233">
        <f>ROUND(E47*J47,2)</f>
        <v>0</v>
      </c>
      <c r="L47" s="233">
        <v>21</v>
      </c>
      <c r="M47" s="233">
        <f>G47*(1+L47/100)</f>
        <v>0</v>
      </c>
      <c r="N47" s="232">
        <v>0</v>
      </c>
      <c r="O47" s="232">
        <f>ROUND(E47*N47,2)</f>
        <v>0</v>
      </c>
      <c r="P47" s="232">
        <v>0</v>
      </c>
      <c r="Q47" s="232">
        <f>ROUND(E47*P47,2)</f>
        <v>0</v>
      </c>
      <c r="R47" s="233"/>
      <c r="S47" s="233" t="s">
        <v>178</v>
      </c>
      <c r="T47" s="233" t="s">
        <v>179</v>
      </c>
      <c r="U47" s="233">
        <v>0</v>
      </c>
      <c r="V47" s="233">
        <f>ROUND(E47*U47,2)</f>
        <v>0</v>
      </c>
      <c r="W47" s="233"/>
      <c r="X47" s="233" t="s">
        <v>161</v>
      </c>
      <c r="Y47" s="233" t="s">
        <v>423</v>
      </c>
      <c r="Z47" s="212"/>
      <c r="AA47" s="212"/>
      <c r="AB47" s="212"/>
      <c r="AC47" s="212"/>
      <c r="AD47" s="212"/>
      <c r="AE47" s="212"/>
      <c r="AF47" s="212"/>
      <c r="AG47" s="212" t="s">
        <v>428</v>
      </c>
      <c r="AH47" s="212"/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ht="45" outlineLevel="1" x14ac:dyDescent="0.2">
      <c r="A48" s="252">
        <v>39</v>
      </c>
      <c r="B48" s="253" t="s">
        <v>496</v>
      </c>
      <c r="C48" s="262" t="s">
        <v>497</v>
      </c>
      <c r="D48" s="254" t="s">
        <v>434</v>
      </c>
      <c r="E48" s="255">
        <v>1</v>
      </c>
      <c r="F48" s="256"/>
      <c r="G48" s="257">
        <f>ROUND(E48*F48,2)</f>
        <v>0</v>
      </c>
      <c r="H48" s="234"/>
      <c r="I48" s="233">
        <f>ROUND(E48*H48,2)</f>
        <v>0</v>
      </c>
      <c r="J48" s="234"/>
      <c r="K48" s="233">
        <f>ROUND(E48*J48,2)</f>
        <v>0</v>
      </c>
      <c r="L48" s="233">
        <v>21</v>
      </c>
      <c r="M48" s="233">
        <f>G48*(1+L48/100)</f>
        <v>0</v>
      </c>
      <c r="N48" s="232">
        <v>0</v>
      </c>
      <c r="O48" s="232">
        <f>ROUND(E48*N48,2)</f>
        <v>0</v>
      </c>
      <c r="P48" s="232">
        <v>0</v>
      </c>
      <c r="Q48" s="232">
        <f>ROUND(E48*P48,2)</f>
        <v>0</v>
      </c>
      <c r="R48" s="233"/>
      <c r="S48" s="233" t="s">
        <v>178</v>
      </c>
      <c r="T48" s="233" t="s">
        <v>179</v>
      </c>
      <c r="U48" s="233">
        <v>0</v>
      </c>
      <c r="V48" s="233">
        <f>ROUND(E48*U48,2)</f>
        <v>0</v>
      </c>
      <c r="W48" s="233"/>
      <c r="X48" s="233" t="s">
        <v>161</v>
      </c>
      <c r="Y48" s="233" t="s">
        <v>423</v>
      </c>
      <c r="Z48" s="212"/>
      <c r="AA48" s="212"/>
      <c r="AB48" s="212"/>
      <c r="AC48" s="212"/>
      <c r="AD48" s="212"/>
      <c r="AE48" s="212"/>
      <c r="AF48" s="212"/>
      <c r="AG48" s="212" t="s">
        <v>428</v>
      </c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outlineLevel="1" x14ac:dyDescent="0.2">
      <c r="A49" s="252">
        <v>40</v>
      </c>
      <c r="B49" s="253" t="s">
        <v>96</v>
      </c>
      <c r="C49" s="262" t="s">
        <v>439</v>
      </c>
      <c r="D49" s="254" t="s">
        <v>434</v>
      </c>
      <c r="E49" s="255">
        <v>24</v>
      </c>
      <c r="F49" s="256"/>
      <c r="G49" s="257">
        <f>ROUND(E49*F49,2)</f>
        <v>0</v>
      </c>
      <c r="H49" s="234"/>
      <c r="I49" s="233">
        <f>ROUND(E49*H49,2)</f>
        <v>0</v>
      </c>
      <c r="J49" s="234"/>
      <c r="K49" s="233">
        <f>ROUND(E49*J49,2)</f>
        <v>0</v>
      </c>
      <c r="L49" s="233">
        <v>21</v>
      </c>
      <c r="M49" s="233">
        <f>G49*(1+L49/100)</f>
        <v>0</v>
      </c>
      <c r="N49" s="232">
        <v>0</v>
      </c>
      <c r="O49" s="232">
        <f>ROUND(E49*N49,2)</f>
        <v>0</v>
      </c>
      <c r="P49" s="232">
        <v>0</v>
      </c>
      <c r="Q49" s="232">
        <f>ROUND(E49*P49,2)</f>
        <v>0</v>
      </c>
      <c r="R49" s="233"/>
      <c r="S49" s="233" t="s">
        <v>178</v>
      </c>
      <c r="T49" s="233" t="s">
        <v>179</v>
      </c>
      <c r="U49" s="233">
        <v>0</v>
      </c>
      <c r="V49" s="233">
        <f>ROUND(E49*U49,2)</f>
        <v>0</v>
      </c>
      <c r="W49" s="233"/>
      <c r="X49" s="233" t="s">
        <v>293</v>
      </c>
      <c r="Y49" s="233" t="s">
        <v>423</v>
      </c>
      <c r="Z49" s="212"/>
      <c r="AA49" s="212"/>
      <c r="AB49" s="212"/>
      <c r="AC49" s="212"/>
      <c r="AD49" s="212"/>
      <c r="AE49" s="212"/>
      <c r="AF49" s="212"/>
      <c r="AG49" s="212" t="s">
        <v>424</v>
      </c>
      <c r="AH49" s="212"/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ht="22.5" outlineLevel="1" x14ac:dyDescent="0.2">
      <c r="A50" s="252">
        <v>41</v>
      </c>
      <c r="B50" s="253" t="s">
        <v>498</v>
      </c>
      <c r="C50" s="262" t="s">
        <v>499</v>
      </c>
      <c r="D50" s="254" t="s">
        <v>434</v>
      </c>
      <c r="E50" s="255">
        <v>24</v>
      </c>
      <c r="F50" s="256"/>
      <c r="G50" s="257">
        <f>ROUND(E50*F50,2)</f>
        <v>0</v>
      </c>
      <c r="H50" s="234"/>
      <c r="I50" s="233">
        <f>ROUND(E50*H50,2)</f>
        <v>0</v>
      </c>
      <c r="J50" s="234"/>
      <c r="K50" s="233">
        <f>ROUND(E50*J50,2)</f>
        <v>0</v>
      </c>
      <c r="L50" s="233">
        <v>21</v>
      </c>
      <c r="M50" s="233">
        <f>G50*(1+L50/100)</f>
        <v>0</v>
      </c>
      <c r="N50" s="232">
        <v>0</v>
      </c>
      <c r="O50" s="232">
        <f>ROUND(E50*N50,2)</f>
        <v>0</v>
      </c>
      <c r="P50" s="232">
        <v>0</v>
      </c>
      <c r="Q50" s="232">
        <f>ROUND(E50*P50,2)</f>
        <v>0</v>
      </c>
      <c r="R50" s="233"/>
      <c r="S50" s="233" t="s">
        <v>178</v>
      </c>
      <c r="T50" s="233" t="s">
        <v>179</v>
      </c>
      <c r="U50" s="233">
        <v>0</v>
      </c>
      <c r="V50" s="233">
        <f>ROUND(E50*U50,2)</f>
        <v>0</v>
      </c>
      <c r="W50" s="233"/>
      <c r="X50" s="233" t="s">
        <v>161</v>
      </c>
      <c r="Y50" s="233" t="s">
        <v>423</v>
      </c>
      <c r="Z50" s="212"/>
      <c r="AA50" s="212"/>
      <c r="AB50" s="212"/>
      <c r="AC50" s="212"/>
      <c r="AD50" s="212"/>
      <c r="AE50" s="212"/>
      <c r="AF50" s="212"/>
      <c r="AG50" s="212" t="s">
        <v>428</v>
      </c>
      <c r="AH50" s="212"/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ht="22.5" outlineLevel="1" x14ac:dyDescent="0.2">
      <c r="A51" s="252">
        <v>42</v>
      </c>
      <c r="B51" s="253" t="s">
        <v>442</v>
      </c>
      <c r="C51" s="262" t="s">
        <v>500</v>
      </c>
      <c r="D51" s="254" t="s">
        <v>463</v>
      </c>
      <c r="E51" s="255">
        <v>1</v>
      </c>
      <c r="F51" s="256"/>
      <c r="G51" s="257">
        <f>ROUND(E51*F51,2)</f>
        <v>0</v>
      </c>
      <c r="H51" s="234"/>
      <c r="I51" s="233">
        <f>ROUND(E51*H51,2)</f>
        <v>0</v>
      </c>
      <c r="J51" s="234"/>
      <c r="K51" s="233">
        <f>ROUND(E51*J51,2)</f>
        <v>0</v>
      </c>
      <c r="L51" s="233">
        <v>21</v>
      </c>
      <c r="M51" s="233">
        <f>G51*(1+L51/100)</f>
        <v>0</v>
      </c>
      <c r="N51" s="232">
        <v>0</v>
      </c>
      <c r="O51" s="232">
        <f>ROUND(E51*N51,2)</f>
        <v>0</v>
      </c>
      <c r="P51" s="232">
        <v>0</v>
      </c>
      <c r="Q51" s="232">
        <f>ROUND(E51*P51,2)</f>
        <v>0</v>
      </c>
      <c r="R51" s="233"/>
      <c r="S51" s="233" t="s">
        <v>178</v>
      </c>
      <c r="T51" s="233" t="s">
        <v>179</v>
      </c>
      <c r="U51" s="233">
        <v>0</v>
      </c>
      <c r="V51" s="233">
        <f>ROUND(E51*U51,2)</f>
        <v>0</v>
      </c>
      <c r="W51" s="233"/>
      <c r="X51" s="233" t="s">
        <v>469</v>
      </c>
      <c r="Y51" s="233" t="s">
        <v>423</v>
      </c>
      <c r="Z51" s="212"/>
      <c r="AA51" s="212"/>
      <c r="AB51" s="212"/>
      <c r="AC51" s="212"/>
      <c r="AD51" s="212"/>
      <c r="AE51" s="212"/>
      <c r="AF51" s="212"/>
      <c r="AG51" s="212" t="s">
        <v>470</v>
      </c>
      <c r="AH51" s="212"/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ht="22.5" outlineLevel="1" x14ac:dyDescent="0.2">
      <c r="A52" s="252">
        <v>43</v>
      </c>
      <c r="B52" s="253" t="s">
        <v>501</v>
      </c>
      <c r="C52" s="262" t="s">
        <v>461</v>
      </c>
      <c r="D52" s="254" t="s">
        <v>434</v>
      </c>
      <c r="E52" s="255">
        <v>1</v>
      </c>
      <c r="F52" s="256"/>
      <c r="G52" s="257">
        <f>ROUND(E52*F52,2)</f>
        <v>0</v>
      </c>
      <c r="H52" s="234"/>
      <c r="I52" s="233">
        <f>ROUND(E52*H52,2)</f>
        <v>0</v>
      </c>
      <c r="J52" s="234"/>
      <c r="K52" s="233">
        <f>ROUND(E52*J52,2)</f>
        <v>0</v>
      </c>
      <c r="L52" s="233">
        <v>21</v>
      </c>
      <c r="M52" s="233">
        <f>G52*(1+L52/100)</f>
        <v>0</v>
      </c>
      <c r="N52" s="232">
        <v>0</v>
      </c>
      <c r="O52" s="232">
        <f>ROUND(E52*N52,2)</f>
        <v>0</v>
      </c>
      <c r="P52" s="232">
        <v>0</v>
      </c>
      <c r="Q52" s="232">
        <f>ROUND(E52*P52,2)</f>
        <v>0</v>
      </c>
      <c r="R52" s="233"/>
      <c r="S52" s="233" t="s">
        <v>178</v>
      </c>
      <c r="T52" s="233" t="s">
        <v>179</v>
      </c>
      <c r="U52" s="233">
        <v>0</v>
      </c>
      <c r="V52" s="233">
        <f>ROUND(E52*U52,2)</f>
        <v>0</v>
      </c>
      <c r="W52" s="233"/>
      <c r="X52" s="233" t="s">
        <v>161</v>
      </c>
      <c r="Y52" s="233" t="s">
        <v>423</v>
      </c>
      <c r="Z52" s="212"/>
      <c r="AA52" s="212"/>
      <c r="AB52" s="212"/>
      <c r="AC52" s="212"/>
      <c r="AD52" s="212"/>
      <c r="AE52" s="212"/>
      <c r="AF52" s="212"/>
      <c r="AG52" s="212" t="s">
        <v>428</v>
      </c>
      <c r="AH52" s="212"/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outlineLevel="1" x14ac:dyDescent="0.2">
      <c r="A53" s="246">
        <v>44</v>
      </c>
      <c r="B53" s="247" t="s">
        <v>502</v>
      </c>
      <c r="C53" s="260" t="s">
        <v>503</v>
      </c>
      <c r="D53" s="248" t="s">
        <v>434</v>
      </c>
      <c r="E53" s="249">
        <v>1</v>
      </c>
      <c r="F53" s="250"/>
      <c r="G53" s="251">
        <f>ROUND(E53*F53,2)</f>
        <v>0</v>
      </c>
      <c r="H53" s="234"/>
      <c r="I53" s="233">
        <f>ROUND(E53*H53,2)</f>
        <v>0</v>
      </c>
      <c r="J53" s="234"/>
      <c r="K53" s="233">
        <f>ROUND(E53*J53,2)</f>
        <v>0</v>
      </c>
      <c r="L53" s="233">
        <v>21</v>
      </c>
      <c r="M53" s="233">
        <f>G53*(1+L53/100)</f>
        <v>0</v>
      </c>
      <c r="N53" s="232">
        <v>0</v>
      </c>
      <c r="O53" s="232">
        <f>ROUND(E53*N53,2)</f>
        <v>0</v>
      </c>
      <c r="P53" s="232">
        <v>0</v>
      </c>
      <c r="Q53" s="232">
        <f>ROUND(E53*P53,2)</f>
        <v>0</v>
      </c>
      <c r="R53" s="233"/>
      <c r="S53" s="233" t="s">
        <v>178</v>
      </c>
      <c r="T53" s="233" t="s">
        <v>179</v>
      </c>
      <c r="U53" s="233">
        <v>0</v>
      </c>
      <c r="V53" s="233">
        <f>ROUND(E53*U53,2)</f>
        <v>0</v>
      </c>
      <c r="W53" s="233"/>
      <c r="X53" s="233" t="s">
        <v>161</v>
      </c>
      <c r="Y53" s="233" t="s">
        <v>423</v>
      </c>
      <c r="Z53" s="212"/>
      <c r="AA53" s="212"/>
      <c r="AB53" s="212"/>
      <c r="AC53" s="212"/>
      <c r="AD53" s="212"/>
      <c r="AE53" s="212"/>
      <c r="AF53" s="212"/>
      <c r="AG53" s="212" t="s">
        <v>428</v>
      </c>
      <c r="AH53" s="212"/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x14ac:dyDescent="0.2">
      <c r="A54" s="3"/>
      <c r="B54" s="4"/>
      <c r="C54" s="264"/>
      <c r="D54" s="6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AE54">
        <v>12</v>
      </c>
      <c r="AF54">
        <v>21</v>
      </c>
      <c r="AG54" t="s">
        <v>141</v>
      </c>
    </row>
    <row r="55" spans="1:60" x14ac:dyDescent="0.2">
      <c r="A55" s="215"/>
      <c r="B55" s="216" t="s">
        <v>31</v>
      </c>
      <c r="C55" s="265"/>
      <c r="D55" s="217"/>
      <c r="E55" s="218"/>
      <c r="F55" s="218"/>
      <c r="G55" s="245">
        <f>G8+G31</f>
        <v>0</v>
      </c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AE55">
        <f>SUMIF(L7:L53,AE54,G7:G53)</f>
        <v>0</v>
      </c>
      <c r="AF55">
        <f>SUMIF(L7:L53,AF54,G7:G53)</f>
        <v>0</v>
      </c>
      <c r="AG55" t="s">
        <v>381</v>
      </c>
    </row>
    <row r="56" spans="1:60" x14ac:dyDescent="0.2">
      <c r="A56" s="3"/>
      <c r="B56" s="4"/>
      <c r="C56" s="264"/>
      <c r="D56" s="6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</row>
    <row r="57" spans="1:60" x14ac:dyDescent="0.2">
      <c r="A57" s="3"/>
      <c r="B57" s="4"/>
      <c r="C57" s="264"/>
      <c r="D57" s="6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</row>
    <row r="58" spans="1:60" x14ac:dyDescent="0.2">
      <c r="A58" s="219" t="s">
        <v>382</v>
      </c>
      <c r="B58" s="219"/>
      <c r="C58" s="266"/>
      <c r="D58" s="6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</row>
    <row r="59" spans="1:60" x14ac:dyDescent="0.2">
      <c r="A59" s="220"/>
      <c r="B59" s="221"/>
      <c r="C59" s="267"/>
      <c r="D59" s="221"/>
      <c r="E59" s="221"/>
      <c r="F59" s="221"/>
      <c r="G59" s="222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AG59" t="s">
        <v>383</v>
      </c>
    </row>
    <row r="60" spans="1:60" x14ac:dyDescent="0.2">
      <c r="A60" s="223"/>
      <c r="B60" s="224"/>
      <c r="C60" s="268"/>
      <c r="D60" s="224"/>
      <c r="E60" s="224"/>
      <c r="F60" s="224"/>
      <c r="G60" s="225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</row>
    <row r="61" spans="1:60" x14ac:dyDescent="0.2">
      <c r="A61" s="223"/>
      <c r="B61" s="224"/>
      <c r="C61" s="268"/>
      <c r="D61" s="224"/>
      <c r="E61" s="224"/>
      <c r="F61" s="224"/>
      <c r="G61" s="225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</row>
    <row r="62" spans="1:60" x14ac:dyDescent="0.2">
      <c r="A62" s="223"/>
      <c r="B62" s="224"/>
      <c r="C62" s="268"/>
      <c r="D62" s="224"/>
      <c r="E62" s="224"/>
      <c r="F62" s="224"/>
      <c r="G62" s="225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</row>
    <row r="63" spans="1:60" x14ac:dyDescent="0.2">
      <c r="A63" s="226"/>
      <c r="B63" s="227"/>
      <c r="C63" s="269"/>
      <c r="D63" s="227"/>
      <c r="E63" s="227"/>
      <c r="F63" s="227"/>
      <c r="G63" s="228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</row>
    <row r="64" spans="1:60" x14ac:dyDescent="0.2">
      <c r="A64" s="3"/>
      <c r="B64" s="4"/>
      <c r="C64" s="264"/>
      <c r="D64" s="6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</row>
    <row r="65" spans="3:33" x14ac:dyDescent="0.2">
      <c r="C65" s="270"/>
      <c r="D65" s="10"/>
      <c r="AG65" t="s">
        <v>384</v>
      </c>
    </row>
    <row r="66" spans="3:33" x14ac:dyDescent="0.2">
      <c r="D66" s="10"/>
    </row>
    <row r="67" spans="3:33" x14ac:dyDescent="0.2">
      <c r="D67" s="10"/>
    </row>
    <row r="68" spans="3:33" x14ac:dyDescent="0.2">
      <c r="D68" s="10"/>
    </row>
    <row r="69" spans="3:33" x14ac:dyDescent="0.2">
      <c r="D69" s="10"/>
    </row>
    <row r="70" spans="3:33" x14ac:dyDescent="0.2">
      <c r="D70" s="10"/>
    </row>
    <row r="71" spans="3:33" x14ac:dyDescent="0.2">
      <c r="D71" s="10"/>
    </row>
    <row r="72" spans="3:33" x14ac:dyDescent="0.2">
      <c r="D72" s="10"/>
    </row>
    <row r="73" spans="3:33" x14ac:dyDescent="0.2">
      <c r="D73" s="10"/>
    </row>
    <row r="74" spans="3:33" x14ac:dyDescent="0.2">
      <c r="D74" s="10"/>
    </row>
    <row r="75" spans="3:33" x14ac:dyDescent="0.2">
      <c r="D75" s="10"/>
    </row>
    <row r="76" spans="3:33" x14ac:dyDescent="0.2">
      <c r="D76" s="10"/>
    </row>
    <row r="77" spans="3:33" x14ac:dyDescent="0.2">
      <c r="D77" s="10"/>
    </row>
    <row r="78" spans="3:33" x14ac:dyDescent="0.2">
      <c r="D78" s="10"/>
    </row>
    <row r="79" spans="3:33" x14ac:dyDescent="0.2">
      <c r="D79" s="10"/>
    </row>
    <row r="80" spans="3:33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KlkonW5vKNmEHafyGefTpsFjPFXB+02L8udxyoP5sIvQ1WWtlHeqiIrd9yfDXx0vXc8OnxXc6Vw9hejnrCQb8w==" saltValue="m1DWLIk3c5rhqpO1dd2Jvg==" spinCount="100000" sheet="1" formatRows="0"/>
  <mergeCells count="6">
    <mergeCell ref="A1:G1"/>
    <mergeCell ref="C2:G2"/>
    <mergeCell ref="C3:G3"/>
    <mergeCell ref="C4:G4"/>
    <mergeCell ref="A58:C58"/>
    <mergeCell ref="A59:G63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B65303-A6C2-4141-A9B0-F6ABD9D0440F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6" customWidth="1"/>
    <col min="3" max="3" width="38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7</v>
      </c>
      <c r="B1" s="197"/>
      <c r="C1" s="197"/>
      <c r="D1" s="197"/>
      <c r="E1" s="197"/>
      <c r="F1" s="197"/>
      <c r="G1" s="197"/>
      <c r="AG1" t="s">
        <v>129</v>
      </c>
    </row>
    <row r="2" spans="1:60" ht="24.95" customHeight="1" x14ac:dyDescent="0.2">
      <c r="A2" s="198" t="s">
        <v>8</v>
      </c>
      <c r="B2" s="49" t="s">
        <v>43</v>
      </c>
      <c r="C2" s="201" t="s">
        <v>44</v>
      </c>
      <c r="D2" s="199"/>
      <c r="E2" s="199"/>
      <c r="F2" s="199"/>
      <c r="G2" s="200"/>
      <c r="AG2" t="s">
        <v>130</v>
      </c>
    </row>
    <row r="3" spans="1:60" ht="24.95" customHeight="1" x14ac:dyDescent="0.2">
      <c r="A3" s="198" t="s">
        <v>9</v>
      </c>
      <c r="B3" s="49" t="s">
        <v>47</v>
      </c>
      <c r="C3" s="201" t="s">
        <v>48</v>
      </c>
      <c r="D3" s="199"/>
      <c r="E3" s="199"/>
      <c r="F3" s="199"/>
      <c r="G3" s="200"/>
      <c r="AC3" s="176" t="s">
        <v>130</v>
      </c>
      <c r="AG3" t="s">
        <v>131</v>
      </c>
    </row>
    <row r="4" spans="1:60" ht="24.95" customHeight="1" x14ac:dyDescent="0.2">
      <c r="A4" s="202" t="s">
        <v>10</v>
      </c>
      <c r="B4" s="203" t="s">
        <v>57</v>
      </c>
      <c r="C4" s="204" t="s">
        <v>58</v>
      </c>
      <c r="D4" s="205"/>
      <c r="E4" s="205"/>
      <c r="F4" s="205"/>
      <c r="G4" s="206"/>
      <c r="AG4" t="s">
        <v>132</v>
      </c>
    </row>
    <row r="5" spans="1:60" x14ac:dyDescent="0.2">
      <c r="D5" s="10"/>
    </row>
    <row r="6" spans="1:60" ht="38.25" x14ac:dyDescent="0.2">
      <c r="A6" s="208" t="s">
        <v>133</v>
      </c>
      <c r="B6" s="210" t="s">
        <v>134</v>
      </c>
      <c r="C6" s="210" t="s">
        <v>135</v>
      </c>
      <c r="D6" s="209" t="s">
        <v>136</v>
      </c>
      <c r="E6" s="208" t="s">
        <v>137</v>
      </c>
      <c r="F6" s="207" t="s">
        <v>138</v>
      </c>
      <c r="G6" s="208" t="s">
        <v>31</v>
      </c>
      <c r="H6" s="211" t="s">
        <v>32</v>
      </c>
      <c r="I6" s="211" t="s">
        <v>139</v>
      </c>
      <c r="J6" s="211" t="s">
        <v>33</v>
      </c>
      <c r="K6" s="211" t="s">
        <v>140</v>
      </c>
      <c r="L6" s="211" t="s">
        <v>141</v>
      </c>
      <c r="M6" s="211" t="s">
        <v>142</v>
      </c>
      <c r="N6" s="211" t="s">
        <v>143</v>
      </c>
      <c r="O6" s="211" t="s">
        <v>144</v>
      </c>
      <c r="P6" s="211" t="s">
        <v>145</v>
      </c>
      <c r="Q6" s="211" t="s">
        <v>146</v>
      </c>
      <c r="R6" s="211" t="s">
        <v>147</v>
      </c>
      <c r="S6" s="211" t="s">
        <v>148</v>
      </c>
      <c r="T6" s="211" t="s">
        <v>149</v>
      </c>
      <c r="U6" s="211" t="s">
        <v>150</v>
      </c>
      <c r="V6" s="211" t="s">
        <v>151</v>
      </c>
      <c r="W6" s="211" t="s">
        <v>152</v>
      </c>
      <c r="X6" s="211" t="s">
        <v>153</v>
      </c>
      <c r="Y6" s="211" t="s">
        <v>154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39" t="s">
        <v>155</v>
      </c>
      <c r="B8" s="240" t="s">
        <v>80</v>
      </c>
      <c r="C8" s="259" t="s">
        <v>81</v>
      </c>
      <c r="D8" s="241"/>
      <c r="E8" s="242"/>
      <c r="F8" s="243"/>
      <c r="G8" s="244">
        <f>SUMIF(AG9:AG52,"&lt;&gt;NOR",G9:G52)</f>
        <v>0</v>
      </c>
      <c r="H8" s="238"/>
      <c r="I8" s="238">
        <f>SUM(I9:I52)</f>
        <v>0</v>
      </c>
      <c r="J8" s="238"/>
      <c r="K8" s="238">
        <f>SUM(K9:K52)</f>
        <v>0</v>
      </c>
      <c r="L8" s="238"/>
      <c r="M8" s="238">
        <f>SUM(M9:M52)</f>
        <v>0</v>
      </c>
      <c r="N8" s="237"/>
      <c r="O8" s="237">
        <f>SUM(O9:O52)</f>
        <v>0</v>
      </c>
      <c r="P8" s="237"/>
      <c r="Q8" s="237">
        <f>SUM(Q9:Q52)</f>
        <v>0</v>
      </c>
      <c r="R8" s="238"/>
      <c r="S8" s="238"/>
      <c r="T8" s="238"/>
      <c r="U8" s="238"/>
      <c r="V8" s="238">
        <f>SUM(V9:V52)</f>
        <v>140</v>
      </c>
      <c r="W8" s="238"/>
      <c r="X8" s="238"/>
      <c r="Y8" s="238"/>
      <c r="AG8" t="s">
        <v>156</v>
      </c>
    </row>
    <row r="9" spans="1:60" outlineLevel="1" x14ac:dyDescent="0.2">
      <c r="A9" s="252">
        <v>1</v>
      </c>
      <c r="B9" s="253" t="s">
        <v>421</v>
      </c>
      <c r="C9" s="262" t="s">
        <v>504</v>
      </c>
      <c r="D9" s="254" t="s">
        <v>238</v>
      </c>
      <c r="E9" s="255">
        <v>1015</v>
      </c>
      <c r="F9" s="256"/>
      <c r="G9" s="257">
        <f>ROUND(E9*F9,2)</f>
        <v>0</v>
      </c>
      <c r="H9" s="234"/>
      <c r="I9" s="233">
        <f>ROUND(E9*H9,2)</f>
        <v>0</v>
      </c>
      <c r="J9" s="234"/>
      <c r="K9" s="233">
        <f>ROUND(E9*J9,2)</f>
        <v>0</v>
      </c>
      <c r="L9" s="233">
        <v>21</v>
      </c>
      <c r="M9" s="233">
        <f>G9*(1+L9/100)</f>
        <v>0</v>
      </c>
      <c r="N9" s="232">
        <v>0</v>
      </c>
      <c r="O9" s="232">
        <f>ROUND(E9*N9,2)</f>
        <v>0</v>
      </c>
      <c r="P9" s="232">
        <v>0</v>
      </c>
      <c r="Q9" s="232">
        <f>ROUND(E9*P9,2)</f>
        <v>0</v>
      </c>
      <c r="R9" s="233"/>
      <c r="S9" s="233" t="s">
        <v>178</v>
      </c>
      <c r="T9" s="233" t="s">
        <v>179</v>
      </c>
      <c r="U9" s="233">
        <v>0</v>
      </c>
      <c r="V9" s="233">
        <f>ROUND(E9*U9,2)</f>
        <v>0</v>
      </c>
      <c r="W9" s="233"/>
      <c r="X9" s="233" t="s">
        <v>293</v>
      </c>
      <c r="Y9" s="233" t="s">
        <v>423</v>
      </c>
      <c r="Z9" s="212"/>
      <c r="AA9" s="212"/>
      <c r="AB9" s="212"/>
      <c r="AC9" s="212"/>
      <c r="AD9" s="212"/>
      <c r="AE9" s="212"/>
      <c r="AF9" s="212"/>
      <c r="AG9" s="212" t="s">
        <v>424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ht="22.5" outlineLevel="1" x14ac:dyDescent="0.2">
      <c r="A10" s="252">
        <v>2</v>
      </c>
      <c r="B10" s="253" t="s">
        <v>90</v>
      </c>
      <c r="C10" s="262" t="s">
        <v>505</v>
      </c>
      <c r="D10" s="254" t="s">
        <v>238</v>
      </c>
      <c r="E10" s="255">
        <v>1015</v>
      </c>
      <c r="F10" s="256"/>
      <c r="G10" s="257">
        <f>ROUND(E10*F10,2)</f>
        <v>0</v>
      </c>
      <c r="H10" s="234"/>
      <c r="I10" s="233">
        <f>ROUND(E10*H10,2)</f>
        <v>0</v>
      </c>
      <c r="J10" s="234"/>
      <c r="K10" s="233">
        <f>ROUND(E10*J10,2)</f>
        <v>0</v>
      </c>
      <c r="L10" s="233">
        <v>21</v>
      </c>
      <c r="M10" s="233">
        <f>G10*(1+L10/100)</f>
        <v>0</v>
      </c>
      <c r="N10" s="232">
        <v>0</v>
      </c>
      <c r="O10" s="232">
        <f>ROUND(E10*N10,2)</f>
        <v>0</v>
      </c>
      <c r="P10" s="232">
        <v>0</v>
      </c>
      <c r="Q10" s="232">
        <f>ROUND(E10*P10,2)</f>
        <v>0</v>
      </c>
      <c r="R10" s="233"/>
      <c r="S10" s="233" t="s">
        <v>178</v>
      </c>
      <c r="T10" s="233" t="s">
        <v>179</v>
      </c>
      <c r="U10" s="233">
        <v>0</v>
      </c>
      <c r="V10" s="233">
        <f>ROUND(E10*U10,2)</f>
        <v>0</v>
      </c>
      <c r="W10" s="233"/>
      <c r="X10" s="233" t="s">
        <v>161</v>
      </c>
      <c r="Y10" s="233" t="s">
        <v>423</v>
      </c>
      <c r="Z10" s="212"/>
      <c r="AA10" s="212"/>
      <c r="AB10" s="212"/>
      <c r="AC10" s="212"/>
      <c r="AD10" s="212"/>
      <c r="AE10" s="212"/>
      <c r="AF10" s="212"/>
      <c r="AG10" s="212" t="s">
        <v>428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1" x14ac:dyDescent="0.2">
      <c r="A11" s="252">
        <v>3</v>
      </c>
      <c r="B11" s="253" t="s">
        <v>96</v>
      </c>
      <c r="C11" s="262" t="s">
        <v>506</v>
      </c>
      <c r="D11" s="254" t="s">
        <v>238</v>
      </c>
      <c r="E11" s="255">
        <v>70</v>
      </c>
      <c r="F11" s="256"/>
      <c r="G11" s="257">
        <f>ROUND(E11*F11,2)</f>
        <v>0</v>
      </c>
      <c r="H11" s="234"/>
      <c r="I11" s="233">
        <f>ROUND(E11*H11,2)</f>
        <v>0</v>
      </c>
      <c r="J11" s="234"/>
      <c r="K11" s="233">
        <f>ROUND(E11*J11,2)</f>
        <v>0</v>
      </c>
      <c r="L11" s="233">
        <v>21</v>
      </c>
      <c r="M11" s="233">
        <f>G11*(1+L11/100)</f>
        <v>0</v>
      </c>
      <c r="N11" s="232">
        <v>0</v>
      </c>
      <c r="O11" s="232">
        <f>ROUND(E11*N11,2)</f>
        <v>0</v>
      </c>
      <c r="P11" s="232">
        <v>0</v>
      </c>
      <c r="Q11" s="232">
        <f>ROUND(E11*P11,2)</f>
        <v>0</v>
      </c>
      <c r="R11" s="233"/>
      <c r="S11" s="233" t="s">
        <v>178</v>
      </c>
      <c r="T11" s="233" t="s">
        <v>179</v>
      </c>
      <c r="U11" s="233">
        <v>0</v>
      </c>
      <c r="V11" s="233">
        <f>ROUND(E11*U11,2)</f>
        <v>0</v>
      </c>
      <c r="W11" s="233"/>
      <c r="X11" s="233" t="s">
        <v>293</v>
      </c>
      <c r="Y11" s="233" t="s">
        <v>423</v>
      </c>
      <c r="Z11" s="212"/>
      <c r="AA11" s="212"/>
      <c r="AB11" s="212"/>
      <c r="AC11" s="212"/>
      <c r="AD11" s="212"/>
      <c r="AE11" s="212"/>
      <c r="AF11" s="212"/>
      <c r="AG11" s="212" t="s">
        <v>424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ht="22.5" outlineLevel="1" x14ac:dyDescent="0.2">
      <c r="A12" s="252">
        <v>4</v>
      </c>
      <c r="B12" s="253" t="s">
        <v>442</v>
      </c>
      <c r="C12" s="262" t="s">
        <v>505</v>
      </c>
      <c r="D12" s="254" t="s">
        <v>238</v>
      </c>
      <c r="E12" s="255">
        <v>70</v>
      </c>
      <c r="F12" s="256"/>
      <c r="G12" s="257">
        <f>ROUND(E12*F12,2)</f>
        <v>0</v>
      </c>
      <c r="H12" s="234"/>
      <c r="I12" s="233">
        <f>ROUND(E12*H12,2)</f>
        <v>0</v>
      </c>
      <c r="J12" s="234"/>
      <c r="K12" s="233">
        <f>ROUND(E12*J12,2)</f>
        <v>0</v>
      </c>
      <c r="L12" s="233">
        <v>21</v>
      </c>
      <c r="M12" s="233">
        <f>G12*(1+L12/100)</f>
        <v>0</v>
      </c>
      <c r="N12" s="232">
        <v>0</v>
      </c>
      <c r="O12" s="232">
        <f>ROUND(E12*N12,2)</f>
        <v>0</v>
      </c>
      <c r="P12" s="232">
        <v>0</v>
      </c>
      <c r="Q12" s="232">
        <f>ROUND(E12*P12,2)</f>
        <v>0</v>
      </c>
      <c r="R12" s="233"/>
      <c r="S12" s="233" t="s">
        <v>178</v>
      </c>
      <c r="T12" s="233" t="s">
        <v>179</v>
      </c>
      <c r="U12" s="233">
        <v>0</v>
      </c>
      <c r="V12" s="233">
        <f>ROUND(E12*U12,2)</f>
        <v>0</v>
      </c>
      <c r="W12" s="233"/>
      <c r="X12" s="233" t="s">
        <v>161</v>
      </c>
      <c r="Y12" s="233" t="s">
        <v>423</v>
      </c>
      <c r="Z12" s="212"/>
      <c r="AA12" s="212"/>
      <c r="AB12" s="212"/>
      <c r="AC12" s="212"/>
      <c r="AD12" s="212"/>
      <c r="AE12" s="212"/>
      <c r="AF12" s="212"/>
      <c r="AG12" s="212" t="s">
        <v>428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1" x14ac:dyDescent="0.2">
      <c r="A13" s="252">
        <v>5</v>
      </c>
      <c r="B13" s="253" t="s">
        <v>507</v>
      </c>
      <c r="C13" s="262" t="s">
        <v>508</v>
      </c>
      <c r="D13" s="254" t="s">
        <v>238</v>
      </c>
      <c r="E13" s="255">
        <v>140</v>
      </c>
      <c r="F13" s="256"/>
      <c r="G13" s="257">
        <f>ROUND(E13*F13,2)</f>
        <v>0</v>
      </c>
      <c r="H13" s="234"/>
      <c r="I13" s="233">
        <f>ROUND(E13*H13,2)</f>
        <v>0</v>
      </c>
      <c r="J13" s="234"/>
      <c r="K13" s="233">
        <f>ROUND(E13*J13,2)</f>
        <v>0</v>
      </c>
      <c r="L13" s="233">
        <v>21</v>
      </c>
      <c r="M13" s="233">
        <f>G13*(1+L13/100)</f>
        <v>0</v>
      </c>
      <c r="N13" s="232">
        <v>0</v>
      </c>
      <c r="O13" s="232">
        <f>ROUND(E13*N13,2)</f>
        <v>0</v>
      </c>
      <c r="P13" s="232">
        <v>0</v>
      </c>
      <c r="Q13" s="232">
        <f>ROUND(E13*P13,2)</f>
        <v>0</v>
      </c>
      <c r="R13" s="233"/>
      <c r="S13" s="233" t="s">
        <v>178</v>
      </c>
      <c r="T13" s="233" t="s">
        <v>179</v>
      </c>
      <c r="U13" s="233">
        <v>0</v>
      </c>
      <c r="V13" s="233">
        <f>ROUND(E13*U13,2)</f>
        <v>0</v>
      </c>
      <c r="W13" s="233"/>
      <c r="X13" s="233" t="s">
        <v>293</v>
      </c>
      <c r="Y13" s="233" t="s">
        <v>423</v>
      </c>
      <c r="Z13" s="212"/>
      <c r="AA13" s="212"/>
      <c r="AB13" s="212"/>
      <c r="AC13" s="212"/>
      <c r="AD13" s="212"/>
      <c r="AE13" s="212"/>
      <c r="AF13" s="212"/>
      <c r="AG13" s="212" t="s">
        <v>424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ht="22.5" outlineLevel="1" x14ac:dyDescent="0.2">
      <c r="A14" s="252">
        <v>6</v>
      </c>
      <c r="B14" s="253" t="s">
        <v>456</v>
      </c>
      <c r="C14" s="262" t="s">
        <v>505</v>
      </c>
      <c r="D14" s="254" t="s">
        <v>238</v>
      </c>
      <c r="E14" s="255">
        <v>140</v>
      </c>
      <c r="F14" s="256"/>
      <c r="G14" s="257">
        <f>ROUND(E14*F14,2)</f>
        <v>0</v>
      </c>
      <c r="H14" s="234"/>
      <c r="I14" s="233">
        <f>ROUND(E14*H14,2)</f>
        <v>0</v>
      </c>
      <c r="J14" s="234"/>
      <c r="K14" s="233">
        <f>ROUND(E14*J14,2)</f>
        <v>0</v>
      </c>
      <c r="L14" s="233">
        <v>21</v>
      </c>
      <c r="M14" s="233">
        <f>G14*(1+L14/100)</f>
        <v>0</v>
      </c>
      <c r="N14" s="232">
        <v>0</v>
      </c>
      <c r="O14" s="232">
        <f>ROUND(E14*N14,2)</f>
        <v>0</v>
      </c>
      <c r="P14" s="232">
        <v>0</v>
      </c>
      <c r="Q14" s="232">
        <f>ROUND(E14*P14,2)</f>
        <v>0</v>
      </c>
      <c r="R14" s="233"/>
      <c r="S14" s="233" t="s">
        <v>178</v>
      </c>
      <c r="T14" s="233" t="s">
        <v>179</v>
      </c>
      <c r="U14" s="233">
        <v>0</v>
      </c>
      <c r="V14" s="233">
        <f>ROUND(E14*U14,2)</f>
        <v>0</v>
      </c>
      <c r="W14" s="233"/>
      <c r="X14" s="233" t="s">
        <v>161</v>
      </c>
      <c r="Y14" s="233" t="s">
        <v>423</v>
      </c>
      <c r="Z14" s="212"/>
      <c r="AA14" s="212"/>
      <c r="AB14" s="212"/>
      <c r="AC14" s="212"/>
      <c r="AD14" s="212"/>
      <c r="AE14" s="212"/>
      <c r="AF14" s="212"/>
      <c r="AG14" s="212" t="s">
        <v>428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1" x14ac:dyDescent="0.2">
      <c r="A15" s="252">
        <v>7</v>
      </c>
      <c r="B15" s="253" t="s">
        <v>458</v>
      </c>
      <c r="C15" s="262" t="s">
        <v>509</v>
      </c>
      <c r="D15" s="254" t="s">
        <v>238</v>
      </c>
      <c r="E15" s="255">
        <v>250</v>
      </c>
      <c r="F15" s="256"/>
      <c r="G15" s="257">
        <f>ROUND(E15*F15,2)</f>
        <v>0</v>
      </c>
      <c r="H15" s="234"/>
      <c r="I15" s="233">
        <f>ROUND(E15*H15,2)</f>
        <v>0</v>
      </c>
      <c r="J15" s="234"/>
      <c r="K15" s="233">
        <f>ROUND(E15*J15,2)</f>
        <v>0</v>
      </c>
      <c r="L15" s="233">
        <v>21</v>
      </c>
      <c r="M15" s="233">
        <f>G15*(1+L15/100)</f>
        <v>0</v>
      </c>
      <c r="N15" s="232">
        <v>0</v>
      </c>
      <c r="O15" s="232">
        <f>ROUND(E15*N15,2)</f>
        <v>0</v>
      </c>
      <c r="P15" s="232">
        <v>0</v>
      </c>
      <c r="Q15" s="232">
        <f>ROUND(E15*P15,2)</f>
        <v>0</v>
      </c>
      <c r="R15" s="233"/>
      <c r="S15" s="233" t="s">
        <v>178</v>
      </c>
      <c r="T15" s="233" t="s">
        <v>179</v>
      </c>
      <c r="U15" s="233">
        <v>0</v>
      </c>
      <c r="V15" s="233">
        <f>ROUND(E15*U15,2)</f>
        <v>0</v>
      </c>
      <c r="W15" s="233"/>
      <c r="X15" s="233" t="s">
        <v>293</v>
      </c>
      <c r="Y15" s="233" t="s">
        <v>423</v>
      </c>
      <c r="Z15" s="212"/>
      <c r="AA15" s="212"/>
      <c r="AB15" s="212"/>
      <c r="AC15" s="212"/>
      <c r="AD15" s="212"/>
      <c r="AE15" s="212"/>
      <c r="AF15" s="212"/>
      <c r="AG15" s="212" t="s">
        <v>424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ht="22.5" outlineLevel="1" x14ac:dyDescent="0.2">
      <c r="A16" s="252">
        <v>8</v>
      </c>
      <c r="B16" s="253" t="s">
        <v>460</v>
      </c>
      <c r="C16" s="262" t="s">
        <v>505</v>
      </c>
      <c r="D16" s="254" t="s">
        <v>238</v>
      </c>
      <c r="E16" s="255">
        <v>250</v>
      </c>
      <c r="F16" s="256"/>
      <c r="G16" s="257">
        <f>ROUND(E16*F16,2)</f>
        <v>0</v>
      </c>
      <c r="H16" s="234"/>
      <c r="I16" s="233">
        <f>ROUND(E16*H16,2)</f>
        <v>0</v>
      </c>
      <c r="J16" s="234"/>
      <c r="K16" s="233">
        <f>ROUND(E16*J16,2)</f>
        <v>0</v>
      </c>
      <c r="L16" s="233">
        <v>21</v>
      </c>
      <c r="M16" s="233">
        <f>G16*(1+L16/100)</f>
        <v>0</v>
      </c>
      <c r="N16" s="232">
        <v>0</v>
      </c>
      <c r="O16" s="232">
        <f>ROUND(E16*N16,2)</f>
        <v>0</v>
      </c>
      <c r="P16" s="232">
        <v>0</v>
      </c>
      <c r="Q16" s="232">
        <f>ROUND(E16*P16,2)</f>
        <v>0</v>
      </c>
      <c r="R16" s="233"/>
      <c r="S16" s="233" t="s">
        <v>178</v>
      </c>
      <c r="T16" s="233" t="s">
        <v>179</v>
      </c>
      <c r="U16" s="233">
        <v>0</v>
      </c>
      <c r="V16" s="233">
        <f>ROUND(E16*U16,2)</f>
        <v>0</v>
      </c>
      <c r="W16" s="233"/>
      <c r="X16" s="233" t="s">
        <v>161</v>
      </c>
      <c r="Y16" s="233" t="s">
        <v>423</v>
      </c>
      <c r="Z16" s="212"/>
      <c r="AA16" s="212"/>
      <c r="AB16" s="212"/>
      <c r="AC16" s="212"/>
      <c r="AD16" s="212"/>
      <c r="AE16" s="212"/>
      <c r="AF16" s="212"/>
      <c r="AG16" s="212" t="s">
        <v>428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1" x14ac:dyDescent="0.2">
      <c r="A17" s="252">
        <v>9</v>
      </c>
      <c r="B17" s="253" t="s">
        <v>510</v>
      </c>
      <c r="C17" s="262" t="s">
        <v>511</v>
      </c>
      <c r="D17" s="254" t="s">
        <v>238</v>
      </c>
      <c r="E17" s="255">
        <v>140</v>
      </c>
      <c r="F17" s="256"/>
      <c r="G17" s="257">
        <f>ROUND(E17*F17,2)</f>
        <v>0</v>
      </c>
      <c r="H17" s="234"/>
      <c r="I17" s="233">
        <f>ROUND(E17*H17,2)</f>
        <v>0</v>
      </c>
      <c r="J17" s="234"/>
      <c r="K17" s="233">
        <f>ROUND(E17*J17,2)</f>
        <v>0</v>
      </c>
      <c r="L17" s="233">
        <v>21</v>
      </c>
      <c r="M17" s="233">
        <f>G17*(1+L17/100)</f>
        <v>0</v>
      </c>
      <c r="N17" s="232">
        <v>0</v>
      </c>
      <c r="O17" s="232">
        <f>ROUND(E17*N17,2)</f>
        <v>0</v>
      </c>
      <c r="P17" s="232">
        <v>0</v>
      </c>
      <c r="Q17" s="232">
        <f>ROUND(E17*P17,2)</f>
        <v>0</v>
      </c>
      <c r="R17" s="233"/>
      <c r="S17" s="233" t="s">
        <v>160</v>
      </c>
      <c r="T17" s="233" t="s">
        <v>179</v>
      </c>
      <c r="U17" s="233">
        <v>1</v>
      </c>
      <c r="V17" s="233">
        <f>ROUND(E17*U17,2)</f>
        <v>140</v>
      </c>
      <c r="W17" s="233"/>
      <c r="X17" s="233" t="s">
        <v>161</v>
      </c>
      <c r="Y17" s="233" t="s">
        <v>423</v>
      </c>
      <c r="Z17" s="212"/>
      <c r="AA17" s="212"/>
      <c r="AB17" s="212"/>
      <c r="AC17" s="212"/>
      <c r="AD17" s="212"/>
      <c r="AE17" s="212"/>
      <c r="AF17" s="212"/>
      <c r="AG17" s="212" t="s">
        <v>163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ht="22.5" outlineLevel="1" x14ac:dyDescent="0.2">
      <c r="A18" s="252">
        <v>10</v>
      </c>
      <c r="B18" s="253" t="s">
        <v>512</v>
      </c>
      <c r="C18" s="262" t="s">
        <v>505</v>
      </c>
      <c r="D18" s="254" t="s">
        <v>238</v>
      </c>
      <c r="E18" s="255">
        <v>140</v>
      </c>
      <c r="F18" s="256"/>
      <c r="G18" s="257">
        <f>ROUND(E18*F18,2)</f>
        <v>0</v>
      </c>
      <c r="H18" s="234"/>
      <c r="I18" s="233">
        <f>ROUND(E18*H18,2)</f>
        <v>0</v>
      </c>
      <c r="J18" s="234"/>
      <c r="K18" s="233">
        <f>ROUND(E18*J18,2)</f>
        <v>0</v>
      </c>
      <c r="L18" s="233">
        <v>21</v>
      </c>
      <c r="M18" s="233">
        <f>G18*(1+L18/100)</f>
        <v>0</v>
      </c>
      <c r="N18" s="232">
        <v>0</v>
      </c>
      <c r="O18" s="232">
        <f>ROUND(E18*N18,2)</f>
        <v>0</v>
      </c>
      <c r="P18" s="232">
        <v>0</v>
      </c>
      <c r="Q18" s="232">
        <f>ROUND(E18*P18,2)</f>
        <v>0</v>
      </c>
      <c r="R18" s="233"/>
      <c r="S18" s="233" t="s">
        <v>178</v>
      </c>
      <c r="T18" s="233" t="s">
        <v>179</v>
      </c>
      <c r="U18" s="233">
        <v>0</v>
      </c>
      <c r="V18" s="233">
        <f>ROUND(E18*U18,2)</f>
        <v>0</v>
      </c>
      <c r="W18" s="233"/>
      <c r="X18" s="233" t="s">
        <v>161</v>
      </c>
      <c r="Y18" s="233" t="s">
        <v>423</v>
      </c>
      <c r="Z18" s="212"/>
      <c r="AA18" s="212"/>
      <c r="AB18" s="212"/>
      <c r="AC18" s="212"/>
      <c r="AD18" s="212"/>
      <c r="AE18" s="212"/>
      <c r="AF18" s="212"/>
      <c r="AG18" s="212" t="s">
        <v>428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1" x14ac:dyDescent="0.2">
      <c r="A19" s="252">
        <v>11</v>
      </c>
      <c r="B19" s="253" t="s">
        <v>513</v>
      </c>
      <c r="C19" s="262" t="s">
        <v>514</v>
      </c>
      <c r="D19" s="254" t="s">
        <v>238</v>
      </c>
      <c r="E19" s="255">
        <v>230</v>
      </c>
      <c r="F19" s="256"/>
      <c r="G19" s="257">
        <f>ROUND(E19*F19,2)</f>
        <v>0</v>
      </c>
      <c r="H19" s="234"/>
      <c r="I19" s="233">
        <f>ROUND(E19*H19,2)</f>
        <v>0</v>
      </c>
      <c r="J19" s="234"/>
      <c r="K19" s="233">
        <f>ROUND(E19*J19,2)</f>
        <v>0</v>
      </c>
      <c r="L19" s="233">
        <v>21</v>
      </c>
      <c r="M19" s="233">
        <f>G19*(1+L19/100)</f>
        <v>0</v>
      </c>
      <c r="N19" s="232">
        <v>0</v>
      </c>
      <c r="O19" s="232">
        <f>ROUND(E19*N19,2)</f>
        <v>0</v>
      </c>
      <c r="P19" s="232">
        <v>0</v>
      </c>
      <c r="Q19" s="232">
        <f>ROUND(E19*P19,2)</f>
        <v>0</v>
      </c>
      <c r="R19" s="233"/>
      <c r="S19" s="233" t="s">
        <v>178</v>
      </c>
      <c r="T19" s="233" t="s">
        <v>179</v>
      </c>
      <c r="U19" s="233">
        <v>0</v>
      </c>
      <c r="V19" s="233">
        <f>ROUND(E19*U19,2)</f>
        <v>0</v>
      </c>
      <c r="W19" s="233"/>
      <c r="X19" s="233" t="s">
        <v>293</v>
      </c>
      <c r="Y19" s="233" t="s">
        <v>423</v>
      </c>
      <c r="Z19" s="212"/>
      <c r="AA19" s="212"/>
      <c r="AB19" s="212"/>
      <c r="AC19" s="212"/>
      <c r="AD19" s="212"/>
      <c r="AE19" s="212"/>
      <c r="AF19" s="212"/>
      <c r="AG19" s="212" t="s">
        <v>424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ht="22.5" outlineLevel="1" x14ac:dyDescent="0.2">
      <c r="A20" s="252">
        <v>12</v>
      </c>
      <c r="B20" s="253" t="s">
        <v>515</v>
      </c>
      <c r="C20" s="262" t="s">
        <v>505</v>
      </c>
      <c r="D20" s="254" t="s">
        <v>238</v>
      </c>
      <c r="E20" s="255">
        <v>230</v>
      </c>
      <c r="F20" s="256"/>
      <c r="G20" s="257">
        <f>ROUND(E20*F20,2)</f>
        <v>0</v>
      </c>
      <c r="H20" s="234"/>
      <c r="I20" s="233">
        <f>ROUND(E20*H20,2)</f>
        <v>0</v>
      </c>
      <c r="J20" s="234"/>
      <c r="K20" s="233">
        <f>ROUND(E20*J20,2)</f>
        <v>0</v>
      </c>
      <c r="L20" s="233">
        <v>21</v>
      </c>
      <c r="M20" s="233">
        <f>G20*(1+L20/100)</f>
        <v>0</v>
      </c>
      <c r="N20" s="232">
        <v>0</v>
      </c>
      <c r="O20" s="232">
        <f>ROUND(E20*N20,2)</f>
        <v>0</v>
      </c>
      <c r="P20" s="232">
        <v>0</v>
      </c>
      <c r="Q20" s="232">
        <f>ROUND(E20*P20,2)</f>
        <v>0</v>
      </c>
      <c r="R20" s="233"/>
      <c r="S20" s="233" t="s">
        <v>178</v>
      </c>
      <c r="T20" s="233" t="s">
        <v>179</v>
      </c>
      <c r="U20" s="233">
        <v>0</v>
      </c>
      <c r="V20" s="233">
        <f>ROUND(E20*U20,2)</f>
        <v>0</v>
      </c>
      <c r="W20" s="233"/>
      <c r="X20" s="233" t="s">
        <v>161</v>
      </c>
      <c r="Y20" s="233" t="s">
        <v>423</v>
      </c>
      <c r="Z20" s="212"/>
      <c r="AA20" s="212"/>
      <c r="AB20" s="212"/>
      <c r="AC20" s="212"/>
      <c r="AD20" s="212"/>
      <c r="AE20" s="212"/>
      <c r="AF20" s="212"/>
      <c r="AG20" s="212" t="s">
        <v>428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1" x14ac:dyDescent="0.2">
      <c r="A21" s="252">
        <v>13</v>
      </c>
      <c r="B21" s="253" t="s">
        <v>516</v>
      </c>
      <c r="C21" s="262" t="s">
        <v>517</v>
      </c>
      <c r="D21" s="254" t="s">
        <v>238</v>
      </c>
      <c r="E21" s="255">
        <v>280</v>
      </c>
      <c r="F21" s="256"/>
      <c r="G21" s="257">
        <f>ROUND(E21*F21,2)</f>
        <v>0</v>
      </c>
      <c r="H21" s="234"/>
      <c r="I21" s="233">
        <f>ROUND(E21*H21,2)</f>
        <v>0</v>
      </c>
      <c r="J21" s="234"/>
      <c r="K21" s="233">
        <f>ROUND(E21*J21,2)</f>
        <v>0</v>
      </c>
      <c r="L21" s="233">
        <v>21</v>
      </c>
      <c r="M21" s="233">
        <f>G21*(1+L21/100)</f>
        <v>0</v>
      </c>
      <c r="N21" s="232">
        <v>0</v>
      </c>
      <c r="O21" s="232">
        <f>ROUND(E21*N21,2)</f>
        <v>0</v>
      </c>
      <c r="P21" s="232">
        <v>0</v>
      </c>
      <c r="Q21" s="232">
        <f>ROUND(E21*P21,2)</f>
        <v>0</v>
      </c>
      <c r="R21" s="233"/>
      <c r="S21" s="233" t="s">
        <v>178</v>
      </c>
      <c r="T21" s="233" t="s">
        <v>179</v>
      </c>
      <c r="U21" s="233">
        <v>0</v>
      </c>
      <c r="V21" s="233">
        <f>ROUND(E21*U21,2)</f>
        <v>0</v>
      </c>
      <c r="W21" s="233"/>
      <c r="X21" s="233" t="s">
        <v>293</v>
      </c>
      <c r="Y21" s="233" t="s">
        <v>423</v>
      </c>
      <c r="Z21" s="212"/>
      <c r="AA21" s="212"/>
      <c r="AB21" s="212"/>
      <c r="AC21" s="212"/>
      <c r="AD21" s="212"/>
      <c r="AE21" s="212"/>
      <c r="AF21" s="212"/>
      <c r="AG21" s="212" t="s">
        <v>424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ht="22.5" outlineLevel="1" x14ac:dyDescent="0.2">
      <c r="A22" s="252">
        <v>14</v>
      </c>
      <c r="B22" s="253" t="s">
        <v>518</v>
      </c>
      <c r="C22" s="262" t="s">
        <v>505</v>
      </c>
      <c r="D22" s="254" t="s">
        <v>238</v>
      </c>
      <c r="E22" s="255">
        <v>280</v>
      </c>
      <c r="F22" s="256"/>
      <c r="G22" s="257">
        <f>ROUND(E22*F22,2)</f>
        <v>0</v>
      </c>
      <c r="H22" s="234"/>
      <c r="I22" s="233">
        <f>ROUND(E22*H22,2)</f>
        <v>0</v>
      </c>
      <c r="J22" s="234"/>
      <c r="K22" s="233">
        <f>ROUND(E22*J22,2)</f>
        <v>0</v>
      </c>
      <c r="L22" s="233">
        <v>21</v>
      </c>
      <c r="M22" s="233">
        <f>G22*(1+L22/100)</f>
        <v>0</v>
      </c>
      <c r="N22" s="232">
        <v>0</v>
      </c>
      <c r="O22" s="232">
        <f>ROUND(E22*N22,2)</f>
        <v>0</v>
      </c>
      <c r="P22" s="232">
        <v>0</v>
      </c>
      <c r="Q22" s="232">
        <f>ROUND(E22*P22,2)</f>
        <v>0</v>
      </c>
      <c r="R22" s="233"/>
      <c r="S22" s="233" t="s">
        <v>178</v>
      </c>
      <c r="T22" s="233" t="s">
        <v>179</v>
      </c>
      <c r="U22" s="233">
        <v>0</v>
      </c>
      <c r="V22" s="233">
        <f>ROUND(E22*U22,2)</f>
        <v>0</v>
      </c>
      <c r="W22" s="233"/>
      <c r="X22" s="233" t="s">
        <v>161</v>
      </c>
      <c r="Y22" s="233" t="s">
        <v>423</v>
      </c>
      <c r="Z22" s="212"/>
      <c r="AA22" s="212"/>
      <c r="AB22" s="212"/>
      <c r="AC22" s="212"/>
      <c r="AD22" s="212"/>
      <c r="AE22" s="212"/>
      <c r="AF22" s="212"/>
      <c r="AG22" s="212" t="s">
        <v>428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1" x14ac:dyDescent="0.2">
      <c r="A23" s="252">
        <v>15</v>
      </c>
      <c r="B23" s="253" t="s">
        <v>519</v>
      </c>
      <c r="C23" s="262" t="s">
        <v>520</v>
      </c>
      <c r="D23" s="254" t="s">
        <v>238</v>
      </c>
      <c r="E23" s="255">
        <v>20</v>
      </c>
      <c r="F23" s="256"/>
      <c r="G23" s="257">
        <f>ROUND(E23*F23,2)</f>
        <v>0</v>
      </c>
      <c r="H23" s="234"/>
      <c r="I23" s="233">
        <f>ROUND(E23*H23,2)</f>
        <v>0</v>
      </c>
      <c r="J23" s="234"/>
      <c r="K23" s="233">
        <f>ROUND(E23*J23,2)</f>
        <v>0</v>
      </c>
      <c r="L23" s="233">
        <v>21</v>
      </c>
      <c r="M23" s="233">
        <f>G23*(1+L23/100)</f>
        <v>0</v>
      </c>
      <c r="N23" s="232">
        <v>0</v>
      </c>
      <c r="O23" s="232">
        <f>ROUND(E23*N23,2)</f>
        <v>0</v>
      </c>
      <c r="P23" s="232">
        <v>0</v>
      </c>
      <c r="Q23" s="232">
        <f>ROUND(E23*P23,2)</f>
        <v>0</v>
      </c>
      <c r="R23" s="233"/>
      <c r="S23" s="233" t="s">
        <v>178</v>
      </c>
      <c r="T23" s="233" t="s">
        <v>179</v>
      </c>
      <c r="U23" s="233">
        <v>0</v>
      </c>
      <c r="V23" s="233">
        <f>ROUND(E23*U23,2)</f>
        <v>0</v>
      </c>
      <c r="W23" s="233"/>
      <c r="X23" s="233" t="s">
        <v>293</v>
      </c>
      <c r="Y23" s="233" t="s">
        <v>423</v>
      </c>
      <c r="Z23" s="212"/>
      <c r="AA23" s="212"/>
      <c r="AB23" s="212"/>
      <c r="AC23" s="212"/>
      <c r="AD23" s="212"/>
      <c r="AE23" s="212"/>
      <c r="AF23" s="212"/>
      <c r="AG23" s="212" t="s">
        <v>424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1" x14ac:dyDescent="0.2">
      <c r="A24" s="252">
        <v>16</v>
      </c>
      <c r="B24" s="253" t="s">
        <v>521</v>
      </c>
      <c r="C24" s="262" t="s">
        <v>522</v>
      </c>
      <c r="D24" s="254" t="s">
        <v>238</v>
      </c>
      <c r="E24" s="255">
        <v>20</v>
      </c>
      <c r="F24" s="256"/>
      <c r="G24" s="257">
        <f>ROUND(E24*F24,2)</f>
        <v>0</v>
      </c>
      <c r="H24" s="234"/>
      <c r="I24" s="233">
        <f>ROUND(E24*H24,2)</f>
        <v>0</v>
      </c>
      <c r="J24" s="234"/>
      <c r="K24" s="233">
        <f>ROUND(E24*J24,2)</f>
        <v>0</v>
      </c>
      <c r="L24" s="233">
        <v>21</v>
      </c>
      <c r="M24" s="233">
        <f>G24*(1+L24/100)</f>
        <v>0</v>
      </c>
      <c r="N24" s="232">
        <v>0</v>
      </c>
      <c r="O24" s="232">
        <f>ROUND(E24*N24,2)</f>
        <v>0</v>
      </c>
      <c r="P24" s="232">
        <v>0</v>
      </c>
      <c r="Q24" s="232">
        <f>ROUND(E24*P24,2)</f>
        <v>0</v>
      </c>
      <c r="R24" s="233"/>
      <c r="S24" s="233" t="s">
        <v>178</v>
      </c>
      <c r="T24" s="233" t="s">
        <v>179</v>
      </c>
      <c r="U24" s="233">
        <v>0</v>
      </c>
      <c r="V24" s="233">
        <f>ROUND(E24*U24,2)</f>
        <v>0</v>
      </c>
      <c r="W24" s="233"/>
      <c r="X24" s="233" t="s">
        <v>161</v>
      </c>
      <c r="Y24" s="233" t="s">
        <v>423</v>
      </c>
      <c r="Z24" s="212"/>
      <c r="AA24" s="212"/>
      <c r="AB24" s="212"/>
      <c r="AC24" s="212"/>
      <c r="AD24" s="212"/>
      <c r="AE24" s="212"/>
      <c r="AF24" s="212"/>
      <c r="AG24" s="212" t="s">
        <v>428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1" x14ac:dyDescent="0.2">
      <c r="A25" s="252">
        <v>17</v>
      </c>
      <c r="B25" s="253" t="s">
        <v>523</v>
      </c>
      <c r="C25" s="262" t="s">
        <v>524</v>
      </c>
      <c r="D25" s="254" t="s">
        <v>238</v>
      </c>
      <c r="E25" s="255">
        <v>45</v>
      </c>
      <c r="F25" s="256"/>
      <c r="G25" s="257">
        <f>ROUND(E25*F25,2)</f>
        <v>0</v>
      </c>
      <c r="H25" s="234"/>
      <c r="I25" s="233">
        <f>ROUND(E25*H25,2)</f>
        <v>0</v>
      </c>
      <c r="J25" s="234"/>
      <c r="K25" s="233">
        <f>ROUND(E25*J25,2)</f>
        <v>0</v>
      </c>
      <c r="L25" s="233">
        <v>21</v>
      </c>
      <c r="M25" s="233">
        <f>G25*(1+L25/100)</f>
        <v>0</v>
      </c>
      <c r="N25" s="232">
        <v>0</v>
      </c>
      <c r="O25" s="232">
        <f>ROUND(E25*N25,2)</f>
        <v>0</v>
      </c>
      <c r="P25" s="232">
        <v>0</v>
      </c>
      <c r="Q25" s="232">
        <f>ROUND(E25*P25,2)</f>
        <v>0</v>
      </c>
      <c r="R25" s="233"/>
      <c r="S25" s="233" t="s">
        <v>178</v>
      </c>
      <c r="T25" s="233" t="s">
        <v>179</v>
      </c>
      <c r="U25" s="233">
        <v>0</v>
      </c>
      <c r="V25" s="233">
        <f>ROUND(E25*U25,2)</f>
        <v>0</v>
      </c>
      <c r="W25" s="233"/>
      <c r="X25" s="233" t="s">
        <v>293</v>
      </c>
      <c r="Y25" s="233" t="s">
        <v>423</v>
      </c>
      <c r="Z25" s="212"/>
      <c r="AA25" s="212"/>
      <c r="AB25" s="212"/>
      <c r="AC25" s="212"/>
      <c r="AD25" s="212"/>
      <c r="AE25" s="212"/>
      <c r="AF25" s="212"/>
      <c r="AG25" s="212" t="s">
        <v>424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1" x14ac:dyDescent="0.2">
      <c r="A26" s="252">
        <v>18</v>
      </c>
      <c r="B26" s="253" t="s">
        <v>525</v>
      </c>
      <c r="C26" s="262" t="s">
        <v>522</v>
      </c>
      <c r="D26" s="254" t="s">
        <v>238</v>
      </c>
      <c r="E26" s="255">
        <v>45</v>
      </c>
      <c r="F26" s="256"/>
      <c r="G26" s="257">
        <f>ROUND(E26*F26,2)</f>
        <v>0</v>
      </c>
      <c r="H26" s="234"/>
      <c r="I26" s="233">
        <f>ROUND(E26*H26,2)</f>
        <v>0</v>
      </c>
      <c r="J26" s="234"/>
      <c r="K26" s="233">
        <f>ROUND(E26*J26,2)</f>
        <v>0</v>
      </c>
      <c r="L26" s="233">
        <v>21</v>
      </c>
      <c r="M26" s="233">
        <f>G26*(1+L26/100)</f>
        <v>0</v>
      </c>
      <c r="N26" s="232">
        <v>0</v>
      </c>
      <c r="O26" s="232">
        <f>ROUND(E26*N26,2)</f>
        <v>0</v>
      </c>
      <c r="P26" s="232">
        <v>0</v>
      </c>
      <c r="Q26" s="232">
        <f>ROUND(E26*P26,2)</f>
        <v>0</v>
      </c>
      <c r="R26" s="233"/>
      <c r="S26" s="233" t="s">
        <v>178</v>
      </c>
      <c r="T26" s="233" t="s">
        <v>179</v>
      </c>
      <c r="U26" s="233">
        <v>0</v>
      </c>
      <c r="V26" s="233">
        <f>ROUND(E26*U26,2)</f>
        <v>0</v>
      </c>
      <c r="W26" s="233"/>
      <c r="X26" s="233" t="s">
        <v>161</v>
      </c>
      <c r="Y26" s="233" t="s">
        <v>423</v>
      </c>
      <c r="Z26" s="212"/>
      <c r="AA26" s="212"/>
      <c r="AB26" s="212"/>
      <c r="AC26" s="212"/>
      <c r="AD26" s="212"/>
      <c r="AE26" s="212"/>
      <c r="AF26" s="212"/>
      <c r="AG26" s="212" t="s">
        <v>428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1" x14ac:dyDescent="0.2">
      <c r="A27" s="252">
        <v>19</v>
      </c>
      <c r="B27" s="253" t="s">
        <v>526</v>
      </c>
      <c r="C27" s="262" t="s">
        <v>527</v>
      </c>
      <c r="D27" s="254" t="s">
        <v>238</v>
      </c>
      <c r="E27" s="255">
        <v>70</v>
      </c>
      <c r="F27" s="256"/>
      <c r="G27" s="257">
        <f>ROUND(E27*F27,2)</f>
        <v>0</v>
      </c>
      <c r="H27" s="234"/>
      <c r="I27" s="233">
        <f>ROUND(E27*H27,2)</f>
        <v>0</v>
      </c>
      <c r="J27" s="234"/>
      <c r="K27" s="233">
        <f>ROUND(E27*J27,2)</f>
        <v>0</v>
      </c>
      <c r="L27" s="233">
        <v>21</v>
      </c>
      <c r="M27" s="233">
        <f>G27*(1+L27/100)</f>
        <v>0</v>
      </c>
      <c r="N27" s="232">
        <v>0</v>
      </c>
      <c r="O27" s="232">
        <f>ROUND(E27*N27,2)</f>
        <v>0</v>
      </c>
      <c r="P27" s="232">
        <v>0</v>
      </c>
      <c r="Q27" s="232">
        <f>ROUND(E27*P27,2)</f>
        <v>0</v>
      </c>
      <c r="R27" s="233"/>
      <c r="S27" s="233" t="s">
        <v>178</v>
      </c>
      <c r="T27" s="233" t="s">
        <v>179</v>
      </c>
      <c r="U27" s="233">
        <v>0</v>
      </c>
      <c r="V27" s="233">
        <f>ROUND(E27*U27,2)</f>
        <v>0</v>
      </c>
      <c r="W27" s="233"/>
      <c r="X27" s="233" t="s">
        <v>293</v>
      </c>
      <c r="Y27" s="233" t="s">
        <v>423</v>
      </c>
      <c r="Z27" s="212"/>
      <c r="AA27" s="212"/>
      <c r="AB27" s="212"/>
      <c r="AC27" s="212"/>
      <c r="AD27" s="212"/>
      <c r="AE27" s="212"/>
      <c r="AF27" s="212"/>
      <c r="AG27" s="212" t="s">
        <v>424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1" x14ac:dyDescent="0.2">
      <c r="A28" s="252">
        <v>20</v>
      </c>
      <c r="B28" s="253" t="s">
        <v>528</v>
      </c>
      <c r="C28" s="262" t="s">
        <v>522</v>
      </c>
      <c r="D28" s="254" t="s">
        <v>238</v>
      </c>
      <c r="E28" s="255">
        <v>70</v>
      </c>
      <c r="F28" s="256"/>
      <c r="G28" s="257">
        <f>ROUND(E28*F28,2)</f>
        <v>0</v>
      </c>
      <c r="H28" s="234"/>
      <c r="I28" s="233">
        <f>ROUND(E28*H28,2)</f>
        <v>0</v>
      </c>
      <c r="J28" s="234"/>
      <c r="K28" s="233">
        <f>ROUND(E28*J28,2)</f>
        <v>0</v>
      </c>
      <c r="L28" s="233">
        <v>21</v>
      </c>
      <c r="M28" s="233">
        <f>G28*(1+L28/100)</f>
        <v>0</v>
      </c>
      <c r="N28" s="232">
        <v>0</v>
      </c>
      <c r="O28" s="232">
        <f>ROUND(E28*N28,2)</f>
        <v>0</v>
      </c>
      <c r="P28" s="232">
        <v>0</v>
      </c>
      <c r="Q28" s="232">
        <f>ROUND(E28*P28,2)</f>
        <v>0</v>
      </c>
      <c r="R28" s="233"/>
      <c r="S28" s="233" t="s">
        <v>178</v>
      </c>
      <c r="T28" s="233" t="s">
        <v>179</v>
      </c>
      <c r="U28" s="233">
        <v>0</v>
      </c>
      <c r="V28" s="233">
        <f>ROUND(E28*U28,2)</f>
        <v>0</v>
      </c>
      <c r="W28" s="233"/>
      <c r="X28" s="233" t="s">
        <v>161</v>
      </c>
      <c r="Y28" s="233" t="s">
        <v>423</v>
      </c>
      <c r="Z28" s="212"/>
      <c r="AA28" s="212"/>
      <c r="AB28" s="212"/>
      <c r="AC28" s="212"/>
      <c r="AD28" s="212"/>
      <c r="AE28" s="212"/>
      <c r="AF28" s="212"/>
      <c r="AG28" s="212" t="s">
        <v>428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1" x14ac:dyDescent="0.2">
      <c r="A29" s="252">
        <v>21</v>
      </c>
      <c r="B29" s="253" t="s">
        <v>529</v>
      </c>
      <c r="C29" s="262" t="s">
        <v>530</v>
      </c>
      <c r="D29" s="254" t="s">
        <v>238</v>
      </c>
      <c r="E29" s="255">
        <v>45</v>
      </c>
      <c r="F29" s="256"/>
      <c r="G29" s="257">
        <f>ROUND(E29*F29,2)</f>
        <v>0</v>
      </c>
      <c r="H29" s="234"/>
      <c r="I29" s="233">
        <f>ROUND(E29*H29,2)</f>
        <v>0</v>
      </c>
      <c r="J29" s="234"/>
      <c r="K29" s="233">
        <f>ROUND(E29*J29,2)</f>
        <v>0</v>
      </c>
      <c r="L29" s="233">
        <v>21</v>
      </c>
      <c r="M29" s="233">
        <f>G29*(1+L29/100)</f>
        <v>0</v>
      </c>
      <c r="N29" s="232">
        <v>0</v>
      </c>
      <c r="O29" s="232">
        <f>ROUND(E29*N29,2)</f>
        <v>0</v>
      </c>
      <c r="P29" s="232">
        <v>0</v>
      </c>
      <c r="Q29" s="232">
        <f>ROUND(E29*P29,2)</f>
        <v>0</v>
      </c>
      <c r="R29" s="233"/>
      <c r="S29" s="233" t="s">
        <v>178</v>
      </c>
      <c r="T29" s="233" t="s">
        <v>179</v>
      </c>
      <c r="U29" s="233">
        <v>0</v>
      </c>
      <c r="V29" s="233">
        <f>ROUND(E29*U29,2)</f>
        <v>0</v>
      </c>
      <c r="W29" s="233"/>
      <c r="X29" s="233" t="s">
        <v>293</v>
      </c>
      <c r="Y29" s="233" t="s">
        <v>423</v>
      </c>
      <c r="Z29" s="212"/>
      <c r="AA29" s="212"/>
      <c r="AB29" s="212"/>
      <c r="AC29" s="212"/>
      <c r="AD29" s="212"/>
      <c r="AE29" s="212"/>
      <c r="AF29" s="212"/>
      <c r="AG29" s="212" t="s">
        <v>424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1" x14ac:dyDescent="0.2">
      <c r="A30" s="252">
        <v>22</v>
      </c>
      <c r="B30" s="253" t="s">
        <v>531</v>
      </c>
      <c r="C30" s="262" t="s">
        <v>522</v>
      </c>
      <c r="D30" s="254" t="s">
        <v>238</v>
      </c>
      <c r="E30" s="255">
        <v>45</v>
      </c>
      <c r="F30" s="256"/>
      <c r="G30" s="257">
        <f>ROUND(E30*F30,2)</f>
        <v>0</v>
      </c>
      <c r="H30" s="234"/>
      <c r="I30" s="233">
        <f>ROUND(E30*H30,2)</f>
        <v>0</v>
      </c>
      <c r="J30" s="234"/>
      <c r="K30" s="233">
        <f>ROUND(E30*J30,2)</f>
        <v>0</v>
      </c>
      <c r="L30" s="233">
        <v>21</v>
      </c>
      <c r="M30" s="233">
        <f>G30*(1+L30/100)</f>
        <v>0</v>
      </c>
      <c r="N30" s="232">
        <v>0</v>
      </c>
      <c r="O30" s="232">
        <f>ROUND(E30*N30,2)</f>
        <v>0</v>
      </c>
      <c r="P30" s="232">
        <v>0</v>
      </c>
      <c r="Q30" s="232">
        <f>ROUND(E30*P30,2)</f>
        <v>0</v>
      </c>
      <c r="R30" s="233"/>
      <c r="S30" s="233" t="s">
        <v>178</v>
      </c>
      <c r="T30" s="233" t="s">
        <v>179</v>
      </c>
      <c r="U30" s="233">
        <v>0</v>
      </c>
      <c r="V30" s="233">
        <f>ROUND(E30*U30,2)</f>
        <v>0</v>
      </c>
      <c r="W30" s="233"/>
      <c r="X30" s="233" t="s">
        <v>161</v>
      </c>
      <c r="Y30" s="233" t="s">
        <v>423</v>
      </c>
      <c r="Z30" s="212"/>
      <c r="AA30" s="212"/>
      <c r="AB30" s="212"/>
      <c r="AC30" s="212"/>
      <c r="AD30" s="212"/>
      <c r="AE30" s="212"/>
      <c r="AF30" s="212"/>
      <c r="AG30" s="212" t="s">
        <v>428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1" x14ac:dyDescent="0.2">
      <c r="A31" s="252">
        <v>23</v>
      </c>
      <c r="B31" s="253" t="s">
        <v>532</v>
      </c>
      <c r="C31" s="262" t="s">
        <v>533</v>
      </c>
      <c r="D31" s="254" t="s">
        <v>238</v>
      </c>
      <c r="E31" s="255">
        <v>45</v>
      </c>
      <c r="F31" s="256"/>
      <c r="G31" s="257">
        <f>ROUND(E31*F31,2)</f>
        <v>0</v>
      </c>
      <c r="H31" s="234"/>
      <c r="I31" s="233">
        <f>ROUND(E31*H31,2)</f>
        <v>0</v>
      </c>
      <c r="J31" s="234"/>
      <c r="K31" s="233">
        <f>ROUND(E31*J31,2)</f>
        <v>0</v>
      </c>
      <c r="L31" s="233">
        <v>21</v>
      </c>
      <c r="M31" s="233">
        <f>G31*(1+L31/100)</f>
        <v>0</v>
      </c>
      <c r="N31" s="232">
        <v>0</v>
      </c>
      <c r="O31" s="232">
        <f>ROUND(E31*N31,2)</f>
        <v>0</v>
      </c>
      <c r="P31" s="232">
        <v>0</v>
      </c>
      <c r="Q31" s="232">
        <f>ROUND(E31*P31,2)</f>
        <v>0</v>
      </c>
      <c r="R31" s="233"/>
      <c r="S31" s="233" t="s">
        <v>178</v>
      </c>
      <c r="T31" s="233" t="s">
        <v>179</v>
      </c>
      <c r="U31" s="233">
        <v>0</v>
      </c>
      <c r="V31" s="233">
        <f>ROUND(E31*U31,2)</f>
        <v>0</v>
      </c>
      <c r="W31" s="233"/>
      <c r="X31" s="233" t="s">
        <v>293</v>
      </c>
      <c r="Y31" s="233" t="s">
        <v>423</v>
      </c>
      <c r="Z31" s="212"/>
      <c r="AA31" s="212"/>
      <c r="AB31" s="212"/>
      <c r="AC31" s="212"/>
      <c r="AD31" s="212"/>
      <c r="AE31" s="212"/>
      <c r="AF31" s="212"/>
      <c r="AG31" s="212" t="s">
        <v>424</v>
      </c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1" x14ac:dyDescent="0.2">
      <c r="A32" s="252">
        <v>24</v>
      </c>
      <c r="B32" s="253" t="s">
        <v>534</v>
      </c>
      <c r="C32" s="262" t="s">
        <v>522</v>
      </c>
      <c r="D32" s="254" t="s">
        <v>238</v>
      </c>
      <c r="E32" s="255">
        <v>45</v>
      </c>
      <c r="F32" s="256"/>
      <c r="G32" s="257">
        <f>ROUND(E32*F32,2)</f>
        <v>0</v>
      </c>
      <c r="H32" s="234"/>
      <c r="I32" s="233">
        <f>ROUND(E32*H32,2)</f>
        <v>0</v>
      </c>
      <c r="J32" s="234"/>
      <c r="K32" s="233">
        <f>ROUND(E32*J32,2)</f>
        <v>0</v>
      </c>
      <c r="L32" s="233">
        <v>21</v>
      </c>
      <c r="M32" s="233">
        <f>G32*(1+L32/100)</f>
        <v>0</v>
      </c>
      <c r="N32" s="232">
        <v>0</v>
      </c>
      <c r="O32" s="232">
        <f>ROUND(E32*N32,2)</f>
        <v>0</v>
      </c>
      <c r="P32" s="232">
        <v>0</v>
      </c>
      <c r="Q32" s="232">
        <f>ROUND(E32*P32,2)</f>
        <v>0</v>
      </c>
      <c r="R32" s="233"/>
      <c r="S32" s="233" t="s">
        <v>178</v>
      </c>
      <c r="T32" s="233" t="s">
        <v>179</v>
      </c>
      <c r="U32" s="233">
        <v>0</v>
      </c>
      <c r="V32" s="233">
        <f>ROUND(E32*U32,2)</f>
        <v>0</v>
      </c>
      <c r="W32" s="233"/>
      <c r="X32" s="233" t="s">
        <v>161</v>
      </c>
      <c r="Y32" s="233" t="s">
        <v>423</v>
      </c>
      <c r="Z32" s="212"/>
      <c r="AA32" s="212"/>
      <c r="AB32" s="212"/>
      <c r="AC32" s="212"/>
      <c r="AD32" s="212"/>
      <c r="AE32" s="212"/>
      <c r="AF32" s="212"/>
      <c r="AG32" s="212" t="s">
        <v>428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1" x14ac:dyDescent="0.2">
      <c r="A33" s="252">
        <v>25</v>
      </c>
      <c r="B33" s="253" t="s">
        <v>535</v>
      </c>
      <c r="C33" s="262" t="s">
        <v>536</v>
      </c>
      <c r="D33" s="254" t="s">
        <v>238</v>
      </c>
      <c r="E33" s="255">
        <v>510</v>
      </c>
      <c r="F33" s="256"/>
      <c r="G33" s="257">
        <f>ROUND(E33*F33,2)</f>
        <v>0</v>
      </c>
      <c r="H33" s="234"/>
      <c r="I33" s="233">
        <f>ROUND(E33*H33,2)</f>
        <v>0</v>
      </c>
      <c r="J33" s="234"/>
      <c r="K33" s="233">
        <f>ROUND(E33*J33,2)</f>
        <v>0</v>
      </c>
      <c r="L33" s="233">
        <v>21</v>
      </c>
      <c r="M33" s="233">
        <f>G33*(1+L33/100)</f>
        <v>0</v>
      </c>
      <c r="N33" s="232">
        <v>0</v>
      </c>
      <c r="O33" s="232">
        <f>ROUND(E33*N33,2)</f>
        <v>0</v>
      </c>
      <c r="P33" s="232">
        <v>0</v>
      </c>
      <c r="Q33" s="232">
        <f>ROUND(E33*P33,2)</f>
        <v>0</v>
      </c>
      <c r="R33" s="233"/>
      <c r="S33" s="233" t="s">
        <v>178</v>
      </c>
      <c r="T33" s="233" t="s">
        <v>179</v>
      </c>
      <c r="U33" s="233">
        <v>0</v>
      </c>
      <c r="V33" s="233">
        <f>ROUND(E33*U33,2)</f>
        <v>0</v>
      </c>
      <c r="W33" s="233"/>
      <c r="X33" s="233" t="s">
        <v>293</v>
      </c>
      <c r="Y33" s="233" t="s">
        <v>423</v>
      </c>
      <c r="Z33" s="212"/>
      <c r="AA33" s="212"/>
      <c r="AB33" s="212"/>
      <c r="AC33" s="212"/>
      <c r="AD33" s="212"/>
      <c r="AE33" s="212"/>
      <c r="AF33" s="212"/>
      <c r="AG33" s="212" t="s">
        <v>424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1" x14ac:dyDescent="0.2">
      <c r="A34" s="252">
        <v>26</v>
      </c>
      <c r="B34" s="253" t="s">
        <v>537</v>
      </c>
      <c r="C34" s="262" t="s">
        <v>538</v>
      </c>
      <c r="D34" s="254" t="s">
        <v>238</v>
      </c>
      <c r="E34" s="255">
        <v>510</v>
      </c>
      <c r="F34" s="256"/>
      <c r="G34" s="257">
        <f>ROUND(E34*F34,2)</f>
        <v>0</v>
      </c>
      <c r="H34" s="234"/>
      <c r="I34" s="233">
        <f>ROUND(E34*H34,2)</f>
        <v>0</v>
      </c>
      <c r="J34" s="234"/>
      <c r="K34" s="233">
        <f>ROUND(E34*J34,2)</f>
        <v>0</v>
      </c>
      <c r="L34" s="233">
        <v>21</v>
      </c>
      <c r="M34" s="233">
        <f>G34*(1+L34/100)</f>
        <v>0</v>
      </c>
      <c r="N34" s="232">
        <v>0</v>
      </c>
      <c r="O34" s="232">
        <f>ROUND(E34*N34,2)</f>
        <v>0</v>
      </c>
      <c r="P34" s="232">
        <v>0</v>
      </c>
      <c r="Q34" s="232">
        <f>ROUND(E34*P34,2)</f>
        <v>0</v>
      </c>
      <c r="R34" s="233"/>
      <c r="S34" s="233" t="s">
        <v>178</v>
      </c>
      <c r="T34" s="233" t="s">
        <v>179</v>
      </c>
      <c r="U34" s="233">
        <v>0</v>
      </c>
      <c r="V34" s="233">
        <f>ROUND(E34*U34,2)</f>
        <v>0</v>
      </c>
      <c r="W34" s="233"/>
      <c r="X34" s="233" t="s">
        <v>161</v>
      </c>
      <c r="Y34" s="233" t="s">
        <v>423</v>
      </c>
      <c r="Z34" s="212"/>
      <c r="AA34" s="212"/>
      <c r="AB34" s="212"/>
      <c r="AC34" s="212"/>
      <c r="AD34" s="212"/>
      <c r="AE34" s="212"/>
      <c r="AF34" s="212"/>
      <c r="AG34" s="212" t="s">
        <v>428</v>
      </c>
      <c r="AH34" s="212"/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1" x14ac:dyDescent="0.2">
      <c r="A35" s="252">
        <v>27</v>
      </c>
      <c r="B35" s="253" t="s">
        <v>539</v>
      </c>
      <c r="C35" s="262" t="s">
        <v>540</v>
      </c>
      <c r="D35" s="254" t="s">
        <v>238</v>
      </c>
      <c r="E35" s="255">
        <v>300</v>
      </c>
      <c r="F35" s="256"/>
      <c r="G35" s="257">
        <f>ROUND(E35*F35,2)</f>
        <v>0</v>
      </c>
      <c r="H35" s="234"/>
      <c r="I35" s="233">
        <f>ROUND(E35*H35,2)</f>
        <v>0</v>
      </c>
      <c r="J35" s="234"/>
      <c r="K35" s="233">
        <f>ROUND(E35*J35,2)</f>
        <v>0</v>
      </c>
      <c r="L35" s="233">
        <v>21</v>
      </c>
      <c r="M35" s="233">
        <f>G35*(1+L35/100)</f>
        <v>0</v>
      </c>
      <c r="N35" s="232">
        <v>0</v>
      </c>
      <c r="O35" s="232">
        <f>ROUND(E35*N35,2)</f>
        <v>0</v>
      </c>
      <c r="P35" s="232">
        <v>0</v>
      </c>
      <c r="Q35" s="232">
        <f>ROUND(E35*P35,2)</f>
        <v>0</v>
      </c>
      <c r="R35" s="233"/>
      <c r="S35" s="233" t="s">
        <v>178</v>
      </c>
      <c r="T35" s="233" t="s">
        <v>179</v>
      </c>
      <c r="U35" s="233">
        <v>0</v>
      </c>
      <c r="V35" s="233">
        <f>ROUND(E35*U35,2)</f>
        <v>0</v>
      </c>
      <c r="W35" s="233"/>
      <c r="X35" s="233" t="s">
        <v>293</v>
      </c>
      <c r="Y35" s="233" t="s">
        <v>423</v>
      </c>
      <c r="Z35" s="212"/>
      <c r="AA35" s="212"/>
      <c r="AB35" s="212"/>
      <c r="AC35" s="212"/>
      <c r="AD35" s="212"/>
      <c r="AE35" s="212"/>
      <c r="AF35" s="212"/>
      <c r="AG35" s="212" t="s">
        <v>424</v>
      </c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1" x14ac:dyDescent="0.2">
      <c r="A36" s="252">
        <v>28</v>
      </c>
      <c r="B36" s="253" t="s">
        <v>541</v>
      </c>
      <c r="C36" s="262" t="s">
        <v>538</v>
      </c>
      <c r="D36" s="254" t="s">
        <v>238</v>
      </c>
      <c r="E36" s="255">
        <v>300</v>
      </c>
      <c r="F36" s="256"/>
      <c r="G36" s="257">
        <f>ROUND(E36*F36,2)</f>
        <v>0</v>
      </c>
      <c r="H36" s="234"/>
      <c r="I36" s="233">
        <f>ROUND(E36*H36,2)</f>
        <v>0</v>
      </c>
      <c r="J36" s="234"/>
      <c r="K36" s="233">
        <f>ROUND(E36*J36,2)</f>
        <v>0</v>
      </c>
      <c r="L36" s="233">
        <v>21</v>
      </c>
      <c r="M36" s="233">
        <f>G36*(1+L36/100)</f>
        <v>0</v>
      </c>
      <c r="N36" s="232">
        <v>0</v>
      </c>
      <c r="O36" s="232">
        <f>ROUND(E36*N36,2)</f>
        <v>0</v>
      </c>
      <c r="P36" s="232">
        <v>0</v>
      </c>
      <c r="Q36" s="232">
        <f>ROUND(E36*P36,2)</f>
        <v>0</v>
      </c>
      <c r="R36" s="233"/>
      <c r="S36" s="233" t="s">
        <v>178</v>
      </c>
      <c r="T36" s="233" t="s">
        <v>179</v>
      </c>
      <c r="U36" s="233">
        <v>0</v>
      </c>
      <c r="V36" s="233">
        <f>ROUND(E36*U36,2)</f>
        <v>0</v>
      </c>
      <c r="W36" s="233"/>
      <c r="X36" s="233" t="s">
        <v>161</v>
      </c>
      <c r="Y36" s="233" t="s">
        <v>423</v>
      </c>
      <c r="Z36" s="212"/>
      <c r="AA36" s="212"/>
      <c r="AB36" s="212"/>
      <c r="AC36" s="212"/>
      <c r="AD36" s="212"/>
      <c r="AE36" s="212"/>
      <c r="AF36" s="212"/>
      <c r="AG36" s="212" t="s">
        <v>428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outlineLevel="1" x14ac:dyDescent="0.2">
      <c r="A37" s="252">
        <v>29</v>
      </c>
      <c r="B37" s="253" t="s">
        <v>542</v>
      </c>
      <c r="C37" s="262" t="s">
        <v>543</v>
      </c>
      <c r="D37" s="254" t="s">
        <v>238</v>
      </c>
      <c r="E37" s="255">
        <v>150</v>
      </c>
      <c r="F37" s="256"/>
      <c r="G37" s="257">
        <f>ROUND(E37*F37,2)</f>
        <v>0</v>
      </c>
      <c r="H37" s="234"/>
      <c r="I37" s="233">
        <f>ROUND(E37*H37,2)</f>
        <v>0</v>
      </c>
      <c r="J37" s="234"/>
      <c r="K37" s="233">
        <f>ROUND(E37*J37,2)</f>
        <v>0</v>
      </c>
      <c r="L37" s="233">
        <v>21</v>
      </c>
      <c r="M37" s="233">
        <f>G37*(1+L37/100)</f>
        <v>0</v>
      </c>
      <c r="N37" s="232">
        <v>0</v>
      </c>
      <c r="O37" s="232">
        <f>ROUND(E37*N37,2)</f>
        <v>0</v>
      </c>
      <c r="P37" s="232">
        <v>0</v>
      </c>
      <c r="Q37" s="232">
        <f>ROUND(E37*P37,2)</f>
        <v>0</v>
      </c>
      <c r="R37" s="233"/>
      <c r="S37" s="233" t="s">
        <v>178</v>
      </c>
      <c r="T37" s="233" t="s">
        <v>179</v>
      </c>
      <c r="U37" s="233">
        <v>0</v>
      </c>
      <c r="V37" s="233">
        <f>ROUND(E37*U37,2)</f>
        <v>0</v>
      </c>
      <c r="W37" s="233"/>
      <c r="X37" s="233" t="s">
        <v>293</v>
      </c>
      <c r="Y37" s="233" t="s">
        <v>423</v>
      </c>
      <c r="Z37" s="212"/>
      <c r="AA37" s="212"/>
      <c r="AB37" s="212"/>
      <c r="AC37" s="212"/>
      <c r="AD37" s="212"/>
      <c r="AE37" s="212"/>
      <c r="AF37" s="212"/>
      <c r="AG37" s="212" t="s">
        <v>424</v>
      </c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1" x14ac:dyDescent="0.2">
      <c r="A38" s="252">
        <v>30</v>
      </c>
      <c r="B38" s="253" t="s">
        <v>544</v>
      </c>
      <c r="C38" s="262" t="s">
        <v>538</v>
      </c>
      <c r="D38" s="254" t="s">
        <v>238</v>
      </c>
      <c r="E38" s="255">
        <v>150</v>
      </c>
      <c r="F38" s="256"/>
      <c r="G38" s="257">
        <f>ROUND(E38*F38,2)</f>
        <v>0</v>
      </c>
      <c r="H38" s="234"/>
      <c r="I38" s="233">
        <f>ROUND(E38*H38,2)</f>
        <v>0</v>
      </c>
      <c r="J38" s="234"/>
      <c r="K38" s="233">
        <f>ROUND(E38*J38,2)</f>
        <v>0</v>
      </c>
      <c r="L38" s="233">
        <v>21</v>
      </c>
      <c r="M38" s="233">
        <f>G38*(1+L38/100)</f>
        <v>0</v>
      </c>
      <c r="N38" s="232">
        <v>0</v>
      </c>
      <c r="O38" s="232">
        <f>ROUND(E38*N38,2)</f>
        <v>0</v>
      </c>
      <c r="P38" s="232">
        <v>0</v>
      </c>
      <c r="Q38" s="232">
        <f>ROUND(E38*P38,2)</f>
        <v>0</v>
      </c>
      <c r="R38" s="233"/>
      <c r="S38" s="233" t="s">
        <v>178</v>
      </c>
      <c r="T38" s="233" t="s">
        <v>179</v>
      </c>
      <c r="U38" s="233">
        <v>0</v>
      </c>
      <c r="V38" s="233">
        <f>ROUND(E38*U38,2)</f>
        <v>0</v>
      </c>
      <c r="W38" s="233"/>
      <c r="X38" s="233" t="s">
        <v>161</v>
      </c>
      <c r="Y38" s="233" t="s">
        <v>423</v>
      </c>
      <c r="Z38" s="212"/>
      <c r="AA38" s="212"/>
      <c r="AB38" s="212"/>
      <c r="AC38" s="212"/>
      <c r="AD38" s="212"/>
      <c r="AE38" s="212"/>
      <c r="AF38" s="212"/>
      <c r="AG38" s="212" t="s">
        <v>428</v>
      </c>
      <c r="AH38" s="212"/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1" x14ac:dyDescent="0.2">
      <c r="A39" s="252">
        <v>31</v>
      </c>
      <c r="B39" s="253" t="s">
        <v>545</v>
      </c>
      <c r="C39" s="262" t="s">
        <v>546</v>
      </c>
      <c r="D39" s="254" t="s">
        <v>238</v>
      </c>
      <c r="E39" s="255">
        <v>90</v>
      </c>
      <c r="F39" s="256"/>
      <c r="G39" s="257">
        <f>ROUND(E39*F39,2)</f>
        <v>0</v>
      </c>
      <c r="H39" s="234"/>
      <c r="I39" s="233">
        <f>ROUND(E39*H39,2)</f>
        <v>0</v>
      </c>
      <c r="J39" s="234"/>
      <c r="K39" s="233">
        <f>ROUND(E39*J39,2)</f>
        <v>0</v>
      </c>
      <c r="L39" s="233">
        <v>21</v>
      </c>
      <c r="M39" s="233">
        <f>G39*(1+L39/100)</f>
        <v>0</v>
      </c>
      <c r="N39" s="232">
        <v>0</v>
      </c>
      <c r="O39" s="232">
        <f>ROUND(E39*N39,2)</f>
        <v>0</v>
      </c>
      <c r="P39" s="232">
        <v>0</v>
      </c>
      <c r="Q39" s="232">
        <f>ROUND(E39*P39,2)</f>
        <v>0</v>
      </c>
      <c r="R39" s="233"/>
      <c r="S39" s="233" t="s">
        <v>178</v>
      </c>
      <c r="T39" s="233" t="s">
        <v>179</v>
      </c>
      <c r="U39" s="233">
        <v>0</v>
      </c>
      <c r="V39" s="233">
        <f>ROUND(E39*U39,2)</f>
        <v>0</v>
      </c>
      <c r="W39" s="233"/>
      <c r="X39" s="233" t="s">
        <v>293</v>
      </c>
      <c r="Y39" s="233" t="s">
        <v>423</v>
      </c>
      <c r="Z39" s="212"/>
      <c r="AA39" s="212"/>
      <c r="AB39" s="212"/>
      <c r="AC39" s="212"/>
      <c r="AD39" s="212"/>
      <c r="AE39" s="212"/>
      <c r="AF39" s="212"/>
      <c r="AG39" s="212" t="s">
        <v>424</v>
      </c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1" x14ac:dyDescent="0.2">
      <c r="A40" s="252">
        <v>32</v>
      </c>
      <c r="B40" s="253" t="s">
        <v>547</v>
      </c>
      <c r="C40" s="262" t="s">
        <v>538</v>
      </c>
      <c r="D40" s="254" t="s">
        <v>238</v>
      </c>
      <c r="E40" s="255">
        <v>90</v>
      </c>
      <c r="F40" s="256"/>
      <c r="G40" s="257">
        <f>ROUND(E40*F40,2)</f>
        <v>0</v>
      </c>
      <c r="H40" s="234"/>
      <c r="I40" s="233">
        <f>ROUND(E40*H40,2)</f>
        <v>0</v>
      </c>
      <c r="J40" s="234"/>
      <c r="K40" s="233">
        <f>ROUND(E40*J40,2)</f>
        <v>0</v>
      </c>
      <c r="L40" s="233">
        <v>21</v>
      </c>
      <c r="M40" s="233">
        <f>G40*(1+L40/100)</f>
        <v>0</v>
      </c>
      <c r="N40" s="232">
        <v>0</v>
      </c>
      <c r="O40" s="232">
        <f>ROUND(E40*N40,2)</f>
        <v>0</v>
      </c>
      <c r="P40" s="232">
        <v>0</v>
      </c>
      <c r="Q40" s="232">
        <f>ROUND(E40*P40,2)</f>
        <v>0</v>
      </c>
      <c r="R40" s="233"/>
      <c r="S40" s="233" t="s">
        <v>178</v>
      </c>
      <c r="T40" s="233" t="s">
        <v>179</v>
      </c>
      <c r="U40" s="233">
        <v>0</v>
      </c>
      <c r="V40" s="233">
        <f>ROUND(E40*U40,2)</f>
        <v>0</v>
      </c>
      <c r="W40" s="233"/>
      <c r="X40" s="233" t="s">
        <v>161</v>
      </c>
      <c r="Y40" s="233" t="s">
        <v>423</v>
      </c>
      <c r="Z40" s="212"/>
      <c r="AA40" s="212"/>
      <c r="AB40" s="212"/>
      <c r="AC40" s="212"/>
      <c r="AD40" s="212"/>
      <c r="AE40" s="212"/>
      <c r="AF40" s="212"/>
      <c r="AG40" s="212" t="s">
        <v>428</v>
      </c>
      <c r="AH40" s="212"/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1" x14ac:dyDescent="0.2">
      <c r="A41" s="252">
        <v>33</v>
      </c>
      <c r="B41" s="253" t="s">
        <v>548</v>
      </c>
      <c r="C41" s="262" t="s">
        <v>549</v>
      </c>
      <c r="D41" s="254" t="s">
        <v>238</v>
      </c>
      <c r="E41" s="255">
        <v>65</v>
      </c>
      <c r="F41" s="256"/>
      <c r="G41" s="257">
        <f>ROUND(E41*F41,2)</f>
        <v>0</v>
      </c>
      <c r="H41" s="234"/>
      <c r="I41" s="233">
        <f>ROUND(E41*H41,2)</f>
        <v>0</v>
      </c>
      <c r="J41" s="234"/>
      <c r="K41" s="233">
        <f>ROUND(E41*J41,2)</f>
        <v>0</v>
      </c>
      <c r="L41" s="233">
        <v>21</v>
      </c>
      <c r="M41" s="233">
        <f>G41*(1+L41/100)</f>
        <v>0</v>
      </c>
      <c r="N41" s="232">
        <v>0</v>
      </c>
      <c r="O41" s="232">
        <f>ROUND(E41*N41,2)</f>
        <v>0</v>
      </c>
      <c r="P41" s="232">
        <v>0</v>
      </c>
      <c r="Q41" s="232">
        <f>ROUND(E41*P41,2)</f>
        <v>0</v>
      </c>
      <c r="R41" s="233"/>
      <c r="S41" s="233" t="s">
        <v>178</v>
      </c>
      <c r="T41" s="233" t="s">
        <v>179</v>
      </c>
      <c r="U41" s="233">
        <v>0</v>
      </c>
      <c r="V41" s="233">
        <f>ROUND(E41*U41,2)</f>
        <v>0</v>
      </c>
      <c r="W41" s="233"/>
      <c r="X41" s="233" t="s">
        <v>293</v>
      </c>
      <c r="Y41" s="233" t="s">
        <v>423</v>
      </c>
      <c r="Z41" s="212"/>
      <c r="AA41" s="212"/>
      <c r="AB41" s="212"/>
      <c r="AC41" s="212"/>
      <c r="AD41" s="212"/>
      <c r="AE41" s="212"/>
      <c r="AF41" s="212"/>
      <c r="AG41" s="212" t="s">
        <v>424</v>
      </c>
      <c r="AH41" s="212"/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1" x14ac:dyDescent="0.2">
      <c r="A42" s="252">
        <v>34</v>
      </c>
      <c r="B42" s="253" t="s">
        <v>550</v>
      </c>
      <c r="C42" s="262" t="s">
        <v>551</v>
      </c>
      <c r="D42" s="254" t="s">
        <v>238</v>
      </c>
      <c r="E42" s="255">
        <v>65</v>
      </c>
      <c r="F42" s="256"/>
      <c r="G42" s="257">
        <f>ROUND(E42*F42,2)</f>
        <v>0</v>
      </c>
      <c r="H42" s="234"/>
      <c r="I42" s="233">
        <f>ROUND(E42*H42,2)</f>
        <v>0</v>
      </c>
      <c r="J42" s="234"/>
      <c r="K42" s="233">
        <f>ROUND(E42*J42,2)</f>
        <v>0</v>
      </c>
      <c r="L42" s="233">
        <v>21</v>
      </c>
      <c r="M42" s="233">
        <f>G42*(1+L42/100)</f>
        <v>0</v>
      </c>
      <c r="N42" s="232">
        <v>0</v>
      </c>
      <c r="O42" s="232">
        <f>ROUND(E42*N42,2)</f>
        <v>0</v>
      </c>
      <c r="P42" s="232">
        <v>0</v>
      </c>
      <c r="Q42" s="232">
        <f>ROUND(E42*P42,2)</f>
        <v>0</v>
      </c>
      <c r="R42" s="233"/>
      <c r="S42" s="233" t="s">
        <v>178</v>
      </c>
      <c r="T42" s="233" t="s">
        <v>179</v>
      </c>
      <c r="U42" s="233">
        <v>0</v>
      </c>
      <c r="V42" s="233">
        <f>ROUND(E42*U42,2)</f>
        <v>0</v>
      </c>
      <c r="W42" s="233"/>
      <c r="X42" s="233" t="s">
        <v>161</v>
      </c>
      <c r="Y42" s="233" t="s">
        <v>423</v>
      </c>
      <c r="Z42" s="212"/>
      <c r="AA42" s="212"/>
      <c r="AB42" s="212"/>
      <c r="AC42" s="212"/>
      <c r="AD42" s="212"/>
      <c r="AE42" s="212"/>
      <c r="AF42" s="212"/>
      <c r="AG42" s="212" t="s">
        <v>428</v>
      </c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1" x14ac:dyDescent="0.2">
      <c r="A43" s="252">
        <v>35</v>
      </c>
      <c r="B43" s="253" t="s">
        <v>552</v>
      </c>
      <c r="C43" s="262" t="s">
        <v>553</v>
      </c>
      <c r="D43" s="254" t="s">
        <v>238</v>
      </c>
      <c r="E43" s="255">
        <v>70</v>
      </c>
      <c r="F43" s="256"/>
      <c r="G43" s="257">
        <f>ROUND(E43*F43,2)</f>
        <v>0</v>
      </c>
      <c r="H43" s="234"/>
      <c r="I43" s="233">
        <f>ROUND(E43*H43,2)</f>
        <v>0</v>
      </c>
      <c r="J43" s="234"/>
      <c r="K43" s="233">
        <f>ROUND(E43*J43,2)</f>
        <v>0</v>
      </c>
      <c r="L43" s="233">
        <v>21</v>
      </c>
      <c r="M43" s="233">
        <f>G43*(1+L43/100)</f>
        <v>0</v>
      </c>
      <c r="N43" s="232">
        <v>0</v>
      </c>
      <c r="O43" s="232">
        <f>ROUND(E43*N43,2)</f>
        <v>0</v>
      </c>
      <c r="P43" s="232">
        <v>0</v>
      </c>
      <c r="Q43" s="232">
        <f>ROUND(E43*P43,2)</f>
        <v>0</v>
      </c>
      <c r="R43" s="233"/>
      <c r="S43" s="233" t="s">
        <v>178</v>
      </c>
      <c r="T43" s="233" t="s">
        <v>179</v>
      </c>
      <c r="U43" s="233">
        <v>0</v>
      </c>
      <c r="V43" s="233">
        <f>ROUND(E43*U43,2)</f>
        <v>0</v>
      </c>
      <c r="W43" s="233"/>
      <c r="X43" s="233" t="s">
        <v>293</v>
      </c>
      <c r="Y43" s="233" t="s">
        <v>423</v>
      </c>
      <c r="Z43" s="212"/>
      <c r="AA43" s="212"/>
      <c r="AB43" s="212"/>
      <c r="AC43" s="212"/>
      <c r="AD43" s="212"/>
      <c r="AE43" s="212"/>
      <c r="AF43" s="212"/>
      <c r="AG43" s="212" t="s">
        <v>424</v>
      </c>
      <c r="AH43" s="212"/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outlineLevel="1" x14ac:dyDescent="0.2">
      <c r="A44" s="252">
        <v>36</v>
      </c>
      <c r="B44" s="253" t="s">
        <v>554</v>
      </c>
      <c r="C44" s="262" t="s">
        <v>551</v>
      </c>
      <c r="D44" s="254" t="s">
        <v>238</v>
      </c>
      <c r="E44" s="255">
        <v>70</v>
      </c>
      <c r="F44" s="256"/>
      <c r="G44" s="257">
        <f>ROUND(E44*F44,2)</f>
        <v>0</v>
      </c>
      <c r="H44" s="234"/>
      <c r="I44" s="233">
        <f>ROUND(E44*H44,2)</f>
        <v>0</v>
      </c>
      <c r="J44" s="234"/>
      <c r="K44" s="233">
        <f>ROUND(E44*J44,2)</f>
        <v>0</v>
      </c>
      <c r="L44" s="233">
        <v>21</v>
      </c>
      <c r="M44" s="233">
        <f>G44*(1+L44/100)</f>
        <v>0</v>
      </c>
      <c r="N44" s="232">
        <v>0</v>
      </c>
      <c r="O44" s="232">
        <f>ROUND(E44*N44,2)</f>
        <v>0</v>
      </c>
      <c r="P44" s="232">
        <v>0</v>
      </c>
      <c r="Q44" s="232">
        <f>ROUND(E44*P44,2)</f>
        <v>0</v>
      </c>
      <c r="R44" s="233"/>
      <c r="S44" s="233" t="s">
        <v>178</v>
      </c>
      <c r="T44" s="233" t="s">
        <v>179</v>
      </c>
      <c r="U44" s="233">
        <v>0</v>
      </c>
      <c r="V44" s="233">
        <f>ROUND(E44*U44,2)</f>
        <v>0</v>
      </c>
      <c r="W44" s="233"/>
      <c r="X44" s="233" t="s">
        <v>161</v>
      </c>
      <c r="Y44" s="233" t="s">
        <v>423</v>
      </c>
      <c r="Z44" s="212"/>
      <c r="AA44" s="212"/>
      <c r="AB44" s="212"/>
      <c r="AC44" s="212"/>
      <c r="AD44" s="212"/>
      <c r="AE44" s="212"/>
      <c r="AF44" s="212"/>
      <c r="AG44" s="212" t="s">
        <v>428</v>
      </c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outlineLevel="1" x14ac:dyDescent="0.2">
      <c r="A45" s="252">
        <v>37</v>
      </c>
      <c r="B45" s="253" t="s">
        <v>555</v>
      </c>
      <c r="C45" s="262" t="s">
        <v>556</v>
      </c>
      <c r="D45" s="254" t="s">
        <v>238</v>
      </c>
      <c r="E45" s="255">
        <v>45</v>
      </c>
      <c r="F45" s="256"/>
      <c r="G45" s="257">
        <f>ROUND(E45*F45,2)</f>
        <v>0</v>
      </c>
      <c r="H45" s="234"/>
      <c r="I45" s="233">
        <f>ROUND(E45*H45,2)</f>
        <v>0</v>
      </c>
      <c r="J45" s="234"/>
      <c r="K45" s="233">
        <f>ROUND(E45*J45,2)</f>
        <v>0</v>
      </c>
      <c r="L45" s="233">
        <v>21</v>
      </c>
      <c r="M45" s="233">
        <f>G45*(1+L45/100)</f>
        <v>0</v>
      </c>
      <c r="N45" s="232">
        <v>0</v>
      </c>
      <c r="O45" s="232">
        <f>ROUND(E45*N45,2)</f>
        <v>0</v>
      </c>
      <c r="P45" s="232">
        <v>0</v>
      </c>
      <c r="Q45" s="232">
        <f>ROUND(E45*P45,2)</f>
        <v>0</v>
      </c>
      <c r="R45" s="233"/>
      <c r="S45" s="233" t="s">
        <v>178</v>
      </c>
      <c r="T45" s="233" t="s">
        <v>179</v>
      </c>
      <c r="U45" s="233">
        <v>0</v>
      </c>
      <c r="V45" s="233">
        <f>ROUND(E45*U45,2)</f>
        <v>0</v>
      </c>
      <c r="W45" s="233"/>
      <c r="X45" s="233" t="s">
        <v>293</v>
      </c>
      <c r="Y45" s="233" t="s">
        <v>423</v>
      </c>
      <c r="Z45" s="212"/>
      <c r="AA45" s="212"/>
      <c r="AB45" s="212"/>
      <c r="AC45" s="212"/>
      <c r="AD45" s="212"/>
      <c r="AE45" s="212"/>
      <c r="AF45" s="212"/>
      <c r="AG45" s="212" t="s">
        <v>424</v>
      </c>
      <c r="AH45" s="212"/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1" x14ac:dyDescent="0.2">
      <c r="A46" s="252">
        <v>38</v>
      </c>
      <c r="B46" s="253" t="s">
        <v>557</v>
      </c>
      <c r="C46" s="262" t="s">
        <v>551</v>
      </c>
      <c r="D46" s="254" t="s">
        <v>238</v>
      </c>
      <c r="E46" s="255">
        <v>45</v>
      </c>
      <c r="F46" s="256"/>
      <c r="G46" s="257">
        <f>ROUND(E46*F46,2)</f>
        <v>0</v>
      </c>
      <c r="H46" s="234"/>
      <c r="I46" s="233">
        <f>ROUND(E46*H46,2)</f>
        <v>0</v>
      </c>
      <c r="J46" s="234"/>
      <c r="K46" s="233">
        <f>ROUND(E46*J46,2)</f>
        <v>0</v>
      </c>
      <c r="L46" s="233">
        <v>21</v>
      </c>
      <c r="M46" s="233">
        <f>G46*(1+L46/100)</f>
        <v>0</v>
      </c>
      <c r="N46" s="232">
        <v>0</v>
      </c>
      <c r="O46" s="232">
        <f>ROUND(E46*N46,2)</f>
        <v>0</v>
      </c>
      <c r="P46" s="232">
        <v>0</v>
      </c>
      <c r="Q46" s="232">
        <f>ROUND(E46*P46,2)</f>
        <v>0</v>
      </c>
      <c r="R46" s="233"/>
      <c r="S46" s="233" t="s">
        <v>178</v>
      </c>
      <c r="T46" s="233" t="s">
        <v>179</v>
      </c>
      <c r="U46" s="233">
        <v>0</v>
      </c>
      <c r="V46" s="233">
        <f>ROUND(E46*U46,2)</f>
        <v>0</v>
      </c>
      <c r="W46" s="233"/>
      <c r="X46" s="233" t="s">
        <v>161</v>
      </c>
      <c r="Y46" s="233" t="s">
        <v>423</v>
      </c>
      <c r="Z46" s="212"/>
      <c r="AA46" s="212"/>
      <c r="AB46" s="212"/>
      <c r="AC46" s="212"/>
      <c r="AD46" s="212"/>
      <c r="AE46" s="212"/>
      <c r="AF46" s="212"/>
      <c r="AG46" s="212" t="s">
        <v>428</v>
      </c>
      <c r="AH46" s="212"/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1" x14ac:dyDescent="0.2">
      <c r="A47" s="252">
        <v>39</v>
      </c>
      <c r="B47" s="253" t="s">
        <v>558</v>
      </c>
      <c r="C47" s="262" t="s">
        <v>559</v>
      </c>
      <c r="D47" s="254" t="s">
        <v>238</v>
      </c>
      <c r="E47" s="255">
        <v>45</v>
      </c>
      <c r="F47" s="256"/>
      <c r="G47" s="257">
        <f>ROUND(E47*F47,2)</f>
        <v>0</v>
      </c>
      <c r="H47" s="234"/>
      <c r="I47" s="233">
        <f>ROUND(E47*H47,2)</f>
        <v>0</v>
      </c>
      <c r="J47" s="234"/>
      <c r="K47" s="233">
        <f>ROUND(E47*J47,2)</f>
        <v>0</v>
      </c>
      <c r="L47" s="233">
        <v>21</v>
      </c>
      <c r="M47" s="233">
        <f>G47*(1+L47/100)</f>
        <v>0</v>
      </c>
      <c r="N47" s="232">
        <v>0</v>
      </c>
      <c r="O47" s="232">
        <f>ROUND(E47*N47,2)</f>
        <v>0</v>
      </c>
      <c r="P47" s="232">
        <v>0</v>
      </c>
      <c r="Q47" s="232">
        <f>ROUND(E47*P47,2)</f>
        <v>0</v>
      </c>
      <c r="R47" s="233"/>
      <c r="S47" s="233" t="s">
        <v>178</v>
      </c>
      <c r="T47" s="233" t="s">
        <v>179</v>
      </c>
      <c r="U47" s="233">
        <v>0</v>
      </c>
      <c r="V47" s="233">
        <f>ROUND(E47*U47,2)</f>
        <v>0</v>
      </c>
      <c r="W47" s="233"/>
      <c r="X47" s="233" t="s">
        <v>293</v>
      </c>
      <c r="Y47" s="233" t="s">
        <v>423</v>
      </c>
      <c r="Z47" s="212"/>
      <c r="AA47" s="212"/>
      <c r="AB47" s="212"/>
      <c r="AC47" s="212"/>
      <c r="AD47" s="212"/>
      <c r="AE47" s="212"/>
      <c r="AF47" s="212"/>
      <c r="AG47" s="212" t="s">
        <v>424</v>
      </c>
      <c r="AH47" s="212"/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outlineLevel="1" x14ac:dyDescent="0.2">
      <c r="A48" s="252">
        <v>40</v>
      </c>
      <c r="B48" s="253" t="s">
        <v>560</v>
      </c>
      <c r="C48" s="262" t="s">
        <v>551</v>
      </c>
      <c r="D48" s="254" t="s">
        <v>238</v>
      </c>
      <c r="E48" s="255">
        <v>45</v>
      </c>
      <c r="F48" s="256"/>
      <c r="G48" s="257">
        <f>ROUND(E48*F48,2)</f>
        <v>0</v>
      </c>
      <c r="H48" s="234"/>
      <c r="I48" s="233">
        <f>ROUND(E48*H48,2)</f>
        <v>0</v>
      </c>
      <c r="J48" s="234"/>
      <c r="K48" s="233">
        <f>ROUND(E48*J48,2)</f>
        <v>0</v>
      </c>
      <c r="L48" s="233">
        <v>21</v>
      </c>
      <c r="M48" s="233">
        <f>G48*(1+L48/100)</f>
        <v>0</v>
      </c>
      <c r="N48" s="232">
        <v>0</v>
      </c>
      <c r="O48" s="232">
        <f>ROUND(E48*N48,2)</f>
        <v>0</v>
      </c>
      <c r="P48" s="232">
        <v>0</v>
      </c>
      <c r="Q48" s="232">
        <f>ROUND(E48*P48,2)</f>
        <v>0</v>
      </c>
      <c r="R48" s="233"/>
      <c r="S48" s="233" t="s">
        <v>178</v>
      </c>
      <c r="T48" s="233" t="s">
        <v>179</v>
      </c>
      <c r="U48" s="233">
        <v>0</v>
      </c>
      <c r="V48" s="233">
        <f>ROUND(E48*U48,2)</f>
        <v>0</v>
      </c>
      <c r="W48" s="233"/>
      <c r="X48" s="233" t="s">
        <v>161</v>
      </c>
      <c r="Y48" s="233" t="s">
        <v>423</v>
      </c>
      <c r="Z48" s="212"/>
      <c r="AA48" s="212"/>
      <c r="AB48" s="212"/>
      <c r="AC48" s="212"/>
      <c r="AD48" s="212"/>
      <c r="AE48" s="212"/>
      <c r="AF48" s="212"/>
      <c r="AG48" s="212" t="s">
        <v>428</v>
      </c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ht="22.5" outlineLevel="1" x14ac:dyDescent="0.2">
      <c r="A49" s="252">
        <v>41</v>
      </c>
      <c r="B49" s="253" t="s">
        <v>561</v>
      </c>
      <c r="C49" s="262" t="s">
        <v>562</v>
      </c>
      <c r="D49" s="254" t="s">
        <v>238</v>
      </c>
      <c r="E49" s="255">
        <v>150</v>
      </c>
      <c r="F49" s="256"/>
      <c r="G49" s="257">
        <f>ROUND(E49*F49,2)</f>
        <v>0</v>
      </c>
      <c r="H49" s="234"/>
      <c r="I49" s="233">
        <f>ROUND(E49*H49,2)</f>
        <v>0</v>
      </c>
      <c r="J49" s="234"/>
      <c r="K49" s="233">
        <f>ROUND(E49*J49,2)</f>
        <v>0</v>
      </c>
      <c r="L49" s="233">
        <v>21</v>
      </c>
      <c r="M49" s="233">
        <f>G49*(1+L49/100)</f>
        <v>0</v>
      </c>
      <c r="N49" s="232">
        <v>0</v>
      </c>
      <c r="O49" s="232">
        <f>ROUND(E49*N49,2)</f>
        <v>0</v>
      </c>
      <c r="P49" s="232">
        <v>0</v>
      </c>
      <c r="Q49" s="232">
        <f>ROUND(E49*P49,2)</f>
        <v>0</v>
      </c>
      <c r="R49" s="233"/>
      <c r="S49" s="233" t="s">
        <v>178</v>
      </c>
      <c r="T49" s="233" t="s">
        <v>179</v>
      </c>
      <c r="U49" s="233">
        <v>0</v>
      </c>
      <c r="V49" s="233">
        <f>ROUND(E49*U49,2)</f>
        <v>0</v>
      </c>
      <c r="W49" s="233"/>
      <c r="X49" s="233" t="s">
        <v>293</v>
      </c>
      <c r="Y49" s="233" t="s">
        <v>423</v>
      </c>
      <c r="Z49" s="212"/>
      <c r="AA49" s="212"/>
      <c r="AB49" s="212"/>
      <c r="AC49" s="212"/>
      <c r="AD49" s="212"/>
      <c r="AE49" s="212"/>
      <c r="AF49" s="212"/>
      <c r="AG49" s="212" t="s">
        <v>424</v>
      </c>
      <c r="AH49" s="212"/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outlineLevel="1" x14ac:dyDescent="0.2">
      <c r="A50" s="252">
        <v>42</v>
      </c>
      <c r="B50" s="253" t="s">
        <v>563</v>
      </c>
      <c r="C50" s="262" t="s">
        <v>551</v>
      </c>
      <c r="D50" s="254" t="s">
        <v>238</v>
      </c>
      <c r="E50" s="255">
        <v>150</v>
      </c>
      <c r="F50" s="256"/>
      <c r="G50" s="257">
        <f>ROUND(E50*F50,2)</f>
        <v>0</v>
      </c>
      <c r="H50" s="234"/>
      <c r="I50" s="233">
        <f>ROUND(E50*H50,2)</f>
        <v>0</v>
      </c>
      <c r="J50" s="234"/>
      <c r="K50" s="233">
        <f>ROUND(E50*J50,2)</f>
        <v>0</v>
      </c>
      <c r="L50" s="233">
        <v>21</v>
      </c>
      <c r="M50" s="233">
        <f>G50*(1+L50/100)</f>
        <v>0</v>
      </c>
      <c r="N50" s="232">
        <v>0</v>
      </c>
      <c r="O50" s="232">
        <f>ROUND(E50*N50,2)</f>
        <v>0</v>
      </c>
      <c r="P50" s="232">
        <v>0</v>
      </c>
      <c r="Q50" s="232">
        <f>ROUND(E50*P50,2)</f>
        <v>0</v>
      </c>
      <c r="R50" s="233"/>
      <c r="S50" s="233" t="s">
        <v>178</v>
      </c>
      <c r="T50" s="233" t="s">
        <v>179</v>
      </c>
      <c r="U50" s="233">
        <v>0</v>
      </c>
      <c r="V50" s="233">
        <f>ROUND(E50*U50,2)</f>
        <v>0</v>
      </c>
      <c r="W50" s="233"/>
      <c r="X50" s="233" t="s">
        <v>161</v>
      </c>
      <c r="Y50" s="233" t="s">
        <v>423</v>
      </c>
      <c r="Z50" s="212"/>
      <c r="AA50" s="212"/>
      <c r="AB50" s="212"/>
      <c r="AC50" s="212"/>
      <c r="AD50" s="212"/>
      <c r="AE50" s="212"/>
      <c r="AF50" s="212"/>
      <c r="AG50" s="212" t="s">
        <v>428</v>
      </c>
      <c r="AH50" s="212"/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ht="22.5" outlineLevel="1" x14ac:dyDescent="0.2">
      <c r="A51" s="252">
        <v>43</v>
      </c>
      <c r="B51" s="253" t="s">
        <v>564</v>
      </c>
      <c r="C51" s="262" t="s">
        <v>565</v>
      </c>
      <c r="D51" s="254" t="s">
        <v>238</v>
      </c>
      <c r="E51" s="255">
        <v>150</v>
      </c>
      <c r="F51" s="256"/>
      <c r="G51" s="257">
        <f>ROUND(E51*F51,2)</f>
        <v>0</v>
      </c>
      <c r="H51" s="234"/>
      <c r="I51" s="233">
        <f>ROUND(E51*H51,2)</f>
        <v>0</v>
      </c>
      <c r="J51" s="234"/>
      <c r="K51" s="233">
        <f>ROUND(E51*J51,2)</f>
        <v>0</v>
      </c>
      <c r="L51" s="233">
        <v>21</v>
      </c>
      <c r="M51" s="233">
        <f>G51*(1+L51/100)</f>
        <v>0</v>
      </c>
      <c r="N51" s="232">
        <v>0</v>
      </c>
      <c r="O51" s="232">
        <f>ROUND(E51*N51,2)</f>
        <v>0</v>
      </c>
      <c r="P51" s="232">
        <v>0</v>
      </c>
      <c r="Q51" s="232">
        <f>ROUND(E51*P51,2)</f>
        <v>0</v>
      </c>
      <c r="R51" s="233"/>
      <c r="S51" s="233" t="s">
        <v>178</v>
      </c>
      <c r="T51" s="233" t="s">
        <v>179</v>
      </c>
      <c r="U51" s="233">
        <v>0</v>
      </c>
      <c r="V51" s="233">
        <f>ROUND(E51*U51,2)</f>
        <v>0</v>
      </c>
      <c r="W51" s="233"/>
      <c r="X51" s="233" t="s">
        <v>293</v>
      </c>
      <c r="Y51" s="233" t="s">
        <v>423</v>
      </c>
      <c r="Z51" s="212"/>
      <c r="AA51" s="212"/>
      <c r="AB51" s="212"/>
      <c r="AC51" s="212"/>
      <c r="AD51" s="212"/>
      <c r="AE51" s="212"/>
      <c r="AF51" s="212"/>
      <c r="AG51" s="212" t="s">
        <v>424</v>
      </c>
      <c r="AH51" s="212"/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1" x14ac:dyDescent="0.2">
      <c r="A52" s="252">
        <v>44</v>
      </c>
      <c r="B52" s="253" t="s">
        <v>566</v>
      </c>
      <c r="C52" s="262" t="s">
        <v>567</v>
      </c>
      <c r="D52" s="254" t="s">
        <v>238</v>
      </c>
      <c r="E52" s="255">
        <v>150</v>
      </c>
      <c r="F52" s="256"/>
      <c r="G52" s="257">
        <f>ROUND(E52*F52,2)</f>
        <v>0</v>
      </c>
      <c r="H52" s="234"/>
      <c r="I52" s="233">
        <f>ROUND(E52*H52,2)</f>
        <v>0</v>
      </c>
      <c r="J52" s="234"/>
      <c r="K52" s="233">
        <f>ROUND(E52*J52,2)</f>
        <v>0</v>
      </c>
      <c r="L52" s="233">
        <v>21</v>
      </c>
      <c r="M52" s="233">
        <f>G52*(1+L52/100)</f>
        <v>0</v>
      </c>
      <c r="N52" s="232">
        <v>0</v>
      </c>
      <c r="O52" s="232">
        <f>ROUND(E52*N52,2)</f>
        <v>0</v>
      </c>
      <c r="P52" s="232">
        <v>0</v>
      </c>
      <c r="Q52" s="232">
        <f>ROUND(E52*P52,2)</f>
        <v>0</v>
      </c>
      <c r="R52" s="233"/>
      <c r="S52" s="233" t="s">
        <v>178</v>
      </c>
      <c r="T52" s="233" t="s">
        <v>179</v>
      </c>
      <c r="U52" s="233">
        <v>0</v>
      </c>
      <c r="V52" s="233">
        <f>ROUND(E52*U52,2)</f>
        <v>0</v>
      </c>
      <c r="W52" s="233"/>
      <c r="X52" s="233" t="s">
        <v>161</v>
      </c>
      <c r="Y52" s="233" t="s">
        <v>423</v>
      </c>
      <c r="Z52" s="212"/>
      <c r="AA52" s="212"/>
      <c r="AB52" s="212"/>
      <c r="AC52" s="212"/>
      <c r="AD52" s="212"/>
      <c r="AE52" s="212"/>
      <c r="AF52" s="212"/>
      <c r="AG52" s="212" t="s">
        <v>428</v>
      </c>
      <c r="AH52" s="212"/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ht="25.5" x14ac:dyDescent="0.2">
      <c r="A53" s="239" t="s">
        <v>155</v>
      </c>
      <c r="B53" s="240" t="s">
        <v>82</v>
      </c>
      <c r="C53" s="259" t="s">
        <v>83</v>
      </c>
      <c r="D53" s="241"/>
      <c r="E53" s="242"/>
      <c r="F53" s="243"/>
      <c r="G53" s="244">
        <f>SUMIF(AG54:AG84,"&lt;&gt;NOR",G54:G84)</f>
        <v>0</v>
      </c>
      <c r="H53" s="238"/>
      <c r="I53" s="238">
        <f>SUM(I54:I84)</f>
        <v>0</v>
      </c>
      <c r="J53" s="238"/>
      <c r="K53" s="238">
        <f>SUM(K54:K84)</f>
        <v>0</v>
      </c>
      <c r="L53" s="238"/>
      <c r="M53" s="238">
        <f>SUM(M54:M84)</f>
        <v>0</v>
      </c>
      <c r="N53" s="237"/>
      <c r="O53" s="237">
        <f>SUM(O54:O84)</f>
        <v>0</v>
      </c>
      <c r="P53" s="237"/>
      <c r="Q53" s="237">
        <f>SUM(Q54:Q84)</f>
        <v>0</v>
      </c>
      <c r="R53" s="238"/>
      <c r="S53" s="238"/>
      <c r="T53" s="238"/>
      <c r="U53" s="238"/>
      <c r="V53" s="238">
        <f>SUM(V54:V84)</f>
        <v>0</v>
      </c>
      <c r="W53" s="238"/>
      <c r="X53" s="238"/>
      <c r="Y53" s="238"/>
      <c r="AG53" t="s">
        <v>156</v>
      </c>
    </row>
    <row r="54" spans="1:60" outlineLevel="1" x14ac:dyDescent="0.2">
      <c r="A54" s="252">
        <v>45</v>
      </c>
      <c r="B54" s="253" t="s">
        <v>568</v>
      </c>
      <c r="C54" s="262" t="s">
        <v>569</v>
      </c>
      <c r="D54" s="254" t="s">
        <v>434</v>
      </c>
      <c r="E54" s="255">
        <v>1</v>
      </c>
      <c r="F54" s="256"/>
      <c r="G54" s="257">
        <f>ROUND(E54*F54,2)</f>
        <v>0</v>
      </c>
      <c r="H54" s="234"/>
      <c r="I54" s="233">
        <f>ROUND(E54*H54,2)</f>
        <v>0</v>
      </c>
      <c r="J54" s="234"/>
      <c r="K54" s="233">
        <f>ROUND(E54*J54,2)</f>
        <v>0</v>
      </c>
      <c r="L54" s="233">
        <v>21</v>
      </c>
      <c r="M54" s="233">
        <f>G54*(1+L54/100)</f>
        <v>0</v>
      </c>
      <c r="N54" s="232">
        <v>0</v>
      </c>
      <c r="O54" s="232">
        <f>ROUND(E54*N54,2)</f>
        <v>0</v>
      </c>
      <c r="P54" s="232">
        <v>0</v>
      </c>
      <c r="Q54" s="232">
        <f>ROUND(E54*P54,2)</f>
        <v>0</v>
      </c>
      <c r="R54" s="233"/>
      <c r="S54" s="233" t="s">
        <v>178</v>
      </c>
      <c r="T54" s="233" t="s">
        <v>179</v>
      </c>
      <c r="U54" s="233">
        <v>0</v>
      </c>
      <c r="V54" s="233">
        <f>ROUND(E54*U54,2)</f>
        <v>0</v>
      </c>
      <c r="W54" s="233"/>
      <c r="X54" s="233" t="s">
        <v>161</v>
      </c>
      <c r="Y54" s="233" t="s">
        <v>423</v>
      </c>
      <c r="Z54" s="212"/>
      <c r="AA54" s="212"/>
      <c r="AB54" s="212"/>
      <c r="AC54" s="212"/>
      <c r="AD54" s="212"/>
      <c r="AE54" s="212"/>
      <c r="AF54" s="212"/>
      <c r="AG54" s="212" t="s">
        <v>428</v>
      </c>
      <c r="AH54" s="212"/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ht="22.5" outlineLevel="1" x14ac:dyDescent="0.2">
      <c r="A55" s="252">
        <v>46</v>
      </c>
      <c r="B55" s="253" t="s">
        <v>570</v>
      </c>
      <c r="C55" s="262" t="s">
        <v>571</v>
      </c>
      <c r="D55" s="254" t="s">
        <v>434</v>
      </c>
      <c r="E55" s="255">
        <v>1</v>
      </c>
      <c r="F55" s="256"/>
      <c r="G55" s="257">
        <f>ROUND(E55*F55,2)</f>
        <v>0</v>
      </c>
      <c r="H55" s="234"/>
      <c r="I55" s="233">
        <f>ROUND(E55*H55,2)</f>
        <v>0</v>
      </c>
      <c r="J55" s="234"/>
      <c r="K55" s="233">
        <f>ROUND(E55*J55,2)</f>
        <v>0</v>
      </c>
      <c r="L55" s="233">
        <v>21</v>
      </c>
      <c r="M55" s="233">
        <f>G55*(1+L55/100)</f>
        <v>0</v>
      </c>
      <c r="N55" s="232">
        <v>0</v>
      </c>
      <c r="O55" s="232">
        <f>ROUND(E55*N55,2)</f>
        <v>0</v>
      </c>
      <c r="P55" s="232">
        <v>0</v>
      </c>
      <c r="Q55" s="232">
        <f>ROUND(E55*P55,2)</f>
        <v>0</v>
      </c>
      <c r="R55" s="233"/>
      <c r="S55" s="233" t="s">
        <v>178</v>
      </c>
      <c r="T55" s="233" t="s">
        <v>179</v>
      </c>
      <c r="U55" s="233">
        <v>0</v>
      </c>
      <c r="V55" s="233">
        <f>ROUND(E55*U55,2)</f>
        <v>0</v>
      </c>
      <c r="W55" s="233"/>
      <c r="X55" s="233" t="s">
        <v>161</v>
      </c>
      <c r="Y55" s="233" t="s">
        <v>423</v>
      </c>
      <c r="Z55" s="212"/>
      <c r="AA55" s="212"/>
      <c r="AB55" s="212"/>
      <c r="AC55" s="212"/>
      <c r="AD55" s="212"/>
      <c r="AE55" s="212"/>
      <c r="AF55" s="212"/>
      <c r="AG55" s="212" t="s">
        <v>428</v>
      </c>
      <c r="AH55" s="212"/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ht="22.5" outlineLevel="1" x14ac:dyDescent="0.2">
      <c r="A56" s="252">
        <v>47</v>
      </c>
      <c r="B56" s="253" t="s">
        <v>572</v>
      </c>
      <c r="C56" s="262" t="s">
        <v>573</v>
      </c>
      <c r="D56" s="254" t="s">
        <v>434</v>
      </c>
      <c r="E56" s="255">
        <v>1</v>
      </c>
      <c r="F56" s="256"/>
      <c r="G56" s="257">
        <f>ROUND(E56*F56,2)</f>
        <v>0</v>
      </c>
      <c r="H56" s="234"/>
      <c r="I56" s="233">
        <f>ROUND(E56*H56,2)</f>
        <v>0</v>
      </c>
      <c r="J56" s="234"/>
      <c r="K56" s="233">
        <f>ROUND(E56*J56,2)</f>
        <v>0</v>
      </c>
      <c r="L56" s="233">
        <v>21</v>
      </c>
      <c r="M56" s="233">
        <f>G56*(1+L56/100)</f>
        <v>0</v>
      </c>
      <c r="N56" s="232">
        <v>0</v>
      </c>
      <c r="O56" s="232">
        <f>ROUND(E56*N56,2)</f>
        <v>0</v>
      </c>
      <c r="P56" s="232">
        <v>0</v>
      </c>
      <c r="Q56" s="232">
        <f>ROUND(E56*P56,2)</f>
        <v>0</v>
      </c>
      <c r="R56" s="233"/>
      <c r="S56" s="233" t="s">
        <v>178</v>
      </c>
      <c r="T56" s="233" t="s">
        <v>179</v>
      </c>
      <c r="U56" s="233">
        <v>0</v>
      </c>
      <c r="V56" s="233">
        <f>ROUND(E56*U56,2)</f>
        <v>0</v>
      </c>
      <c r="W56" s="233"/>
      <c r="X56" s="233" t="s">
        <v>293</v>
      </c>
      <c r="Y56" s="233" t="s">
        <v>423</v>
      </c>
      <c r="Z56" s="212"/>
      <c r="AA56" s="212"/>
      <c r="AB56" s="212"/>
      <c r="AC56" s="212"/>
      <c r="AD56" s="212"/>
      <c r="AE56" s="212"/>
      <c r="AF56" s="212"/>
      <c r="AG56" s="212" t="s">
        <v>424</v>
      </c>
      <c r="AH56" s="212"/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ht="22.5" outlineLevel="1" x14ac:dyDescent="0.2">
      <c r="A57" s="252">
        <v>48</v>
      </c>
      <c r="B57" s="253" t="s">
        <v>574</v>
      </c>
      <c r="C57" s="262" t="s">
        <v>575</v>
      </c>
      <c r="D57" s="254" t="s">
        <v>434</v>
      </c>
      <c r="E57" s="255">
        <v>1</v>
      </c>
      <c r="F57" s="256"/>
      <c r="G57" s="257">
        <f>ROUND(E57*F57,2)</f>
        <v>0</v>
      </c>
      <c r="H57" s="234"/>
      <c r="I57" s="233">
        <f>ROUND(E57*H57,2)</f>
        <v>0</v>
      </c>
      <c r="J57" s="234"/>
      <c r="K57" s="233">
        <f>ROUND(E57*J57,2)</f>
        <v>0</v>
      </c>
      <c r="L57" s="233">
        <v>21</v>
      </c>
      <c r="M57" s="233">
        <f>G57*(1+L57/100)</f>
        <v>0</v>
      </c>
      <c r="N57" s="232">
        <v>0</v>
      </c>
      <c r="O57" s="232">
        <f>ROUND(E57*N57,2)</f>
        <v>0</v>
      </c>
      <c r="P57" s="232">
        <v>0</v>
      </c>
      <c r="Q57" s="232">
        <f>ROUND(E57*P57,2)</f>
        <v>0</v>
      </c>
      <c r="R57" s="233"/>
      <c r="S57" s="233" t="s">
        <v>178</v>
      </c>
      <c r="T57" s="233" t="s">
        <v>179</v>
      </c>
      <c r="U57" s="233">
        <v>0</v>
      </c>
      <c r="V57" s="233">
        <f>ROUND(E57*U57,2)</f>
        <v>0</v>
      </c>
      <c r="W57" s="233"/>
      <c r="X57" s="233" t="s">
        <v>161</v>
      </c>
      <c r="Y57" s="233" t="s">
        <v>423</v>
      </c>
      <c r="Z57" s="212"/>
      <c r="AA57" s="212"/>
      <c r="AB57" s="212"/>
      <c r="AC57" s="212"/>
      <c r="AD57" s="212"/>
      <c r="AE57" s="212"/>
      <c r="AF57" s="212"/>
      <c r="AG57" s="212" t="s">
        <v>428</v>
      </c>
      <c r="AH57" s="212"/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1" x14ac:dyDescent="0.2">
      <c r="A58" s="252">
        <v>49</v>
      </c>
      <c r="B58" s="253" t="s">
        <v>576</v>
      </c>
      <c r="C58" s="262" t="s">
        <v>577</v>
      </c>
      <c r="D58" s="254" t="s">
        <v>434</v>
      </c>
      <c r="E58" s="255">
        <v>2</v>
      </c>
      <c r="F58" s="256"/>
      <c r="G58" s="257">
        <f>ROUND(E58*F58,2)</f>
        <v>0</v>
      </c>
      <c r="H58" s="234"/>
      <c r="I58" s="233">
        <f>ROUND(E58*H58,2)</f>
        <v>0</v>
      </c>
      <c r="J58" s="234"/>
      <c r="K58" s="233">
        <f>ROUND(E58*J58,2)</f>
        <v>0</v>
      </c>
      <c r="L58" s="233">
        <v>21</v>
      </c>
      <c r="M58" s="233">
        <f>G58*(1+L58/100)</f>
        <v>0</v>
      </c>
      <c r="N58" s="232">
        <v>0</v>
      </c>
      <c r="O58" s="232">
        <f>ROUND(E58*N58,2)</f>
        <v>0</v>
      </c>
      <c r="P58" s="232">
        <v>0</v>
      </c>
      <c r="Q58" s="232">
        <f>ROUND(E58*P58,2)</f>
        <v>0</v>
      </c>
      <c r="R58" s="233"/>
      <c r="S58" s="233" t="s">
        <v>178</v>
      </c>
      <c r="T58" s="233" t="s">
        <v>179</v>
      </c>
      <c r="U58" s="233">
        <v>0</v>
      </c>
      <c r="V58" s="233">
        <f>ROUND(E58*U58,2)</f>
        <v>0</v>
      </c>
      <c r="W58" s="233"/>
      <c r="X58" s="233" t="s">
        <v>293</v>
      </c>
      <c r="Y58" s="233" t="s">
        <v>423</v>
      </c>
      <c r="Z58" s="212"/>
      <c r="AA58" s="212"/>
      <c r="AB58" s="212"/>
      <c r="AC58" s="212"/>
      <c r="AD58" s="212"/>
      <c r="AE58" s="212"/>
      <c r="AF58" s="212"/>
      <c r="AG58" s="212" t="s">
        <v>424</v>
      </c>
      <c r="AH58" s="212"/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ht="22.5" outlineLevel="1" x14ac:dyDescent="0.2">
      <c r="A59" s="252">
        <v>50</v>
      </c>
      <c r="B59" s="253" t="s">
        <v>488</v>
      </c>
      <c r="C59" s="262" t="s">
        <v>575</v>
      </c>
      <c r="D59" s="254" t="s">
        <v>434</v>
      </c>
      <c r="E59" s="255">
        <v>2</v>
      </c>
      <c r="F59" s="256"/>
      <c r="G59" s="257">
        <f>ROUND(E59*F59,2)</f>
        <v>0</v>
      </c>
      <c r="H59" s="234"/>
      <c r="I59" s="233">
        <f>ROUND(E59*H59,2)</f>
        <v>0</v>
      </c>
      <c r="J59" s="234"/>
      <c r="K59" s="233">
        <f>ROUND(E59*J59,2)</f>
        <v>0</v>
      </c>
      <c r="L59" s="233">
        <v>21</v>
      </c>
      <c r="M59" s="233">
        <f>G59*(1+L59/100)</f>
        <v>0</v>
      </c>
      <c r="N59" s="232">
        <v>0</v>
      </c>
      <c r="O59" s="232">
        <f>ROUND(E59*N59,2)</f>
        <v>0</v>
      </c>
      <c r="P59" s="232">
        <v>0</v>
      </c>
      <c r="Q59" s="232">
        <f>ROUND(E59*P59,2)</f>
        <v>0</v>
      </c>
      <c r="R59" s="233"/>
      <c r="S59" s="233" t="s">
        <v>178</v>
      </c>
      <c r="T59" s="233" t="s">
        <v>179</v>
      </c>
      <c r="U59" s="233">
        <v>0</v>
      </c>
      <c r="V59" s="233">
        <f>ROUND(E59*U59,2)</f>
        <v>0</v>
      </c>
      <c r="W59" s="233"/>
      <c r="X59" s="233" t="s">
        <v>161</v>
      </c>
      <c r="Y59" s="233" t="s">
        <v>423</v>
      </c>
      <c r="Z59" s="212"/>
      <c r="AA59" s="212"/>
      <c r="AB59" s="212"/>
      <c r="AC59" s="212"/>
      <c r="AD59" s="212"/>
      <c r="AE59" s="212"/>
      <c r="AF59" s="212"/>
      <c r="AG59" s="212" t="s">
        <v>428</v>
      </c>
      <c r="AH59" s="212"/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outlineLevel="1" x14ac:dyDescent="0.2">
      <c r="A60" s="252">
        <v>51</v>
      </c>
      <c r="B60" s="253" t="s">
        <v>578</v>
      </c>
      <c r="C60" s="262" t="s">
        <v>579</v>
      </c>
      <c r="D60" s="254" t="s">
        <v>434</v>
      </c>
      <c r="E60" s="255">
        <v>5</v>
      </c>
      <c r="F60" s="256"/>
      <c r="G60" s="257">
        <f>ROUND(E60*F60,2)</f>
        <v>0</v>
      </c>
      <c r="H60" s="234"/>
      <c r="I60" s="233">
        <f>ROUND(E60*H60,2)</f>
        <v>0</v>
      </c>
      <c r="J60" s="234"/>
      <c r="K60" s="233">
        <f>ROUND(E60*J60,2)</f>
        <v>0</v>
      </c>
      <c r="L60" s="233">
        <v>21</v>
      </c>
      <c r="M60" s="233">
        <f>G60*(1+L60/100)</f>
        <v>0</v>
      </c>
      <c r="N60" s="232">
        <v>0</v>
      </c>
      <c r="O60" s="232">
        <f>ROUND(E60*N60,2)</f>
        <v>0</v>
      </c>
      <c r="P60" s="232">
        <v>0</v>
      </c>
      <c r="Q60" s="232">
        <f>ROUND(E60*P60,2)</f>
        <v>0</v>
      </c>
      <c r="R60" s="233"/>
      <c r="S60" s="233" t="s">
        <v>178</v>
      </c>
      <c r="T60" s="233" t="s">
        <v>179</v>
      </c>
      <c r="U60" s="233">
        <v>0</v>
      </c>
      <c r="V60" s="233">
        <f>ROUND(E60*U60,2)</f>
        <v>0</v>
      </c>
      <c r="W60" s="233"/>
      <c r="X60" s="233" t="s">
        <v>293</v>
      </c>
      <c r="Y60" s="233" t="s">
        <v>423</v>
      </c>
      <c r="Z60" s="212"/>
      <c r="AA60" s="212"/>
      <c r="AB60" s="212"/>
      <c r="AC60" s="212"/>
      <c r="AD60" s="212"/>
      <c r="AE60" s="212"/>
      <c r="AF60" s="212"/>
      <c r="AG60" s="212" t="s">
        <v>424</v>
      </c>
      <c r="AH60" s="212"/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ht="22.5" outlineLevel="1" x14ac:dyDescent="0.2">
      <c r="A61" s="252">
        <v>52</v>
      </c>
      <c r="B61" s="253" t="s">
        <v>580</v>
      </c>
      <c r="C61" s="262" t="s">
        <v>581</v>
      </c>
      <c r="D61" s="254" t="s">
        <v>434</v>
      </c>
      <c r="E61" s="255">
        <v>5</v>
      </c>
      <c r="F61" s="256"/>
      <c r="G61" s="257">
        <f>ROUND(E61*F61,2)</f>
        <v>0</v>
      </c>
      <c r="H61" s="234"/>
      <c r="I61" s="233">
        <f>ROUND(E61*H61,2)</f>
        <v>0</v>
      </c>
      <c r="J61" s="234"/>
      <c r="K61" s="233">
        <f>ROUND(E61*J61,2)</f>
        <v>0</v>
      </c>
      <c r="L61" s="233">
        <v>21</v>
      </c>
      <c r="M61" s="233">
        <f>G61*(1+L61/100)</f>
        <v>0</v>
      </c>
      <c r="N61" s="232">
        <v>0</v>
      </c>
      <c r="O61" s="232">
        <f>ROUND(E61*N61,2)</f>
        <v>0</v>
      </c>
      <c r="P61" s="232">
        <v>0</v>
      </c>
      <c r="Q61" s="232">
        <f>ROUND(E61*P61,2)</f>
        <v>0</v>
      </c>
      <c r="R61" s="233"/>
      <c r="S61" s="233" t="s">
        <v>178</v>
      </c>
      <c r="T61" s="233" t="s">
        <v>179</v>
      </c>
      <c r="U61" s="233">
        <v>0</v>
      </c>
      <c r="V61" s="233">
        <f>ROUND(E61*U61,2)</f>
        <v>0</v>
      </c>
      <c r="W61" s="233"/>
      <c r="X61" s="233" t="s">
        <v>161</v>
      </c>
      <c r="Y61" s="233" t="s">
        <v>423</v>
      </c>
      <c r="Z61" s="212"/>
      <c r="AA61" s="212"/>
      <c r="AB61" s="212"/>
      <c r="AC61" s="212"/>
      <c r="AD61" s="212"/>
      <c r="AE61" s="212"/>
      <c r="AF61" s="212"/>
      <c r="AG61" s="212" t="s">
        <v>428</v>
      </c>
      <c r="AH61" s="212"/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outlineLevel="1" x14ac:dyDescent="0.2">
      <c r="A62" s="252">
        <v>53</v>
      </c>
      <c r="B62" s="253" t="s">
        <v>582</v>
      </c>
      <c r="C62" s="262" t="s">
        <v>583</v>
      </c>
      <c r="D62" s="254" t="s">
        <v>434</v>
      </c>
      <c r="E62" s="255">
        <v>3</v>
      </c>
      <c r="F62" s="256"/>
      <c r="G62" s="257">
        <f>ROUND(E62*F62,2)</f>
        <v>0</v>
      </c>
      <c r="H62" s="234"/>
      <c r="I62" s="233">
        <f>ROUND(E62*H62,2)</f>
        <v>0</v>
      </c>
      <c r="J62" s="234"/>
      <c r="K62" s="233">
        <f>ROUND(E62*J62,2)</f>
        <v>0</v>
      </c>
      <c r="L62" s="233">
        <v>21</v>
      </c>
      <c r="M62" s="233">
        <f>G62*(1+L62/100)</f>
        <v>0</v>
      </c>
      <c r="N62" s="232">
        <v>0</v>
      </c>
      <c r="O62" s="232">
        <f>ROUND(E62*N62,2)</f>
        <v>0</v>
      </c>
      <c r="P62" s="232">
        <v>0</v>
      </c>
      <c r="Q62" s="232">
        <f>ROUND(E62*P62,2)</f>
        <v>0</v>
      </c>
      <c r="R62" s="233"/>
      <c r="S62" s="233" t="s">
        <v>178</v>
      </c>
      <c r="T62" s="233" t="s">
        <v>179</v>
      </c>
      <c r="U62" s="233">
        <v>0</v>
      </c>
      <c r="V62" s="233">
        <f>ROUND(E62*U62,2)</f>
        <v>0</v>
      </c>
      <c r="W62" s="233"/>
      <c r="X62" s="233" t="s">
        <v>293</v>
      </c>
      <c r="Y62" s="233" t="s">
        <v>423</v>
      </c>
      <c r="Z62" s="212"/>
      <c r="AA62" s="212"/>
      <c r="AB62" s="212"/>
      <c r="AC62" s="212"/>
      <c r="AD62" s="212"/>
      <c r="AE62" s="212"/>
      <c r="AF62" s="212"/>
      <c r="AG62" s="212" t="s">
        <v>424</v>
      </c>
      <c r="AH62" s="212"/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ht="22.5" outlineLevel="1" x14ac:dyDescent="0.2">
      <c r="A63" s="252">
        <v>54</v>
      </c>
      <c r="B63" s="253" t="s">
        <v>584</v>
      </c>
      <c r="C63" s="262" t="s">
        <v>581</v>
      </c>
      <c r="D63" s="254" t="s">
        <v>434</v>
      </c>
      <c r="E63" s="255">
        <v>3</v>
      </c>
      <c r="F63" s="256"/>
      <c r="G63" s="257">
        <f>ROUND(E63*F63,2)</f>
        <v>0</v>
      </c>
      <c r="H63" s="234"/>
      <c r="I63" s="233">
        <f>ROUND(E63*H63,2)</f>
        <v>0</v>
      </c>
      <c r="J63" s="234"/>
      <c r="K63" s="233">
        <f>ROUND(E63*J63,2)</f>
        <v>0</v>
      </c>
      <c r="L63" s="233">
        <v>21</v>
      </c>
      <c r="M63" s="233">
        <f>G63*(1+L63/100)</f>
        <v>0</v>
      </c>
      <c r="N63" s="232">
        <v>0</v>
      </c>
      <c r="O63" s="232">
        <f>ROUND(E63*N63,2)</f>
        <v>0</v>
      </c>
      <c r="P63" s="232">
        <v>0</v>
      </c>
      <c r="Q63" s="232">
        <f>ROUND(E63*P63,2)</f>
        <v>0</v>
      </c>
      <c r="R63" s="233"/>
      <c r="S63" s="233" t="s">
        <v>178</v>
      </c>
      <c r="T63" s="233" t="s">
        <v>179</v>
      </c>
      <c r="U63" s="233">
        <v>0</v>
      </c>
      <c r="V63" s="233">
        <f>ROUND(E63*U63,2)</f>
        <v>0</v>
      </c>
      <c r="W63" s="233"/>
      <c r="X63" s="233" t="s">
        <v>161</v>
      </c>
      <c r="Y63" s="233" t="s">
        <v>423</v>
      </c>
      <c r="Z63" s="212"/>
      <c r="AA63" s="212"/>
      <c r="AB63" s="212"/>
      <c r="AC63" s="212"/>
      <c r="AD63" s="212"/>
      <c r="AE63" s="212"/>
      <c r="AF63" s="212"/>
      <c r="AG63" s="212" t="s">
        <v>428</v>
      </c>
      <c r="AH63" s="212"/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outlineLevel="1" x14ac:dyDescent="0.2">
      <c r="A64" s="252">
        <v>55</v>
      </c>
      <c r="B64" s="253" t="s">
        <v>585</v>
      </c>
      <c r="C64" s="262" t="s">
        <v>586</v>
      </c>
      <c r="D64" s="254" t="s">
        <v>434</v>
      </c>
      <c r="E64" s="255">
        <v>1</v>
      </c>
      <c r="F64" s="256"/>
      <c r="G64" s="257">
        <f>ROUND(E64*F64,2)</f>
        <v>0</v>
      </c>
      <c r="H64" s="234"/>
      <c r="I64" s="233">
        <f>ROUND(E64*H64,2)</f>
        <v>0</v>
      </c>
      <c r="J64" s="234"/>
      <c r="K64" s="233">
        <f>ROUND(E64*J64,2)</f>
        <v>0</v>
      </c>
      <c r="L64" s="233">
        <v>21</v>
      </c>
      <c r="M64" s="233">
        <f>G64*(1+L64/100)</f>
        <v>0</v>
      </c>
      <c r="N64" s="232">
        <v>0</v>
      </c>
      <c r="O64" s="232">
        <f>ROUND(E64*N64,2)</f>
        <v>0</v>
      </c>
      <c r="P64" s="232">
        <v>0</v>
      </c>
      <c r="Q64" s="232">
        <f>ROUND(E64*P64,2)</f>
        <v>0</v>
      </c>
      <c r="R64" s="233"/>
      <c r="S64" s="233" t="s">
        <v>178</v>
      </c>
      <c r="T64" s="233" t="s">
        <v>179</v>
      </c>
      <c r="U64" s="233">
        <v>0</v>
      </c>
      <c r="V64" s="233">
        <f>ROUND(E64*U64,2)</f>
        <v>0</v>
      </c>
      <c r="W64" s="233"/>
      <c r="X64" s="233" t="s">
        <v>293</v>
      </c>
      <c r="Y64" s="233" t="s">
        <v>423</v>
      </c>
      <c r="Z64" s="212"/>
      <c r="AA64" s="212"/>
      <c r="AB64" s="212"/>
      <c r="AC64" s="212"/>
      <c r="AD64" s="212"/>
      <c r="AE64" s="212"/>
      <c r="AF64" s="212"/>
      <c r="AG64" s="212" t="s">
        <v>424</v>
      </c>
      <c r="AH64" s="212"/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ht="22.5" outlineLevel="1" x14ac:dyDescent="0.2">
      <c r="A65" s="252">
        <v>56</v>
      </c>
      <c r="B65" s="253" t="s">
        <v>587</v>
      </c>
      <c r="C65" s="262" t="s">
        <v>581</v>
      </c>
      <c r="D65" s="254" t="s">
        <v>434</v>
      </c>
      <c r="E65" s="255">
        <v>1</v>
      </c>
      <c r="F65" s="256"/>
      <c r="G65" s="257">
        <f>ROUND(E65*F65,2)</f>
        <v>0</v>
      </c>
      <c r="H65" s="234"/>
      <c r="I65" s="233">
        <f>ROUND(E65*H65,2)</f>
        <v>0</v>
      </c>
      <c r="J65" s="234"/>
      <c r="K65" s="233">
        <f>ROUND(E65*J65,2)</f>
        <v>0</v>
      </c>
      <c r="L65" s="233">
        <v>21</v>
      </c>
      <c r="M65" s="233">
        <f>G65*(1+L65/100)</f>
        <v>0</v>
      </c>
      <c r="N65" s="232">
        <v>0</v>
      </c>
      <c r="O65" s="232">
        <f>ROUND(E65*N65,2)</f>
        <v>0</v>
      </c>
      <c r="P65" s="232">
        <v>0</v>
      </c>
      <c r="Q65" s="232">
        <f>ROUND(E65*P65,2)</f>
        <v>0</v>
      </c>
      <c r="R65" s="233"/>
      <c r="S65" s="233" t="s">
        <v>178</v>
      </c>
      <c r="T65" s="233" t="s">
        <v>179</v>
      </c>
      <c r="U65" s="233">
        <v>0</v>
      </c>
      <c r="V65" s="233">
        <f>ROUND(E65*U65,2)</f>
        <v>0</v>
      </c>
      <c r="W65" s="233"/>
      <c r="X65" s="233" t="s">
        <v>161</v>
      </c>
      <c r="Y65" s="233" t="s">
        <v>423</v>
      </c>
      <c r="Z65" s="212"/>
      <c r="AA65" s="212"/>
      <c r="AB65" s="212"/>
      <c r="AC65" s="212"/>
      <c r="AD65" s="212"/>
      <c r="AE65" s="212"/>
      <c r="AF65" s="212"/>
      <c r="AG65" s="212" t="s">
        <v>428</v>
      </c>
      <c r="AH65" s="212"/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outlineLevel="1" x14ac:dyDescent="0.2">
      <c r="A66" s="252">
        <v>57</v>
      </c>
      <c r="B66" s="253" t="s">
        <v>588</v>
      </c>
      <c r="C66" s="262" t="s">
        <v>589</v>
      </c>
      <c r="D66" s="254" t="s">
        <v>434</v>
      </c>
      <c r="E66" s="255">
        <v>1</v>
      </c>
      <c r="F66" s="256"/>
      <c r="G66" s="257">
        <f>ROUND(E66*F66,2)</f>
        <v>0</v>
      </c>
      <c r="H66" s="234"/>
      <c r="I66" s="233">
        <f>ROUND(E66*H66,2)</f>
        <v>0</v>
      </c>
      <c r="J66" s="234"/>
      <c r="K66" s="233">
        <f>ROUND(E66*J66,2)</f>
        <v>0</v>
      </c>
      <c r="L66" s="233">
        <v>21</v>
      </c>
      <c r="M66" s="233">
        <f>G66*(1+L66/100)</f>
        <v>0</v>
      </c>
      <c r="N66" s="232">
        <v>0</v>
      </c>
      <c r="O66" s="232">
        <f>ROUND(E66*N66,2)</f>
        <v>0</v>
      </c>
      <c r="P66" s="232">
        <v>0</v>
      </c>
      <c r="Q66" s="232">
        <f>ROUND(E66*P66,2)</f>
        <v>0</v>
      </c>
      <c r="R66" s="233"/>
      <c r="S66" s="233" t="s">
        <v>178</v>
      </c>
      <c r="T66" s="233" t="s">
        <v>179</v>
      </c>
      <c r="U66" s="233">
        <v>0</v>
      </c>
      <c r="V66" s="233">
        <f>ROUND(E66*U66,2)</f>
        <v>0</v>
      </c>
      <c r="W66" s="233"/>
      <c r="X66" s="233" t="s">
        <v>293</v>
      </c>
      <c r="Y66" s="233" t="s">
        <v>423</v>
      </c>
      <c r="Z66" s="212"/>
      <c r="AA66" s="212"/>
      <c r="AB66" s="212"/>
      <c r="AC66" s="212"/>
      <c r="AD66" s="212"/>
      <c r="AE66" s="212"/>
      <c r="AF66" s="212"/>
      <c r="AG66" s="212" t="s">
        <v>424</v>
      </c>
      <c r="AH66" s="212"/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ht="22.5" outlineLevel="1" x14ac:dyDescent="0.2">
      <c r="A67" s="252">
        <v>58</v>
      </c>
      <c r="B67" s="253" t="s">
        <v>590</v>
      </c>
      <c r="C67" s="262" t="s">
        <v>591</v>
      </c>
      <c r="D67" s="254" t="s">
        <v>434</v>
      </c>
      <c r="E67" s="255">
        <v>1</v>
      </c>
      <c r="F67" s="256"/>
      <c r="G67" s="257">
        <f>ROUND(E67*F67,2)</f>
        <v>0</v>
      </c>
      <c r="H67" s="234"/>
      <c r="I67" s="233">
        <f>ROUND(E67*H67,2)</f>
        <v>0</v>
      </c>
      <c r="J67" s="234"/>
      <c r="K67" s="233">
        <f>ROUND(E67*J67,2)</f>
        <v>0</v>
      </c>
      <c r="L67" s="233">
        <v>21</v>
      </c>
      <c r="M67" s="233">
        <f>G67*(1+L67/100)</f>
        <v>0</v>
      </c>
      <c r="N67" s="232">
        <v>0</v>
      </c>
      <c r="O67" s="232">
        <f>ROUND(E67*N67,2)</f>
        <v>0</v>
      </c>
      <c r="P67" s="232">
        <v>0</v>
      </c>
      <c r="Q67" s="232">
        <f>ROUND(E67*P67,2)</f>
        <v>0</v>
      </c>
      <c r="R67" s="233"/>
      <c r="S67" s="233" t="s">
        <v>178</v>
      </c>
      <c r="T67" s="233" t="s">
        <v>179</v>
      </c>
      <c r="U67" s="233">
        <v>0</v>
      </c>
      <c r="V67" s="233">
        <f>ROUND(E67*U67,2)</f>
        <v>0</v>
      </c>
      <c r="W67" s="233"/>
      <c r="X67" s="233" t="s">
        <v>161</v>
      </c>
      <c r="Y67" s="233" t="s">
        <v>423</v>
      </c>
      <c r="Z67" s="212"/>
      <c r="AA67" s="212"/>
      <c r="AB67" s="212"/>
      <c r="AC67" s="212"/>
      <c r="AD67" s="212"/>
      <c r="AE67" s="212"/>
      <c r="AF67" s="212"/>
      <c r="AG67" s="212" t="s">
        <v>428</v>
      </c>
      <c r="AH67" s="212"/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outlineLevel="1" x14ac:dyDescent="0.2">
      <c r="A68" s="252">
        <v>59</v>
      </c>
      <c r="B68" s="253" t="s">
        <v>592</v>
      </c>
      <c r="C68" s="262" t="s">
        <v>593</v>
      </c>
      <c r="D68" s="254" t="s">
        <v>434</v>
      </c>
      <c r="E68" s="255">
        <v>3</v>
      </c>
      <c r="F68" s="256"/>
      <c r="G68" s="257">
        <f>ROUND(E68*F68,2)</f>
        <v>0</v>
      </c>
      <c r="H68" s="234"/>
      <c r="I68" s="233">
        <f>ROUND(E68*H68,2)</f>
        <v>0</v>
      </c>
      <c r="J68" s="234"/>
      <c r="K68" s="233">
        <f>ROUND(E68*J68,2)</f>
        <v>0</v>
      </c>
      <c r="L68" s="233">
        <v>21</v>
      </c>
      <c r="M68" s="233">
        <f>G68*(1+L68/100)</f>
        <v>0</v>
      </c>
      <c r="N68" s="232">
        <v>0</v>
      </c>
      <c r="O68" s="232">
        <f>ROUND(E68*N68,2)</f>
        <v>0</v>
      </c>
      <c r="P68" s="232">
        <v>0</v>
      </c>
      <c r="Q68" s="232">
        <f>ROUND(E68*P68,2)</f>
        <v>0</v>
      </c>
      <c r="R68" s="233"/>
      <c r="S68" s="233" t="s">
        <v>178</v>
      </c>
      <c r="T68" s="233" t="s">
        <v>179</v>
      </c>
      <c r="U68" s="233">
        <v>0</v>
      </c>
      <c r="V68" s="233">
        <f>ROUND(E68*U68,2)</f>
        <v>0</v>
      </c>
      <c r="W68" s="233"/>
      <c r="X68" s="233" t="s">
        <v>293</v>
      </c>
      <c r="Y68" s="233" t="s">
        <v>423</v>
      </c>
      <c r="Z68" s="212"/>
      <c r="AA68" s="212"/>
      <c r="AB68" s="212"/>
      <c r="AC68" s="212"/>
      <c r="AD68" s="212"/>
      <c r="AE68" s="212"/>
      <c r="AF68" s="212"/>
      <c r="AG68" s="212" t="s">
        <v>424</v>
      </c>
      <c r="AH68" s="212"/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ht="22.5" outlineLevel="1" x14ac:dyDescent="0.2">
      <c r="A69" s="252">
        <v>60</v>
      </c>
      <c r="B69" s="253" t="s">
        <v>594</v>
      </c>
      <c r="C69" s="262" t="s">
        <v>591</v>
      </c>
      <c r="D69" s="254" t="s">
        <v>434</v>
      </c>
      <c r="E69" s="255">
        <v>3</v>
      </c>
      <c r="F69" s="256"/>
      <c r="G69" s="257">
        <f>ROUND(E69*F69,2)</f>
        <v>0</v>
      </c>
      <c r="H69" s="234"/>
      <c r="I69" s="233">
        <f>ROUND(E69*H69,2)</f>
        <v>0</v>
      </c>
      <c r="J69" s="234"/>
      <c r="K69" s="233">
        <f>ROUND(E69*J69,2)</f>
        <v>0</v>
      </c>
      <c r="L69" s="233">
        <v>21</v>
      </c>
      <c r="M69" s="233">
        <f>G69*(1+L69/100)</f>
        <v>0</v>
      </c>
      <c r="N69" s="232">
        <v>0</v>
      </c>
      <c r="O69" s="232">
        <f>ROUND(E69*N69,2)</f>
        <v>0</v>
      </c>
      <c r="P69" s="232">
        <v>0</v>
      </c>
      <c r="Q69" s="232">
        <f>ROUND(E69*P69,2)</f>
        <v>0</v>
      </c>
      <c r="R69" s="233"/>
      <c r="S69" s="233" t="s">
        <v>178</v>
      </c>
      <c r="T69" s="233" t="s">
        <v>179</v>
      </c>
      <c r="U69" s="233">
        <v>0</v>
      </c>
      <c r="V69" s="233">
        <f>ROUND(E69*U69,2)</f>
        <v>0</v>
      </c>
      <c r="W69" s="233"/>
      <c r="X69" s="233" t="s">
        <v>161</v>
      </c>
      <c r="Y69" s="233" t="s">
        <v>423</v>
      </c>
      <c r="Z69" s="212"/>
      <c r="AA69" s="212"/>
      <c r="AB69" s="212"/>
      <c r="AC69" s="212"/>
      <c r="AD69" s="212"/>
      <c r="AE69" s="212"/>
      <c r="AF69" s="212"/>
      <c r="AG69" s="212" t="s">
        <v>428</v>
      </c>
      <c r="AH69" s="212"/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outlineLevel="1" x14ac:dyDescent="0.2">
      <c r="A70" s="252">
        <v>61</v>
      </c>
      <c r="B70" s="253" t="s">
        <v>98</v>
      </c>
      <c r="C70" s="262" t="s">
        <v>595</v>
      </c>
      <c r="D70" s="254" t="s">
        <v>434</v>
      </c>
      <c r="E70" s="255">
        <v>2</v>
      </c>
      <c r="F70" s="256"/>
      <c r="G70" s="257">
        <f>ROUND(E70*F70,2)</f>
        <v>0</v>
      </c>
      <c r="H70" s="234"/>
      <c r="I70" s="233">
        <f>ROUND(E70*H70,2)</f>
        <v>0</v>
      </c>
      <c r="J70" s="234"/>
      <c r="K70" s="233">
        <f>ROUND(E70*J70,2)</f>
        <v>0</v>
      </c>
      <c r="L70" s="233">
        <v>21</v>
      </c>
      <c r="M70" s="233">
        <f>G70*(1+L70/100)</f>
        <v>0</v>
      </c>
      <c r="N70" s="232">
        <v>0</v>
      </c>
      <c r="O70" s="232">
        <f>ROUND(E70*N70,2)</f>
        <v>0</v>
      </c>
      <c r="P70" s="232">
        <v>0</v>
      </c>
      <c r="Q70" s="232">
        <f>ROUND(E70*P70,2)</f>
        <v>0</v>
      </c>
      <c r="R70" s="233"/>
      <c r="S70" s="233" t="s">
        <v>178</v>
      </c>
      <c r="T70" s="233" t="s">
        <v>179</v>
      </c>
      <c r="U70" s="233">
        <v>0</v>
      </c>
      <c r="V70" s="233">
        <f>ROUND(E70*U70,2)</f>
        <v>0</v>
      </c>
      <c r="W70" s="233"/>
      <c r="X70" s="233" t="s">
        <v>293</v>
      </c>
      <c r="Y70" s="233" t="s">
        <v>423</v>
      </c>
      <c r="Z70" s="212"/>
      <c r="AA70" s="212"/>
      <c r="AB70" s="212"/>
      <c r="AC70" s="212"/>
      <c r="AD70" s="212"/>
      <c r="AE70" s="212"/>
      <c r="AF70" s="212"/>
      <c r="AG70" s="212" t="s">
        <v>424</v>
      </c>
      <c r="AH70" s="212"/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ht="22.5" outlineLevel="1" x14ac:dyDescent="0.2">
      <c r="A71" s="252">
        <v>62</v>
      </c>
      <c r="B71" s="253" t="s">
        <v>596</v>
      </c>
      <c r="C71" s="262" t="s">
        <v>597</v>
      </c>
      <c r="D71" s="254" t="s">
        <v>434</v>
      </c>
      <c r="E71" s="255">
        <v>2</v>
      </c>
      <c r="F71" s="256"/>
      <c r="G71" s="257">
        <f>ROUND(E71*F71,2)</f>
        <v>0</v>
      </c>
      <c r="H71" s="234"/>
      <c r="I71" s="233">
        <f>ROUND(E71*H71,2)</f>
        <v>0</v>
      </c>
      <c r="J71" s="234"/>
      <c r="K71" s="233">
        <f>ROUND(E71*J71,2)</f>
        <v>0</v>
      </c>
      <c r="L71" s="233">
        <v>21</v>
      </c>
      <c r="M71" s="233">
        <f>G71*(1+L71/100)</f>
        <v>0</v>
      </c>
      <c r="N71" s="232">
        <v>0</v>
      </c>
      <c r="O71" s="232">
        <f>ROUND(E71*N71,2)</f>
        <v>0</v>
      </c>
      <c r="P71" s="232">
        <v>0</v>
      </c>
      <c r="Q71" s="232">
        <f>ROUND(E71*P71,2)</f>
        <v>0</v>
      </c>
      <c r="R71" s="233"/>
      <c r="S71" s="233" t="s">
        <v>178</v>
      </c>
      <c r="T71" s="233" t="s">
        <v>179</v>
      </c>
      <c r="U71" s="233">
        <v>0</v>
      </c>
      <c r="V71" s="233">
        <f>ROUND(E71*U71,2)</f>
        <v>0</v>
      </c>
      <c r="W71" s="233"/>
      <c r="X71" s="233" t="s">
        <v>161</v>
      </c>
      <c r="Y71" s="233" t="s">
        <v>423</v>
      </c>
      <c r="Z71" s="212"/>
      <c r="AA71" s="212"/>
      <c r="AB71" s="212"/>
      <c r="AC71" s="212"/>
      <c r="AD71" s="212"/>
      <c r="AE71" s="212"/>
      <c r="AF71" s="212"/>
      <c r="AG71" s="212" t="s">
        <v>428</v>
      </c>
      <c r="AH71" s="212"/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outlineLevel="1" x14ac:dyDescent="0.2">
      <c r="A72" s="252">
        <v>63</v>
      </c>
      <c r="B72" s="253" t="s">
        <v>100</v>
      </c>
      <c r="C72" s="262" t="s">
        <v>598</v>
      </c>
      <c r="D72" s="254" t="s">
        <v>434</v>
      </c>
      <c r="E72" s="255">
        <v>2</v>
      </c>
      <c r="F72" s="256"/>
      <c r="G72" s="257">
        <f>ROUND(E72*F72,2)</f>
        <v>0</v>
      </c>
      <c r="H72" s="234"/>
      <c r="I72" s="233">
        <f>ROUND(E72*H72,2)</f>
        <v>0</v>
      </c>
      <c r="J72" s="234"/>
      <c r="K72" s="233">
        <f>ROUND(E72*J72,2)</f>
        <v>0</v>
      </c>
      <c r="L72" s="233">
        <v>21</v>
      </c>
      <c r="M72" s="233">
        <f>G72*(1+L72/100)</f>
        <v>0</v>
      </c>
      <c r="N72" s="232">
        <v>0</v>
      </c>
      <c r="O72" s="232">
        <f>ROUND(E72*N72,2)</f>
        <v>0</v>
      </c>
      <c r="P72" s="232">
        <v>0</v>
      </c>
      <c r="Q72" s="232">
        <f>ROUND(E72*P72,2)</f>
        <v>0</v>
      </c>
      <c r="R72" s="233"/>
      <c r="S72" s="233" t="s">
        <v>178</v>
      </c>
      <c r="T72" s="233" t="s">
        <v>179</v>
      </c>
      <c r="U72" s="233">
        <v>0</v>
      </c>
      <c r="V72" s="233">
        <f>ROUND(E72*U72,2)</f>
        <v>0</v>
      </c>
      <c r="W72" s="233"/>
      <c r="X72" s="233" t="s">
        <v>293</v>
      </c>
      <c r="Y72" s="233" t="s">
        <v>423</v>
      </c>
      <c r="Z72" s="212"/>
      <c r="AA72" s="212"/>
      <c r="AB72" s="212"/>
      <c r="AC72" s="212"/>
      <c r="AD72" s="212"/>
      <c r="AE72" s="212"/>
      <c r="AF72" s="212"/>
      <c r="AG72" s="212" t="s">
        <v>424</v>
      </c>
      <c r="AH72" s="212"/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12"/>
      <c r="BB72" s="212"/>
      <c r="BC72" s="212"/>
      <c r="BD72" s="212"/>
      <c r="BE72" s="212"/>
      <c r="BF72" s="212"/>
      <c r="BG72" s="212"/>
      <c r="BH72" s="212"/>
    </row>
    <row r="73" spans="1:60" ht="22.5" outlineLevel="1" x14ac:dyDescent="0.2">
      <c r="A73" s="252">
        <v>64</v>
      </c>
      <c r="B73" s="253" t="s">
        <v>599</v>
      </c>
      <c r="C73" s="262" t="s">
        <v>597</v>
      </c>
      <c r="D73" s="254" t="s">
        <v>434</v>
      </c>
      <c r="E73" s="255">
        <v>2</v>
      </c>
      <c r="F73" s="256"/>
      <c r="G73" s="257">
        <f>ROUND(E73*F73,2)</f>
        <v>0</v>
      </c>
      <c r="H73" s="234"/>
      <c r="I73" s="233">
        <f>ROUND(E73*H73,2)</f>
        <v>0</v>
      </c>
      <c r="J73" s="234"/>
      <c r="K73" s="233">
        <f>ROUND(E73*J73,2)</f>
        <v>0</v>
      </c>
      <c r="L73" s="233">
        <v>21</v>
      </c>
      <c r="M73" s="233">
        <f>G73*(1+L73/100)</f>
        <v>0</v>
      </c>
      <c r="N73" s="232">
        <v>0</v>
      </c>
      <c r="O73" s="232">
        <f>ROUND(E73*N73,2)</f>
        <v>0</v>
      </c>
      <c r="P73" s="232">
        <v>0</v>
      </c>
      <c r="Q73" s="232">
        <f>ROUND(E73*P73,2)</f>
        <v>0</v>
      </c>
      <c r="R73" s="233"/>
      <c r="S73" s="233" t="s">
        <v>178</v>
      </c>
      <c r="T73" s="233" t="s">
        <v>179</v>
      </c>
      <c r="U73" s="233">
        <v>0</v>
      </c>
      <c r="V73" s="233">
        <f>ROUND(E73*U73,2)</f>
        <v>0</v>
      </c>
      <c r="W73" s="233"/>
      <c r="X73" s="233" t="s">
        <v>161</v>
      </c>
      <c r="Y73" s="233" t="s">
        <v>423</v>
      </c>
      <c r="Z73" s="212"/>
      <c r="AA73" s="212"/>
      <c r="AB73" s="212"/>
      <c r="AC73" s="212"/>
      <c r="AD73" s="212"/>
      <c r="AE73" s="212"/>
      <c r="AF73" s="212"/>
      <c r="AG73" s="212" t="s">
        <v>428</v>
      </c>
      <c r="AH73" s="212"/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outlineLevel="1" x14ac:dyDescent="0.2">
      <c r="A74" s="252">
        <v>65</v>
      </c>
      <c r="B74" s="253" t="s">
        <v>600</v>
      </c>
      <c r="C74" s="262" t="s">
        <v>601</v>
      </c>
      <c r="D74" s="254" t="s">
        <v>434</v>
      </c>
      <c r="E74" s="255">
        <v>3</v>
      </c>
      <c r="F74" s="256"/>
      <c r="G74" s="257">
        <f>ROUND(E74*F74,2)</f>
        <v>0</v>
      </c>
      <c r="H74" s="234"/>
      <c r="I74" s="233">
        <f>ROUND(E74*H74,2)</f>
        <v>0</v>
      </c>
      <c r="J74" s="234"/>
      <c r="K74" s="233">
        <f>ROUND(E74*J74,2)</f>
        <v>0</v>
      </c>
      <c r="L74" s="233">
        <v>21</v>
      </c>
      <c r="M74" s="233">
        <f>G74*(1+L74/100)</f>
        <v>0</v>
      </c>
      <c r="N74" s="232">
        <v>0</v>
      </c>
      <c r="O74" s="232">
        <f>ROUND(E74*N74,2)</f>
        <v>0</v>
      </c>
      <c r="P74" s="232">
        <v>0</v>
      </c>
      <c r="Q74" s="232">
        <f>ROUND(E74*P74,2)</f>
        <v>0</v>
      </c>
      <c r="R74" s="233"/>
      <c r="S74" s="233" t="s">
        <v>178</v>
      </c>
      <c r="T74" s="233" t="s">
        <v>179</v>
      </c>
      <c r="U74" s="233">
        <v>0</v>
      </c>
      <c r="V74" s="233">
        <f>ROUND(E74*U74,2)</f>
        <v>0</v>
      </c>
      <c r="W74" s="233"/>
      <c r="X74" s="233" t="s">
        <v>293</v>
      </c>
      <c r="Y74" s="233" t="s">
        <v>423</v>
      </c>
      <c r="Z74" s="212"/>
      <c r="AA74" s="212"/>
      <c r="AB74" s="212"/>
      <c r="AC74" s="212"/>
      <c r="AD74" s="212"/>
      <c r="AE74" s="212"/>
      <c r="AF74" s="212"/>
      <c r="AG74" s="212" t="s">
        <v>424</v>
      </c>
      <c r="AH74" s="212"/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ht="22.5" outlineLevel="1" x14ac:dyDescent="0.2">
      <c r="A75" s="252">
        <v>66</v>
      </c>
      <c r="B75" s="253" t="s">
        <v>602</v>
      </c>
      <c r="C75" s="262" t="s">
        <v>597</v>
      </c>
      <c r="D75" s="254" t="s">
        <v>434</v>
      </c>
      <c r="E75" s="255">
        <v>3</v>
      </c>
      <c r="F75" s="256"/>
      <c r="G75" s="257">
        <f>ROUND(E75*F75,2)</f>
        <v>0</v>
      </c>
      <c r="H75" s="234"/>
      <c r="I75" s="233">
        <f>ROUND(E75*H75,2)</f>
        <v>0</v>
      </c>
      <c r="J75" s="234"/>
      <c r="K75" s="233">
        <f>ROUND(E75*J75,2)</f>
        <v>0</v>
      </c>
      <c r="L75" s="233">
        <v>21</v>
      </c>
      <c r="M75" s="233">
        <f>G75*(1+L75/100)</f>
        <v>0</v>
      </c>
      <c r="N75" s="232">
        <v>0</v>
      </c>
      <c r="O75" s="232">
        <f>ROUND(E75*N75,2)</f>
        <v>0</v>
      </c>
      <c r="P75" s="232">
        <v>0</v>
      </c>
      <c r="Q75" s="232">
        <f>ROUND(E75*P75,2)</f>
        <v>0</v>
      </c>
      <c r="R75" s="233"/>
      <c r="S75" s="233" t="s">
        <v>178</v>
      </c>
      <c r="T75" s="233" t="s">
        <v>179</v>
      </c>
      <c r="U75" s="233">
        <v>0</v>
      </c>
      <c r="V75" s="233">
        <f>ROUND(E75*U75,2)</f>
        <v>0</v>
      </c>
      <c r="W75" s="233"/>
      <c r="X75" s="233" t="s">
        <v>161</v>
      </c>
      <c r="Y75" s="233" t="s">
        <v>423</v>
      </c>
      <c r="Z75" s="212"/>
      <c r="AA75" s="212"/>
      <c r="AB75" s="212"/>
      <c r="AC75" s="212"/>
      <c r="AD75" s="212"/>
      <c r="AE75" s="212"/>
      <c r="AF75" s="212"/>
      <c r="AG75" s="212" t="s">
        <v>428</v>
      </c>
      <c r="AH75" s="212"/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outlineLevel="1" x14ac:dyDescent="0.2">
      <c r="A76" s="252">
        <v>67</v>
      </c>
      <c r="B76" s="253" t="s">
        <v>603</v>
      </c>
      <c r="C76" s="262" t="s">
        <v>604</v>
      </c>
      <c r="D76" s="254" t="s">
        <v>434</v>
      </c>
      <c r="E76" s="255">
        <v>2</v>
      </c>
      <c r="F76" s="256"/>
      <c r="G76" s="257">
        <f>ROUND(E76*F76,2)</f>
        <v>0</v>
      </c>
      <c r="H76" s="234"/>
      <c r="I76" s="233">
        <f>ROUND(E76*H76,2)</f>
        <v>0</v>
      </c>
      <c r="J76" s="234"/>
      <c r="K76" s="233">
        <f>ROUND(E76*J76,2)</f>
        <v>0</v>
      </c>
      <c r="L76" s="233">
        <v>21</v>
      </c>
      <c r="M76" s="233">
        <f>G76*(1+L76/100)</f>
        <v>0</v>
      </c>
      <c r="N76" s="232">
        <v>0</v>
      </c>
      <c r="O76" s="232">
        <f>ROUND(E76*N76,2)</f>
        <v>0</v>
      </c>
      <c r="P76" s="232">
        <v>0</v>
      </c>
      <c r="Q76" s="232">
        <f>ROUND(E76*P76,2)</f>
        <v>0</v>
      </c>
      <c r="R76" s="233"/>
      <c r="S76" s="233" t="s">
        <v>178</v>
      </c>
      <c r="T76" s="233" t="s">
        <v>179</v>
      </c>
      <c r="U76" s="233">
        <v>0</v>
      </c>
      <c r="V76" s="233">
        <f>ROUND(E76*U76,2)</f>
        <v>0</v>
      </c>
      <c r="W76" s="233"/>
      <c r="X76" s="233" t="s">
        <v>293</v>
      </c>
      <c r="Y76" s="233" t="s">
        <v>423</v>
      </c>
      <c r="Z76" s="212"/>
      <c r="AA76" s="212"/>
      <c r="AB76" s="212"/>
      <c r="AC76" s="212"/>
      <c r="AD76" s="212"/>
      <c r="AE76" s="212"/>
      <c r="AF76" s="212"/>
      <c r="AG76" s="212" t="s">
        <v>424</v>
      </c>
      <c r="AH76" s="212"/>
      <c r="AI76" s="212"/>
      <c r="AJ76" s="212"/>
      <c r="AK76" s="212"/>
      <c r="AL76" s="212"/>
      <c r="AM76" s="212"/>
      <c r="AN76" s="212"/>
      <c r="AO76" s="212"/>
      <c r="AP76" s="212"/>
      <c r="AQ76" s="212"/>
      <c r="AR76" s="212"/>
      <c r="AS76" s="212"/>
      <c r="AT76" s="212"/>
      <c r="AU76" s="212"/>
      <c r="AV76" s="212"/>
      <c r="AW76" s="212"/>
      <c r="AX76" s="212"/>
      <c r="AY76" s="212"/>
      <c r="AZ76" s="212"/>
      <c r="BA76" s="212"/>
      <c r="BB76" s="212"/>
      <c r="BC76" s="212"/>
      <c r="BD76" s="212"/>
      <c r="BE76" s="212"/>
      <c r="BF76" s="212"/>
      <c r="BG76" s="212"/>
      <c r="BH76" s="212"/>
    </row>
    <row r="77" spans="1:60" ht="22.5" outlineLevel="1" x14ac:dyDescent="0.2">
      <c r="A77" s="252">
        <v>68</v>
      </c>
      <c r="B77" s="253" t="s">
        <v>605</v>
      </c>
      <c r="C77" s="262" t="s">
        <v>606</v>
      </c>
      <c r="D77" s="254" t="s">
        <v>434</v>
      </c>
      <c r="E77" s="255">
        <v>2</v>
      </c>
      <c r="F77" s="256"/>
      <c r="G77" s="257">
        <f>ROUND(E77*F77,2)</f>
        <v>0</v>
      </c>
      <c r="H77" s="234"/>
      <c r="I77" s="233">
        <f>ROUND(E77*H77,2)</f>
        <v>0</v>
      </c>
      <c r="J77" s="234"/>
      <c r="K77" s="233">
        <f>ROUND(E77*J77,2)</f>
        <v>0</v>
      </c>
      <c r="L77" s="233">
        <v>21</v>
      </c>
      <c r="M77" s="233">
        <f>G77*(1+L77/100)</f>
        <v>0</v>
      </c>
      <c r="N77" s="232">
        <v>0</v>
      </c>
      <c r="O77" s="232">
        <f>ROUND(E77*N77,2)</f>
        <v>0</v>
      </c>
      <c r="P77" s="232">
        <v>0</v>
      </c>
      <c r="Q77" s="232">
        <f>ROUND(E77*P77,2)</f>
        <v>0</v>
      </c>
      <c r="R77" s="233"/>
      <c r="S77" s="233" t="s">
        <v>178</v>
      </c>
      <c r="T77" s="233" t="s">
        <v>179</v>
      </c>
      <c r="U77" s="233">
        <v>0</v>
      </c>
      <c r="V77" s="233">
        <f>ROUND(E77*U77,2)</f>
        <v>0</v>
      </c>
      <c r="W77" s="233"/>
      <c r="X77" s="233" t="s">
        <v>161</v>
      </c>
      <c r="Y77" s="233" t="s">
        <v>423</v>
      </c>
      <c r="Z77" s="212"/>
      <c r="AA77" s="212"/>
      <c r="AB77" s="212"/>
      <c r="AC77" s="212"/>
      <c r="AD77" s="212"/>
      <c r="AE77" s="212"/>
      <c r="AF77" s="212"/>
      <c r="AG77" s="212" t="s">
        <v>428</v>
      </c>
      <c r="AH77" s="212"/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12"/>
      <c r="BB77" s="212"/>
      <c r="BC77" s="212"/>
      <c r="BD77" s="212"/>
      <c r="BE77" s="212"/>
      <c r="BF77" s="212"/>
      <c r="BG77" s="212"/>
      <c r="BH77" s="212"/>
    </row>
    <row r="78" spans="1:60" outlineLevel="1" x14ac:dyDescent="0.2">
      <c r="A78" s="252">
        <v>69</v>
      </c>
      <c r="B78" s="253" t="s">
        <v>607</v>
      </c>
      <c r="C78" s="262" t="s">
        <v>608</v>
      </c>
      <c r="D78" s="254" t="s">
        <v>434</v>
      </c>
      <c r="E78" s="255">
        <v>1</v>
      </c>
      <c r="F78" s="256"/>
      <c r="G78" s="257">
        <f>ROUND(E78*F78,2)</f>
        <v>0</v>
      </c>
      <c r="H78" s="234"/>
      <c r="I78" s="233">
        <f>ROUND(E78*H78,2)</f>
        <v>0</v>
      </c>
      <c r="J78" s="234"/>
      <c r="K78" s="233">
        <f>ROUND(E78*J78,2)</f>
        <v>0</v>
      </c>
      <c r="L78" s="233">
        <v>21</v>
      </c>
      <c r="M78" s="233">
        <f>G78*(1+L78/100)</f>
        <v>0</v>
      </c>
      <c r="N78" s="232">
        <v>0</v>
      </c>
      <c r="O78" s="232">
        <f>ROUND(E78*N78,2)</f>
        <v>0</v>
      </c>
      <c r="P78" s="232">
        <v>0</v>
      </c>
      <c r="Q78" s="232">
        <f>ROUND(E78*P78,2)</f>
        <v>0</v>
      </c>
      <c r="R78" s="233"/>
      <c r="S78" s="233" t="s">
        <v>178</v>
      </c>
      <c r="T78" s="233" t="s">
        <v>179</v>
      </c>
      <c r="U78" s="233">
        <v>0</v>
      </c>
      <c r="V78" s="233">
        <f>ROUND(E78*U78,2)</f>
        <v>0</v>
      </c>
      <c r="W78" s="233"/>
      <c r="X78" s="233" t="s">
        <v>293</v>
      </c>
      <c r="Y78" s="233" t="s">
        <v>423</v>
      </c>
      <c r="Z78" s="212"/>
      <c r="AA78" s="212"/>
      <c r="AB78" s="212"/>
      <c r="AC78" s="212"/>
      <c r="AD78" s="212"/>
      <c r="AE78" s="212"/>
      <c r="AF78" s="212"/>
      <c r="AG78" s="212" t="s">
        <v>424</v>
      </c>
      <c r="AH78" s="212"/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12"/>
      <c r="BB78" s="212"/>
      <c r="BC78" s="212"/>
      <c r="BD78" s="212"/>
      <c r="BE78" s="212"/>
      <c r="BF78" s="212"/>
      <c r="BG78" s="212"/>
      <c r="BH78" s="212"/>
    </row>
    <row r="79" spans="1:60" ht="22.5" outlineLevel="1" x14ac:dyDescent="0.2">
      <c r="A79" s="252">
        <v>70</v>
      </c>
      <c r="B79" s="253" t="s">
        <v>609</v>
      </c>
      <c r="C79" s="262" t="s">
        <v>606</v>
      </c>
      <c r="D79" s="254" t="s">
        <v>434</v>
      </c>
      <c r="E79" s="255">
        <v>1</v>
      </c>
      <c r="F79" s="256"/>
      <c r="G79" s="257">
        <f>ROUND(E79*F79,2)</f>
        <v>0</v>
      </c>
      <c r="H79" s="234"/>
      <c r="I79" s="233">
        <f>ROUND(E79*H79,2)</f>
        <v>0</v>
      </c>
      <c r="J79" s="234"/>
      <c r="K79" s="233">
        <f>ROUND(E79*J79,2)</f>
        <v>0</v>
      </c>
      <c r="L79" s="233">
        <v>21</v>
      </c>
      <c r="M79" s="233">
        <f>G79*(1+L79/100)</f>
        <v>0</v>
      </c>
      <c r="N79" s="232">
        <v>0</v>
      </c>
      <c r="O79" s="232">
        <f>ROUND(E79*N79,2)</f>
        <v>0</v>
      </c>
      <c r="P79" s="232">
        <v>0</v>
      </c>
      <c r="Q79" s="232">
        <f>ROUND(E79*P79,2)</f>
        <v>0</v>
      </c>
      <c r="R79" s="233"/>
      <c r="S79" s="233" t="s">
        <v>178</v>
      </c>
      <c r="T79" s="233" t="s">
        <v>179</v>
      </c>
      <c r="U79" s="233">
        <v>0</v>
      </c>
      <c r="V79" s="233">
        <f>ROUND(E79*U79,2)</f>
        <v>0</v>
      </c>
      <c r="W79" s="233"/>
      <c r="X79" s="233" t="s">
        <v>161</v>
      </c>
      <c r="Y79" s="233" t="s">
        <v>423</v>
      </c>
      <c r="Z79" s="212"/>
      <c r="AA79" s="212"/>
      <c r="AB79" s="212"/>
      <c r="AC79" s="212"/>
      <c r="AD79" s="212"/>
      <c r="AE79" s="212"/>
      <c r="AF79" s="212"/>
      <c r="AG79" s="212" t="s">
        <v>428</v>
      </c>
      <c r="AH79" s="212"/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12"/>
      <c r="BB79" s="212"/>
      <c r="BC79" s="212"/>
      <c r="BD79" s="212"/>
      <c r="BE79" s="212"/>
      <c r="BF79" s="212"/>
      <c r="BG79" s="212"/>
      <c r="BH79" s="212"/>
    </row>
    <row r="80" spans="1:60" outlineLevel="1" x14ac:dyDescent="0.2">
      <c r="A80" s="252">
        <v>71</v>
      </c>
      <c r="B80" s="253" t="s">
        <v>610</v>
      </c>
      <c r="C80" s="262" t="s">
        <v>611</v>
      </c>
      <c r="D80" s="254" t="s">
        <v>434</v>
      </c>
      <c r="E80" s="255">
        <v>5</v>
      </c>
      <c r="F80" s="256"/>
      <c r="G80" s="257">
        <f>ROUND(E80*F80,2)</f>
        <v>0</v>
      </c>
      <c r="H80" s="234"/>
      <c r="I80" s="233">
        <f>ROUND(E80*H80,2)</f>
        <v>0</v>
      </c>
      <c r="J80" s="234"/>
      <c r="K80" s="233">
        <f>ROUND(E80*J80,2)</f>
        <v>0</v>
      </c>
      <c r="L80" s="233">
        <v>21</v>
      </c>
      <c r="M80" s="233">
        <f>G80*(1+L80/100)</f>
        <v>0</v>
      </c>
      <c r="N80" s="232">
        <v>0</v>
      </c>
      <c r="O80" s="232">
        <f>ROUND(E80*N80,2)</f>
        <v>0</v>
      </c>
      <c r="P80" s="232">
        <v>0</v>
      </c>
      <c r="Q80" s="232">
        <f>ROUND(E80*P80,2)</f>
        <v>0</v>
      </c>
      <c r="R80" s="233"/>
      <c r="S80" s="233" t="s">
        <v>178</v>
      </c>
      <c r="T80" s="233" t="s">
        <v>179</v>
      </c>
      <c r="U80" s="233">
        <v>0</v>
      </c>
      <c r="V80" s="233">
        <f>ROUND(E80*U80,2)</f>
        <v>0</v>
      </c>
      <c r="W80" s="233"/>
      <c r="X80" s="233" t="s">
        <v>293</v>
      </c>
      <c r="Y80" s="233" t="s">
        <v>423</v>
      </c>
      <c r="Z80" s="212"/>
      <c r="AA80" s="212"/>
      <c r="AB80" s="212"/>
      <c r="AC80" s="212"/>
      <c r="AD80" s="212"/>
      <c r="AE80" s="212"/>
      <c r="AF80" s="212"/>
      <c r="AG80" s="212" t="s">
        <v>424</v>
      </c>
      <c r="AH80" s="212"/>
      <c r="AI80" s="212"/>
      <c r="AJ80" s="212"/>
      <c r="AK80" s="212"/>
      <c r="AL80" s="212"/>
      <c r="AM80" s="212"/>
      <c r="AN80" s="212"/>
      <c r="AO80" s="212"/>
      <c r="AP80" s="212"/>
      <c r="AQ80" s="212"/>
      <c r="AR80" s="212"/>
      <c r="AS80" s="212"/>
      <c r="AT80" s="212"/>
      <c r="AU80" s="212"/>
      <c r="AV80" s="212"/>
      <c r="AW80" s="212"/>
      <c r="AX80" s="212"/>
      <c r="AY80" s="212"/>
      <c r="AZ80" s="212"/>
      <c r="BA80" s="212"/>
      <c r="BB80" s="212"/>
      <c r="BC80" s="212"/>
      <c r="BD80" s="212"/>
      <c r="BE80" s="212"/>
      <c r="BF80" s="212"/>
      <c r="BG80" s="212"/>
      <c r="BH80" s="212"/>
    </row>
    <row r="81" spans="1:60" ht="22.5" outlineLevel="1" x14ac:dyDescent="0.2">
      <c r="A81" s="252">
        <v>72</v>
      </c>
      <c r="B81" s="253" t="s">
        <v>612</v>
      </c>
      <c r="C81" s="262" t="s">
        <v>591</v>
      </c>
      <c r="D81" s="254" t="s">
        <v>434</v>
      </c>
      <c r="E81" s="255">
        <v>5</v>
      </c>
      <c r="F81" s="256"/>
      <c r="G81" s="257">
        <f>ROUND(E81*F81,2)</f>
        <v>0</v>
      </c>
      <c r="H81" s="234"/>
      <c r="I81" s="233">
        <f>ROUND(E81*H81,2)</f>
        <v>0</v>
      </c>
      <c r="J81" s="234"/>
      <c r="K81" s="233">
        <f>ROUND(E81*J81,2)</f>
        <v>0</v>
      </c>
      <c r="L81" s="233">
        <v>21</v>
      </c>
      <c r="M81" s="233">
        <f>G81*(1+L81/100)</f>
        <v>0</v>
      </c>
      <c r="N81" s="232">
        <v>0</v>
      </c>
      <c r="O81" s="232">
        <f>ROUND(E81*N81,2)</f>
        <v>0</v>
      </c>
      <c r="P81" s="232">
        <v>0</v>
      </c>
      <c r="Q81" s="232">
        <f>ROUND(E81*P81,2)</f>
        <v>0</v>
      </c>
      <c r="R81" s="233"/>
      <c r="S81" s="233" t="s">
        <v>178</v>
      </c>
      <c r="T81" s="233" t="s">
        <v>179</v>
      </c>
      <c r="U81" s="233">
        <v>0</v>
      </c>
      <c r="V81" s="233">
        <f>ROUND(E81*U81,2)</f>
        <v>0</v>
      </c>
      <c r="W81" s="233"/>
      <c r="X81" s="233" t="s">
        <v>161</v>
      </c>
      <c r="Y81" s="233" t="s">
        <v>423</v>
      </c>
      <c r="Z81" s="212"/>
      <c r="AA81" s="212"/>
      <c r="AB81" s="212"/>
      <c r="AC81" s="212"/>
      <c r="AD81" s="212"/>
      <c r="AE81" s="212"/>
      <c r="AF81" s="212"/>
      <c r="AG81" s="212" t="s">
        <v>428</v>
      </c>
      <c r="AH81" s="212"/>
      <c r="AI81" s="212"/>
      <c r="AJ81" s="212"/>
      <c r="AK81" s="212"/>
      <c r="AL81" s="212"/>
      <c r="AM81" s="212"/>
      <c r="AN81" s="212"/>
      <c r="AO81" s="212"/>
      <c r="AP81" s="212"/>
      <c r="AQ81" s="212"/>
      <c r="AR81" s="212"/>
      <c r="AS81" s="212"/>
      <c r="AT81" s="212"/>
      <c r="AU81" s="212"/>
      <c r="AV81" s="212"/>
      <c r="AW81" s="212"/>
      <c r="AX81" s="212"/>
      <c r="AY81" s="212"/>
      <c r="AZ81" s="212"/>
      <c r="BA81" s="212"/>
      <c r="BB81" s="212"/>
      <c r="BC81" s="212"/>
      <c r="BD81" s="212"/>
      <c r="BE81" s="212"/>
      <c r="BF81" s="212"/>
      <c r="BG81" s="212"/>
      <c r="BH81" s="212"/>
    </row>
    <row r="82" spans="1:60" outlineLevel="1" x14ac:dyDescent="0.2">
      <c r="A82" s="252">
        <v>73</v>
      </c>
      <c r="B82" s="253" t="s">
        <v>613</v>
      </c>
      <c r="C82" s="262" t="s">
        <v>614</v>
      </c>
      <c r="D82" s="254" t="s">
        <v>463</v>
      </c>
      <c r="E82" s="255">
        <v>1</v>
      </c>
      <c r="F82" s="256"/>
      <c r="G82" s="257">
        <f>ROUND(E82*F82,2)</f>
        <v>0</v>
      </c>
      <c r="H82" s="234"/>
      <c r="I82" s="233">
        <f>ROUND(E82*H82,2)</f>
        <v>0</v>
      </c>
      <c r="J82" s="234"/>
      <c r="K82" s="233">
        <f>ROUND(E82*J82,2)</f>
        <v>0</v>
      </c>
      <c r="L82" s="233">
        <v>21</v>
      </c>
      <c r="M82" s="233">
        <f>G82*(1+L82/100)</f>
        <v>0</v>
      </c>
      <c r="N82" s="232">
        <v>0</v>
      </c>
      <c r="O82" s="232">
        <f>ROUND(E82*N82,2)</f>
        <v>0</v>
      </c>
      <c r="P82" s="232">
        <v>0</v>
      </c>
      <c r="Q82" s="232">
        <f>ROUND(E82*P82,2)</f>
        <v>0</v>
      </c>
      <c r="R82" s="233"/>
      <c r="S82" s="233" t="s">
        <v>178</v>
      </c>
      <c r="T82" s="233" t="s">
        <v>179</v>
      </c>
      <c r="U82" s="233">
        <v>0</v>
      </c>
      <c r="V82" s="233">
        <f>ROUND(E82*U82,2)</f>
        <v>0</v>
      </c>
      <c r="W82" s="233"/>
      <c r="X82" s="233" t="s">
        <v>293</v>
      </c>
      <c r="Y82" s="233" t="s">
        <v>423</v>
      </c>
      <c r="Z82" s="212"/>
      <c r="AA82" s="212"/>
      <c r="AB82" s="212"/>
      <c r="AC82" s="212"/>
      <c r="AD82" s="212"/>
      <c r="AE82" s="212"/>
      <c r="AF82" s="212"/>
      <c r="AG82" s="212" t="s">
        <v>424</v>
      </c>
      <c r="AH82" s="212"/>
      <c r="AI82" s="212"/>
      <c r="AJ82" s="212"/>
      <c r="AK82" s="212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12"/>
      <c r="BB82" s="212"/>
      <c r="BC82" s="212"/>
      <c r="BD82" s="212"/>
      <c r="BE82" s="212"/>
      <c r="BF82" s="212"/>
      <c r="BG82" s="212"/>
      <c r="BH82" s="212"/>
    </row>
    <row r="83" spans="1:60" outlineLevel="1" x14ac:dyDescent="0.2">
      <c r="A83" s="252">
        <v>74</v>
      </c>
      <c r="B83" s="253" t="s">
        <v>615</v>
      </c>
      <c r="C83" s="262" t="s">
        <v>616</v>
      </c>
      <c r="D83" s="254" t="s">
        <v>463</v>
      </c>
      <c r="E83" s="255">
        <v>1</v>
      </c>
      <c r="F83" s="256"/>
      <c r="G83" s="257">
        <f>ROUND(E83*F83,2)</f>
        <v>0</v>
      </c>
      <c r="H83" s="234"/>
      <c r="I83" s="233">
        <f>ROUND(E83*H83,2)</f>
        <v>0</v>
      </c>
      <c r="J83" s="234"/>
      <c r="K83" s="233">
        <f>ROUND(E83*J83,2)</f>
        <v>0</v>
      </c>
      <c r="L83" s="233">
        <v>21</v>
      </c>
      <c r="M83" s="233">
        <f>G83*(1+L83/100)</f>
        <v>0</v>
      </c>
      <c r="N83" s="232">
        <v>0</v>
      </c>
      <c r="O83" s="232">
        <f>ROUND(E83*N83,2)</f>
        <v>0</v>
      </c>
      <c r="P83" s="232">
        <v>0</v>
      </c>
      <c r="Q83" s="232">
        <f>ROUND(E83*P83,2)</f>
        <v>0</v>
      </c>
      <c r="R83" s="233"/>
      <c r="S83" s="233" t="s">
        <v>178</v>
      </c>
      <c r="T83" s="233" t="s">
        <v>179</v>
      </c>
      <c r="U83" s="233">
        <v>0</v>
      </c>
      <c r="V83" s="233">
        <f>ROUND(E83*U83,2)</f>
        <v>0</v>
      </c>
      <c r="W83" s="233"/>
      <c r="X83" s="233" t="s">
        <v>161</v>
      </c>
      <c r="Y83" s="233" t="s">
        <v>423</v>
      </c>
      <c r="Z83" s="212"/>
      <c r="AA83" s="212"/>
      <c r="AB83" s="212"/>
      <c r="AC83" s="212"/>
      <c r="AD83" s="212"/>
      <c r="AE83" s="212"/>
      <c r="AF83" s="212"/>
      <c r="AG83" s="212" t="s">
        <v>428</v>
      </c>
      <c r="AH83" s="212"/>
      <c r="AI83" s="212"/>
      <c r="AJ83" s="212"/>
      <c r="AK83" s="212"/>
      <c r="AL83" s="212"/>
      <c r="AM83" s="212"/>
      <c r="AN83" s="212"/>
      <c r="AO83" s="212"/>
      <c r="AP83" s="212"/>
      <c r="AQ83" s="212"/>
      <c r="AR83" s="212"/>
      <c r="AS83" s="212"/>
      <c r="AT83" s="212"/>
      <c r="AU83" s="212"/>
      <c r="AV83" s="212"/>
      <c r="AW83" s="212"/>
      <c r="AX83" s="212"/>
      <c r="AY83" s="212"/>
      <c r="AZ83" s="212"/>
      <c r="BA83" s="212"/>
      <c r="BB83" s="212"/>
      <c r="BC83" s="212"/>
      <c r="BD83" s="212"/>
      <c r="BE83" s="212"/>
      <c r="BF83" s="212"/>
      <c r="BG83" s="212"/>
      <c r="BH83" s="212"/>
    </row>
    <row r="84" spans="1:60" outlineLevel="1" x14ac:dyDescent="0.2">
      <c r="A84" s="252">
        <v>75</v>
      </c>
      <c r="B84" s="253" t="s">
        <v>480</v>
      </c>
      <c r="C84" s="262" t="s">
        <v>617</v>
      </c>
      <c r="D84" s="254" t="s">
        <v>463</v>
      </c>
      <c r="E84" s="255">
        <v>1</v>
      </c>
      <c r="F84" s="256"/>
      <c r="G84" s="257">
        <f>ROUND(E84*F84,2)</f>
        <v>0</v>
      </c>
      <c r="H84" s="234"/>
      <c r="I84" s="233">
        <f>ROUND(E84*H84,2)</f>
        <v>0</v>
      </c>
      <c r="J84" s="234"/>
      <c r="K84" s="233">
        <f>ROUND(E84*J84,2)</f>
        <v>0</v>
      </c>
      <c r="L84" s="233">
        <v>21</v>
      </c>
      <c r="M84" s="233">
        <f>G84*(1+L84/100)</f>
        <v>0</v>
      </c>
      <c r="N84" s="232">
        <v>0</v>
      </c>
      <c r="O84" s="232">
        <f>ROUND(E84*N84,2)</f>
        <v>0</v>
      </c>
      <c r="P84" s="232">
        <v>0</v>
      </c>
      <c r="Q84" s="232">
        <f>ROUND(E84*P84,2)</f>
        <v>0</v>
      </c>
      <c r="R84" s="233"/>
      <c r="S84" s="233" t="s">
        <v>178</v>
      </c>
      <c r="T84" s="233" t="s">
        <v>179</v>
      </c>
      <c r="U84" s="233">
        <v>0</v>
      </c>
      <c r="V84" s="233">
        <f>ROUND(E84*U84,2)</f>
        <v>0</v>
      </c>
      <c r="W84" s="233"/>
      <c r="X84" s="233" t="s">
        <v>161</v>
      </c>
      <c r="Y84" s="233" t="s">
        <v>423</v>
      </c>
      <c r="Z84" s="212"/>
      <c r="AA84" s="212"/>
      <c r="AB84" s="212"/>
      <c r="AC84" s="212"/>
      <c r="AD84" s="212"/>
      <c r="AE84" s="212"/>
      <c r="AF84" s="212"/>
      <c r="AG84" s="212" t="s">
        <v>428</v>
      </c>
      <c r="AH84" s="212"/>
      <c r="AI84" s="212"/>
      <c r="AJ84" s="212"/>
      <c r="AK84" s="212"/>
      <c r="AL84" s="212"/>
      <c r="AM84" s="212"/>
      <c r="AN84" s="212"/>
      <c r="AO84" s="212"/>
      <c r="AP84" s="212"/>
      <c r="AQ84" s="212"/>
      <c r="AR84" s="212"/>
      <c r="AS84" s="212"/>
      <c r="AT84" s="212"/>
      <c r="AU84" s="212"/>
      <c r="AV84" s="212"/>
      <c r="AW84" s="212"/>
      <c r="AX84" s="212"/>
      <c r="AY84" s="212"/>
      <c r="AZ84" s="212"/>
      <c r="BA84" s="212"/>
      <c r="BB84" s="212"/>
      <c r="BC84" s="212"/>
      <c r="BD84" s="212"/>
      <c r="BE84" s="212"/>
      <c r="BF84" s="212"/>
      <c r="BG84" s="212"/>
      <c r="BH84" s="212"/>
    </row>
    <row r="85" spans="1:60" ht="25.5" x14ac:dyDescent="0.2">
      <c r="A85" s="239" t="s">
        <v>155</v>
      </c>
      <c r="B85" s="240" t="s">
        <v>84</v>
      </c>
      <c r="C85" s="259" t="s">
        <v>85</v>
      </c>
      <c r="D85" s="241"/>
      <c r="E85" s="242"/>
      <c r="F85" s="243"/>
      <c r="G85" s="244">
        <f>SUMIF(AG86:AG103,"&lt;&gt;NOR",G86:G103)</f>
        <v>0</v>
      </c>
      <c r="H85" s="238"/>
      <c r="I85" s="238">
        <f>SUM(I86:I103)</f>
        <v>0</v>
      </c>
      <c r="J85" s="238"/>
      <c r="K85" s="238">
        <f>SUM(K86:K103)</f>
        <v>0</v>
      </c>
      <c r="L85" s="238"/>
      <c r="M85" s="238">
        <f>SUM(M86:M103)</f>
        <v>0</v>
      </c>
      <c r="N85" s="237"/>
      <c r="O85" s="237">
        <f>SUM(O86:O103)</f>
        <v>0</v>
      </c>
      <c r="P85" s="237"/>
      <c r="Q85" s="237">
        <f>SUM(Q86:Q103)</f>
        <v>0</v>
      </c>
      <c r="R85" s="238"/>
      <c r="S85" s="238"/>
      <c r="T85" s="238"/>
      <c r="U85" s="238"/>
      <c r="V85" s="238">
        <f>SUM(V86:V103)</f>
        <v>0</v>
      </c>
      <c r="W85" s="238"/>
      <c r="X85" s="238"/>
      <c r="Y85" s="238"/>
      <c r="AG85" t="s">
        <v>156</v>
      </c>
    </row>
    <row r="86" spans="1:60" outlineLevel="1" x14ac:dyDescent="0.2">
      <c r="A86" s="252">
        <v>76</v>
      </c>
      <c r="B86" s="253" t="s">
        <v>618</v>
      </c>
      <c r="C86" s="262" t="s">
        <v>619</v>
      </c>
      <c r="D86" s="254" t="s">
        <v>434</v>
      </c>
      <c r="E86" s="255">
        <v>2</v>
      </c>
      <c r="F86" s="256"/>
      <c r="G86" s="257">
        <f>ROUND(E86*F86,2)</f>
        <v>0</v>
      </c>
      <c r="H86" s="234"/>
      <c r="I86" s="233">
        <f>ROUND(E86*H86,2)</f>
        <v>0</v>
      </c>
      <c r="J86" s="234"/>
      <c r="K86" s="233">
        <f>ROUND(E86*J86,2)</f>
        <v>0</v>
      </c>
      <c r="L86" s="233">
        <v>21</v>
      </c>
      <c r="M86" s="233">
        <f>G86*(1+L86/100)</f>
        <v>0</v>
      </c>
      <c r="N86" s="232">
        <v>0</v>
      </c>
      <c r="O86" s="232">
        <f>ROUND(E86*N86,2)</f>
        <v>0</v>
      </c>
      <c r="P86" s="232">
        <v>0</v>
      </c>
      <c r="Q86" s="232">
        <f>ROUND(E86*P86,2)</f>
        <v>0</v>
      </c>
      <c r="R86" s="233"/>
      <c r="S86" s="233" t="s">
        <v>178</v>
      </c>
      <c r="T86" s="233" t="s">
        <v>179</v>
      </c>
      <c r="U86" s="233">
        <v>0</v>
      </c>
      <c r="V86" s="233">
        <f>ROUND(E86*U86,2)</f>
        <v>0</v>
      </c>
      <c r="W86" s="233"/>
      <c r="X86" s="233" t="s">
        <v>293</v>
      </c>
      <c r="Y86" s="233" t="s">
        <v>423</v>
      </c>
      <c r="Z86" s="212"/>
      <c r="AA86" s="212"/>
      <c r="AB86" s="212"/>
      <c r="AC86" s="212"/>
      <c r="AD86" s="212"/>
      <c r="AE86" s="212"/>
      <c r="AF86" s="212"/>
      <c r="AG86" s="212" t="s">
        <v>424</v>
      </c>
      <c r="AH86" s="212"/>
      <c r="AI86" s="212"/>
      <c r="AJ86" s="212"/>
      <c r="AK86" s="212"/>
      <c r="AL86" s="212"/>
      <c r="AM86" s="212"/>
      <c r="AN86" s="212"/>
      <c r="AO86" s="212"/>
      <c r="AP86" s="212"/>
      <c r="AQ86" s="212"/>
      <c r="AR86" s="212"/>
      <c r="AS86" s="212"/>
      <c r="AT86" s="212"/>
      <c r="AU86" s="212"/>
      <c r="AV86" s="212"/>
      <c r="AW86" s="212"/>
      <c r="AX86" s="212"/>
      <c r="AY86" s="212"/>
      <c r="AZ86" s="212"/>
      <c r="BA86" s="212"/>
      <c r="BB86" s="212"/>
      <c r="BC86" s="212"/>
      <c r="BD86" s="212"/>
      <c r="BE86" s="212"/>
      <c r="BF86" s="212"/>
      <c r="BG86" s="212"/>
      <c r="BH86" s="212"/>
    </row>
    <row r="87" spans="1:60" ht="33.75" outlineLevel="1" x14ac:dyDescent="0.2">
      <c r="A87" s="252">
        <v>77</v>
      </c>
      <c r="B87" s="253" t="s">
        <v>620</v>
      </c>
      <c r="C87" s="262" t="s">
        <v>621</v>
      </c>
      <c r="D87" s="254" t="s">
        <v>463</v>
      </c>
      <c r="E87" s="255">
        <v>1</v>
      </c>
      <c r="F87" s="256"/>
      <c r="G87" s="257">
        <f>ROUND(E87*F87,2)</f>
        <v>0</v>
      </c>
      <c r="H87" s="234"/>
      <c r="I87" s="233">
        <f>ROUND(E87*H87,2)</f>
        <v>0</v>
      </c>
      <c r="J87" s="234"/>
      <c r="K87" s="233">
        <f>ROUND(E87*J87,2)</f>
        <v>0</v>
      </c>
      <c r="L87" s="233">
        <v>21</v>
      </c>
      <c r="M87" s="233">
        <f>G87*(1+L87/100)</f>
        <v>0</v>
      </c>
      <c r="N87" s="232">
        <v>0</v>
      </c>
      <c r="O87" s="232">
        <f>ROUND(E87*N87,2)</f>
        <v>0</v>
      </c>
      <c r="P87" s="232">
        <v>0</v>
      </c>
      <c r="Q87" s="232">
        <f>ROUND(E87*P87,2)</f>
        <v>0</v>
      </c>
      <c r="R87" s="233"/>
      <c r="S87" s="233" t="s">
        <v>178</v>
      </c>
      <c r="T87" s="233" t="s">
        <v>179</v>
      </c>
      <c r="U87" s="233">
        <v>0</v>
      </c>
      <c r="V87" s="233">
        <f>ROUND(E87*U87,2)</f>
        <v>0</v>
      </c>
      <c r="W87" s="233"/>
      <c r="X87" s="233" t="s">
        <v>161</v>
      </c>
      <c r="Y87" s="233" t="s">
        <v>423</v>
      </c>
      <c r="Z87" s="212"/>
      <c r="AA87" s="212"/>
      <c r="AB87" s="212"/>
      <c r="AC87" s="212"/>
      <c r="AD87" s="212"/>
      <c r="AE87" s="212"/>
      <c r="AF87" s="212"/>
      <c r="AG87" s="212" t="s">
        <v>428</v>
      </c>
      <c r="AH87" s="212"/>
      <c r="AI87" s="212"/>
      <c r="AJ87" s="212"/>
      <c r="AK87" s="212"/>
      <c r="AL87" s="212"/>
      <c r="AM87" s="212"/>
      <c r="AN87" s="212"/>
      <c r="AO87" s="212"/>
      <c r="AP87" s="212"/>
      <c r="AQ87" s="212"/>
      <c r="AR87" s="212"/>
      <c r="AS87" s="212"/>
      <c r="AT87" s="212"/>
      <c r="AU87" s="212"/>
      <c r="AV87" s="212"/>
      <c r="AW87" s="212"/>
      <c r="AX87" s="212"/>
      <c r="AY87" s="212"/>
      <c r="AZ87" s="212"/>
      <c r="BA87" s="212"/>
      <c r="BB87" s="212"/>
      <c r="BC87" s="212"/>
      <c r="BD87" s="212"/>
      <c r="BE87" s="212"/>
      <c r="BF87" s="212"/>
      <c r="BG87" s="212"/>
      <c r="BH87" s="212"/>
    </row>
    <row r="88" spans="1:60" outlineLevel="1" x14ac:dyDescent="0.2">
      <c r="A88" s="252">
        <v>78</v>
      </c>
      <c r="B88" s="253" t="s">
        <v>622</v>
      </c>
      <c r="C88" s="262" t="s">
        <v>623</v>
      </c>
      <c r="D88" s="254" t="s">
        <v>434</v>
      </c>
      <c r="E88" s="255">
        <v>2</v>
      </c>
      <c r="F88" s="256"/>
      <c r="G88" s="257">
        <f>ROUND(E88*F88,2)</f>
        <v>0</v>
      </c>
      <c r="H88" s="234"/>
      <c r="I88" s="233">
        <f>ROUND(E88*H88,2)</f>
        <v>0</v>
      </c>
      <c r="J88" s="234"/>
      <c r="K88" s="233">
        <f>ROUND(E88*J88,2)</f>
        <v>0</v>
      </c>
      <c r="L88" s="233">
        <v>21</v>
      </c>
      <c r="M88" s="233">
        <f>G88*(1+L88/100)</f>
        <v>0</v>
      </c>
      <c r="N88" s="232">
        <v>0</v>
      </c>
      <c r="O88" s="232">
        <f>ROUND(E88*N88,2)</f>
        <v>0</v>
      </c>
      <c r="P88" s="232">
        <v>0</v>
      </c>
      <c r="Q88" s="232">
        <f>ROUND(E88*P88,2)</f>
        <v>0</v>
      </c>
      <c r="R88" s="233"/>
      <c r="S88" s="233" t="s">
        <v>178</v>
      </c>
      <c r="T88" s="233" t="s">
        <v>179</v>
      </c>
      <c r="U88" s="233">
        <v>0</v>
      </c>
      <c r="V88" s="233">
        <f>ROUND(E88*U88,2)</f>
        <v>0</v>
      </c>
      <c r="W88" s="233"/>
      <c r="X88" s="233" t="s">
        <v>293</v>
      </c>
      <c r="Y88" s="233" t="s">
        <v>423</v>
      </c>
      <c r="Z88" s="212"/>
      <c r="AA88" s="212"/>
      <c r="AB88" s="212"/>
      <c r="AC88" s="212"/>
      <c r="AD88" s="212"/>
      <c r="AE88" s="212"/>
      <c r="AF88" s="212"/>
      <c r="AG88" s="212" t="s">
        <v>424</v>
      </c>
      <c r="AH88" s="212"/>
      <c r="AI88" s="212"/>
      <c r="AJ88" s="212"/>
      <c r="AK88" s="212"/>
      <c r="AL88" s="212"/>
      <c r="AM88" s="212"/>
      <c r="AN88" s="212"/>
      <c r="AO88" s="212"/>
      <c r="AP88" s="212"/>
      <c r="AQ88" s="212"/>
      <c r="AR88" s="212"/>
      <c r="AS88" s="212"/>
      <c r="AT88" s="212"/>
      <c r="AU88" s="212"/>
      <c r="AV88" s="212"/>
      <c r="AW88" s="212"/>
      <c r="AX88" s="212"/>
      <c r="AY88" s="212"/>
      <c r="AZ88" s="212"/>
      <c r="BA88" s="212"/>
      <c r="BB88" s="212"/>
      <c r="BC88" s="212"/>
      <c r="BD88" s="212"/>
      <c r="BE88" s="212"/>
      <c r="BF88" s="212"/>
      <c r="BG88" s="212"/>
      <c r="BH88" s="212"/>
    </row>
    <row r="89" spans="1:60" ht="33.75" outlineLevel="1" x14ac:dyDescent="0.2">
      <c r="A89" s="252">
        <v>79</v>
      </c>
      <c r="B89" s="253" t="s">
        <v>624</v>
      </c>
      <c r="C89" s="262" t="s">
        <v>621</v>
      </c>
      <c r="D89" s="254" t="s">
        <v>463</v>
      </c>
      <c r="E89" s="255">
        <v>1</v>
      </c>
      <c r="F89" s="256"/>
      <c r="G89" s="257">
        <f>ROUND(E89*F89,2)</f>
        <v>0</v>
      </c>
      <c r="H89" s="234"/>
      <c r="I89" s="233">
        <f>ROUND(E89*H89,2)</f>
        <v>0</v>
      </c>
      <c r="J89" s="234"/>
      <c r="K89" s="233">
        <f>ROUND(E89*J89,2)</f>
        <v>0</v>
      </c>
      <c r="L89" s="233">
        <v>21</v>
      </c>
      <c r="M89" s="233">
        <f>G89*(1+L89/100)</f>
        <v>0</v>
      </c>
      <c r="N89" s="232">
        <v>0</v>
      </c>
      <c r="O89" s="232">
        <f>ROUND(E89*N89,2)</f>
        <v>0</v>
      </c>
      <c r="P89" s="232">
        <v>0</v>
      </c>
      <c r="Q89" s="232">
        <f>ROUND(E89*P89,2)</f>
        <v>0</v>
      </c>
      <c r="R89" s="233"/>
      <c r="S89" s="233" t="s">
        <v>178</v>
      </c>
      <c r="T89" s="233" t="s">
        <v>179</v>
      </c>
      <c r="U89" s="233">
        <v>0</v>
      </c>
      <c r="V89" s="233">
        <f>ROUND(E89*U89,2)</f>
        <v>0</v>
      </c>
      <c r="W89" s="233"/>
      <c r="X89" s="233" t="s">
        <v>161</v>
      </c>
      <c r="Y89" s="233" t="s">
        <v>423</v>
      </c>
      <c r="Z89" s="212"/>
      <c r="AA89" s="212"/>
      <c r="AB89" s="212"/>
      <c r="AC89" s="212"/>
      <c r="AD89" s="212"/>
      <c r="AE89" s="212"/>
      <c r="AF89" s="212"/>
      <c r="AG89" s="212" t="s">
        <v>428</v>
      </c>
      <c r="AH89" s="212"/>
      <c r="AI89" s="212"/>
      <c r="AJ89" s="212"/>
      <c r="AK89" s="212"/>
      <c r="AL89" s="212"/>
      <c r="AM89" s="212"/>
      <c r="AN89" s="212"/>
      <c r="AO89" s="212"/>
      <c r="AP89" s="212"/>
      <c r="AQ89" s="212"/>
      <c r="AR89" s="212"/>
      <c r="AS89" s="212"/>
      <c r="AT89" s="212"/>
      <c r="AU89" s="212"/>
      <c r="AV89" s="212"/>
      <c r="AW89" s="212"/>
      <c r="AX89" s="212"/>
      <c r="AY89" s="212"/>
      <c r="AZ89" s="212"/>
      <c r="BA89" s="212"/>
      <c r="BB89" s="212"/>
      <c r="BC89" s="212"/>
      <c r="BD89" s="212"/>
      <c r="BE89" s="212"/>
      <c r="BF89" s="212"/>
      <c r="BG89" s="212"/>
      <c r="BH89" s="212"/>
    </row>
    <row r="90" spans="1:60" outlineLevel="1" x14ac:dyDescent="0.2">
      <c r="A90" s="252">
        <v>80</v>
      </c>
      <c r="B90" s="253" t="s">
        <v>625</v>
      </c>
      <c r="C90" s="262" t="s">
        <v>626</v>
      </c>
      <c r="D90" s="254" t="s">
        <v>434</v>
      </c>
      <c r="E90" s="255">
        <v>2</v>
      </c>
      <c r="F90" s="256"/>
      <c r="G90" s="257">
        <f>ROUND(E90*F90,2)</f>
        <v>0</v>
      </c>
      <c r="H90" s="234"/>
      <c r="I90" s="233">
        <f>ROUND(E90*H90,2)</f>
        <v>0</v>
      </c>
      <c r="J90" s="234"/>
      <c r="K90" s="233">
        <f>ROUND(E90*J90,2)</f>
        <v>0</v>
      </c>
      <c r="L90" s="233">
        <v>21</v>
      </c>
      <c r="M90" s="233">
        <f>G90*(1+L90/100)</f>
        <v>0</v>
      </c>
      <c r="N90" s="232">
        <v>0</v>
      </c>
      <c r="O90" s="232">
        <f>ROUND(E90*N90,2)</f>
        <v>0</v>
      </c>
      <c r="P90" s="232">
        <v>0</v>
      </c>
      <c r="Q90" s="232">
        <f>ROUND(E90*P90,2)</f>
        <v>0</v>
      </c>
      <c r="R90" s="233"/>
      <c r="S90" s="233" t="s">
        <v>178</v>
      </c>
      <c r="T90" s="233" t="s">
        <v>179</v>
      </c>
      <c r="U90" s="233">
        <v>0</v>
      </c>
      <c r="V90" s="233">
        <f>ROUND(E90*U90,2)</f>
        <v>0</v>
      </c>
      <c r="W90" s="233"/>
      <c r="X90" s="233" t="s">
        <v>293</v>
      </c>
      <c r="Y90" s="233" t="s">
        <v>423</v>
      </c>
      <c r="Z90" s="212"/>
      <c r="AA90" s="212"/>
      <c r="AB90" s="212"/>
      <c r="AC90" s="212"/>
      <c r="AD90" s="212"/>
      <c r="AE90" s="212"/>
      <c r="AF90" s="212"/>
      <c r="AG90" s="212" t="s">
        <v>424</v>
      </c>
      <c r="AH90" s="212"/>
      <c r="AI90" s="212"/>
      <c r="AJ90" s="212"/>
      <c r="AK90" s="212"/>
      <c r="AL90" s="212"/>
      <c r="AM90" s="212"/>
      <c r="AN90" s="212"/>
      <c r="AO90" s="212"/>
      <c r="AP90" s="212"/>
      <c r="AQ90" s="212"/>
      <c r="AR90" s="212"/>
      <c r="AS90" s="212"/>
      <c r="AT90" s="212"/>
      <c r="AU90" s="212"/>
      <c r="AV90" s="212"/>
      <c r="AW90" s="212"/>
      <c r="AX90" s="212"/>
      <c r="AY90" s="212"/>
      <c r="AZ90" s="212"/>
      <c r="BA90" s="212"/>
      <c r="BB90" s="212"/>
      <c r="BC90" s="212"/>
      <c r="BD90" s="212"/>
      <c r="BE90" s="212"/>
      <c r="BF90" s="212"/>
      <c r="BG90" s="212"/>
      <c r="BH90" s="212"/>
    </row>
    <row r="91" spans="1:60" ht="33.75" outlineLevel="1" x14ac:dyDescent="0.2">
      <c r="A91" s="252">
        <v>81</v>
      </c>
      <c r="B91" s="253" t="s">
        <v>627</v>
      </c>
      <c r="C91" s="262" t="s">
        <v>621</v>
      </c>
      <c r="D91" s="254" t="s">
        <v>463</v>
      </c>
      <c r="E91" s="255">
        <v>1</v>
      </c>
      <c r="F91" s="256"/>
      <c r="G91" s="257">
        <f>ROUND(E91*F91,2)</f>
        <v>0</v>
      </c>
      <c r="H91" s="234"/>
      <c r="I91" s="233">
        <f>ROUND(E91*H91,2)</f>
        <v>0</v>
      </c>
      <c r="J91" s="234"/>
      <c r="K91" s="233">
        <f>ROUND(E91*J91,2)</f>
        <v>0</v>
      </c>
      <c r="L91" s="233">
        <v>21</v>
      </c>
      <c r="M91" s="233">
        <f>G91*(1+L91/100)</f>
        <v>0</v>
      </c>
      <c r="N91" s="232">
        <v>0</v>
      </c>
      <c r="O91" s="232">
        <f>ROUND(E91*N91,2)</f>
        <v>0</v>
      </c>
      <c r="P91" s="232">
        <v>0</v>
      </c>
      <c r="Q91" s="232">
        <f>ROUND(E91*P91,2)</f>
        <v>0</v>
      </c>
      <c r="R91" s="233"/>
      <c r="S91" s="233" t="s">
        <v>178</v>
      </c>
      <c r="T91" s="233" t="s">
        <v>179</v>
      </c>
      <c r="U91" s="233">
        <v>0</v>
      </c>
      <c r="V91" s="233">
        <f>ROUND(E91*U91,2)</f>
        <v>0</v>
      </c>
      <c r="W91" s="233"/>
      <c r="X91" s="233" t="s">
        <v>161</v>
      </c>
      <c r="Y91" s="233" t="s">
        <v>423</v>
      </c>
      <c r="Z91" s="212"/>
      <c r="AA91" s="212"/>
      <c r="AB91" s="212"/>
      <c r="AC91" s="212"/>
      <c r="AD91" s="212"/>
      <c r="AE91" s="212"/>
      <c r="AF91" s="212"/>
      <c r="AG91" s="212" t="s">
        <v>428</v>
      </c>
      <c r="AH91" s="212"/>
      <c r="AI91" s="212"/>
      <c r="AJ91" s="212"/>
      <c r="AK91" s="212"/>
      <c r="AL91" s="212"/>
      <c r="AM91" s="212"/>
      <c r="AN91" s="212"/>
      <c r="AO91" s="212"/>
      <c r="AP91" s="212"/>
      <c r="AQ91" s="212"/>
      <c r="AR91" s="212"/>
      <c r="AS91" s="212"/>
      <c r="AT91" s="212"/>
      <c r="AU91" s="212"/>
      <c r="AV91" s="212"/>
      <c r="AW91" s="212"/>
      <c r="AX91" s="212"/>
      <c r="AY91" s="212"/>
      <c r="AZ91" s="212"/>
      <c r="BA91" s="212"/>
      <c r="BB91" s="212"/>
      <c r="BC91" s="212"/>
      <c r="BD91" s="212"/>
      <c r="BE91" s="212"/>
      <c r="BF91" s="212"/>
      <c r="BG91" s="212"/>
      <c r="BH91" s="212"/>
    </row>
    <row r="92" spans="1:60" outlineLevel="1" x14ac:dyDescent="0.2">
      <c r="A92" s="252">
        <v>82</v>
      </c>
      <c r="B92" s="253" t="s">
        <v>628</v>
      </c>
      <c r="C92" s="262" t="s">
        <v>629</v>
      </c>
      <c r="D92" s="254" t="s">
        <v>434</v>
      </c>
      <c r="E92" s="255">
        <v>3</v>
      </c>
      <c r="F92" s="256"/>
      <c r="G92" s="257">
        <f>ROUND(E92*F92,2)</f>
        <v>0</v>
      </c>
      <c r="H92" s="234"/>
      <c r="I92" s="233">
        <f>ROUND(E92*H92,2)</f>
        <v>0</v>
      </c>
      <c r="J92" s="234"/>
      <c r="K92" s="233">
        <f>ROUND(E92*J92,2)</f>
        <v>0</v>
      </c>
      <c r="L92" s="233">
        <v>21</v>
      </c>
      <c r="M92" s="233">
        <f>G92*(1+L92/100)</f>
        <v>0</v>
      </c>
      <c r="N92" s="232">
        <v>0</v>
      </c>
      <c r="O92" s="232">
        <f>ROUND(E92*N92,2)</f>
        <v>0</v>
      </c>
      <c r="P92" s="232">
        <v>0</v>
      </c>
      <c r="Q92" s="232">
        <f>ROUND(E92*P92,2)</f>
        <v>0</v>
      </c>
      <c r="R92" s="233"/>
      <c r="S92" s="233" t="s">
        <v>178</v>
      </c>
      <c r="T92" s="233" t="s">
        <v>179</v>
      </c>
      <c r="U92" s="233">
        <v>0</v>
      </c>
      <c r="V92" s="233">
        <f>ROUND(E92*U92,2)</f>
        <v>0</v>
      </c>
      <c r="W92" s="233"/>
      <c r="X92" s="233" t="s">
        <v>293</v>
      </c>
      <c r="Y92" s="233" t="s">
        <v>423</v>
      </c>
      <c r="Z92" s="212"/>
      <c r="AA92" s="212"/>
      <c r="AB92" s="212"/>
      <c r="AC92" s="212"/>
      <c r="AD92" s="212"/>
      <c r="AE92" s="212"/>
      <c r="AF92" s="212"/>
      <c r="AG92" s="212" t="s">
        <v>424</v>
      </c>
      <c r="AH92" s="212"/>
      <c r="AI92" s="212"/>
      <c r="AJ92" s="212"/>
      <c r="AK92" s="212"/>
      <c r="AL92" s="212"/>
      <c r="AM92" s="212"/>
      <c r="AN92" s="212"/>
      <c r="AO92" s="212"/>
      <c r="AP92" s="212"/>
      <c r="AQ92" s="212"/>
      <c r="AR92" s="212"/>
      <c r="AS92" s="212"/>
      <c r="AT92" s="212"/>
      <c r="AU92" s="212"/>
      <c r="AV92" s="212"/>
      <c r="AW92" s="212"/>
      <c r="AX92" s="212"/>
      <c r="AY92" s="212"/>
      <c r="AZ92" s="212"/>
      <c r="BA92" s="212"/>
      <c r="BB92" s="212"/>
      <c r="BC92" s="212"/>
      <c r="BD92" s="212"/>
      <c r="BE92" s="212"/>
      <c r="BF92" s="212"/>
      <c r="BG92" s="212"/>
      <c r="BH92" s="212"/>
    </row>
    <row r="93" spans="1:60" ht="33.75" outlineLevel="1" x14ac:dyDescent="0.2">
      <c r="A93" s="252">
        <v>83</v>
      </c>
      <c r="B93" s="253" t="s">
        <v>630</v>
      </c>
      <c r="C93" s="262" t="s">
        <v>621</v>
      </c>
      <c r="D93" s="254" t="s">
        <v>463</v>
      </c>
      <c r="E93" s="255">
        <v>1</v>
      </c>
      <c r="F93" s="256"/>
      <c r="G93" s="257">
        <f>ROUND(E93*F93,2)</f>
        <v>0</v>
      </c>
      <c r="H93" s="234"/>
      <c r="I93" s="233">
        <f>ROUND(E93*H93,2)</f>
        <v>0</v>
      </c>
      <c r="J93" s="234"/>
      <c r="K93" s="233">
        <f>ROUND(E93*J93,2)</f>
        <v>0</v>
      </c>
      <c r="L93" s="233">
        <v>21</v>
      </c>
      <c r="M93" s="233">
        <f>G93*(1+L93/100)</f>
        <v>0</v>
      </c>
      <c r="N93" s="232">
        <v>0</v>
      </c>
      <c r="O93" s="232">
        <f>ROUND(E93*N93,2)</f>
        <v>0</v>
      </c>
      <c r="P93" s="232">
        <v>0</v>
      </c>
      <c r="Q93" s="232">
        <f>ROUND(E93*P93,2)</f>
        <v>0</v>
      </c>
      <c r="R93" s="233"/>
      <c r="S93" s="233" t="s">
        <v>178</v>
      </c>
      <c r="T93" s="233" t="s">
        <v>179</v>
      </c>
      <c r="U93" s="233">
        <v>0</v>
      </c>
      <c r="V93" s="233">
        <f>ROUND(E93*U93,2)</f>
        <v>0</v>
      </c>
      <c r="W93" s="233"/>
      <c r="X93" s="233" t="s">
        <v>161</v>
      </c>
      <c r="Y93" s="233" t="s">
        <v>423</v>
      </c>
      <c r="Z93" s="212"/>
      <c r="AA93" s="212"/>
      <c r="AB93" s="212"/>
      <c r="AC93" s="212"/>
      <c r="AD93" s="212"/>
      <c r="AE93" s="212"/>
      <c r="AF93" s="212"/>
      <c r="AG93" s="212" t="s">
        <v>428</v>
      </c>
      <c r="AH93" s="212"/>
      <c r="AI93" s="212"/>
      <c r="AJ93" s="212"/>
      <c r="AK93" s="212"/>
      <c r="AL93" s="212"/>
      <c r="AM93" s="212"/>
      <c r="AN93" s="212"/>
      <c r="AO93" s="212"/>
      <c r="AP93" s="212"/>
      <c r="AQ93" s="212"/>
      <c r="AR93" s="212"/>
      <c r="AS93" s="212"/>
      <c r="AT93" s="212"/>
      <c r="AU93" s="212"/>
      <c r="AV93" s="212"/>
      <c r="AW93" s="212"/>
      <c r="AX93" s="212"/>
      <c r="AY93" s="212"/>
      <c r="AZ93" s="212"/>
      <c r="BA93" s="212"/>
      <c r="BB93" s="212"/>
      <c r="BC93" s="212"/>
      <c r="BD93" s="212"/>
      <c r="BE93" s="212"/>
      <c r="BF93" s="212"/>
      <c r="BG93" s="212"/>
      <c r="BH93" s="212"/>
    </row>
    <row r="94" spans="1:60" outlineLevel="1" x14ac:dyDescent="0.2">
      <c r="A94" s="252">
        <v>84</v>
      </c>
      <c r="B94" s="253" t="s">
        <v>631</v>
      </c>
      <c r="C94" s="262" t="s">
        <v>632</v>
      </c>
      <c r="D94" s="254" t="s">
        <v>434</v>
      </c>
      <c r="E94" s="255">
        <v>2</v>
      </c>
      <c r="F94" s="256"/>
      <c r="G94" s="257">
        <f>ROUND(E94*F94,2)</f>
        <v>0</v>
      </c>
      <c r="H94" s="234"/>
      <c r="I94" s="233">
        <f>ROUND(E94*H94,2)</f>
        <v>0</v>
      </c>
      <c r="J94" s="234"/>
      <c r="K94" s="233">
        <f>ROUND(E94*J94,2)</f>
        <v>0</v>
      </c>
      <c r="L94" s="233">
        <v>21</v>
      </c>
      <c r="M94" s="233">
        <f>G94*(1+L94/100)</f>
        <v>0</v>
      </c>
      <c r="N94" s="232">
        <v>0</v>
      </c>
      <c r="O94" s="232">
        <f>ROUND(E94*N94,2)</f>
        <v>0</v>
      </c>
      <c r="P94" s="232">
        <v>0</v>
      </c>
      <c r="Q94" s="232">
        <f>ROUND(E94*P94,2)</f>
        <v>0</v>
      </c>
      <c r="R94" s="233"/>
      <c r="S94" s="233" t="s">
        <v>178</v>
      </c>
      <c r="T94" s="233" t="s">
        <v>179</v>
      </c>
      <c r="U94" s="233">
        <v>0</v>
      </c>
      <c r="V94" s="233">
        <f>ROUND(E94*U94,2)</f>
        <v>0</v>
      </c>
      <c r="W94" s="233"/>
      <c r="X94" s="233" t="s">
        <v>293</v>
      </c>
      <c r="Y94" s="233" t="s">
        <v>423</v>
      </c>
      <c r="Z94" s="212"/>
      <c r="AA94" s="212"/>
      <c r="AB94" s="212"/>
      <c r="AC94" s="212"/>
      <c r="AD94" s="212"/>
      <c r="AE94" s="212"/>
      <c r="AF94" s="212"/>
      <c r="AG94" s="212" t="s">
        <v>424</v>
      </c>
      <c r="AH94" s="212"/>
      <c r="AI94" s="212"/>
      <c r="AJ94" s="212"/>
      <c r="AK94" s="212"/>
      <c r="AL94" s="212"/>
      <c r="AM94" s="212"/>
      <c r="AN94" s="212"/>
      <c r="AO94" s="212"/>
      <c r="AP94" s="212"/>
      <c r="AQ94" s="212"/>
      <c r="AR94" s="212"/>
      <c r="AS94" s="212"/>
      <c r="AT94" s="212"/>
      <c r="AU94" s="212"/>
      <c r="AV94" s="212"/>
      <c r="AW94" s="212"/>
      <c r="AX94" s="212"/>
      <c r="AY94" s="212"/>
      <c r="AZ94" s="212"/>
      <c r="BA94" s="212"/>
      <c r="BB94" s="212"/>
      <c r="BC94" s="212"/>
      <c r="BD94" s="212"/>
      <c r="BE94" s="212"/>
      <c r="BF94" s="212"/>
      <c r="BG94" s="212"/>
      <c r="BH94" s="212"/>
    </row>
    <row r="95" spans="1:60" ht="33.75" outlineLevel="1" x14ac:dyDescent="0.2">
      <c r="A95" s="252">
        <v>85</v>
      </c>
      <c r="B95" s="253" t="s">
        <v>633</v>
      </c>
      <c r="C95" s="262" t="s">
        <v>634</v>
      </c>
      <c r="D95" s="254" t="s">
        <v>463</v>
      </c>
      <c r="E95" s="255">
        <v>1</v>
      </c>
      <c r="F95" s="256"/>
      <c r="G95" s="257">
        <f>ROUND(E95*F95,2)</f>
        <v>0</v>
      </c>
      <c r="H95" s="234"/>
      <c r="I95" s="233">
        <f>ROUND(E95*H95,2)</f>
        <v>0</v>
      </c>
      <c r="J95" s="234"/>
      <c r="K95" s="233">
        <f>ROUND(E95*J95,2)</f>
        <v>0</v>
      </c>
      <c r="L95" s="233">
        <v>21</v>
      </c>
      <c r="M95" s="233">
        <f>G95*(1+L95/100)</f>
        <v>0</v>
      </c>
      <c r="N95" s="232">
        <v>0</v>
      </c>
      <c r="O95" s="232">
        <f>ROUND(E95*N95,2)</f>
        <v>0</v>
      </c>
      <c r="P95" s="232">
        <v>0</v>
      </c>
      <c r="Q95" s="232">
        <f>ROUND(E95*P95,2)</f>
        <v>0</v>
      </c>
      <c r="R95" s="233"/>
      <c r="S95" s="233" t="s">
        <v>178</v>
      </c>
      <c r="T95" s="233" t="s">
        <v>179</v>
      </c>
      <c r="U95" s="233">
        <v>0</v>
      </c>
      <c r="V95" s="233">
        <f>ROUND(E95*U95,2)</f>
        <v>0</v>
      </c>
      <c r="W95" s="233"/>
      <c r="X95" s="233" t="s">
        <v>161</v>
      </c>
      <c r="Y95" s="233" t="s">
        <v>423</v>
      </c>
      <c r="Z95" s="212"/>
      <c r="AA95" s="212"/>
      <c r="AB95" s="212"/>
      <c r="AC95" s="212"/>
      <c r="AD95" s="212"/>
      <c r="AE95" s="212"/>
      <c r="AF95" s="212"/>
      <c r="AG95" s="212" t="s">
        <v>428</v>
      </c>
      <c r="AH95" s="212"/>
      <c r="AI95" s="212"/>
      <c r="AJ95" s="212"/>
      <c r="AK95" s="212"/>
      <c r="AL95" s="212"/>
      <c r="AM95" s="212"/>
      <c r="AN95" s="212"/>
      <c r="AO95" s="212"/>
      <c r="AP95" s="212"/>
      <c r="AQ95" s="212"/>
      <c r="AR95" s="212"/>
      <c r="AS95" s="212"/>
      <c r="AT95" s="212"/>
      <c r="AU95" s="212"/>
      <c r="AV95" s="212"/>
      <c r="AW95" s="212"/>
      <c r="AX95" s="212"/>
      <c r="AY95" s="212"/>
      <c r="AZ95" s="212"/>
      <c r="BA95" s="212"/>
      <c r="BB95" s="212"/>
      <c r="BC95" s="212"/>
      <c r="BD95" s="212"/>
      <c r="BE95" s="212"/>
      <c r="BF95" s="212"/>
      <c r="BG95" s="212"/>
      <c r="BH95" s="212"/>
    </row>
    <row r="96" spans="1:60" outlineLevel="1" x14ac:dyDescent="0.2">
      <c r="A96" s="252">
        <v>86</v>
      </c>
      <c r="B96" s="253" t="s">
        <v>635</v>
      </c>
      <c r="C96" s="262" t="s">
        <v>636</v>
      </c>
      <c r="D96" s="254" t="s">
        <v>434</v>
      </c>
      <c r="E96" s="255">
        <v>1</v>
      </c>
      <c r="F96" s="256"/>
      <c r="G96" s="257">
        <f>ROUND(E96*F96,2)</f>
        <v>0</v>
      </c>
      <c r="H96" s="234"/>
      <c r="I96" s="233">
        <f>ROUND(E96*H96,2)</f>
        <v>0</v>
      </c>
      <c r="J96" s="234"/>
      <c r="K96" s="233">
        <f>ROUND(E96*J96,2)</f>
        <v>0</v>
      </c>
      <c r="L96" s="233">
        <v>21</v>
      </c>
      <c r="M96" s="233">
        <f>G96*(1+L96/100)</f>
        <v>0</v>
      </c>
      <c r="N96" s="232">
        <v>0</v>
      </c>
      <c r="O96" s="232">
        <f>ROUND(E96*N96,2)</f>
        <v>0</v>
      </c>
      <c r="P96" s="232">
        <v>0</v>
      </c>
      <c r="Q96" s="232">
        <f>ROUND(E96*P96,2)</f>
        <v>0</v>
      </c>
      <c r="R96" s="233"/>
      <c r="S96" s="233" t="s">
        <v>178</v>
      </c>
      <c r="T96" s="233" t="s">
        <v>179</v>
      </c>
      <c r="U96" s="233">
        <v>0</v>
      </c>
      <c r="V96" s="233">
        <f>ROUND(E96*U96,2)</f>
        <v>0</v>
      </c>
      <c r="W96" s="233"/>
      <c r="X96" s="233" t="s">
        <v>293</v>
      </c>
      <c r="Y96" s="233" t="s">
        <v>423</v>
      </c>
      <c r="Z96" s="212"/>
      <c r="AA96" s="212"/>
      <c r="AB96" s="212"/>
      <c r="AC96" s="212"/>
      <c r="AD96" s="212"/>
      <c r="AE96" s="212"/>
      <c r="AF96" s="212"/>
      <c r="AG96" s="212" t="s">
        <v>424</v>
      </c>
      <c r="AH96" s="212"/>
      <c r="AI96" s="212"/>
      <c r="AJ96" s="212"/>
      <c r="AK96" s="212"/>
      <c r="AL96" s="212"/>
      <c r="AM96" s="212"/>
      <c r="AN96" s="212"/>
      <c r="AO96" s="212"/>
      <c r="AP96" s="212"/>
      <c r="AQ96" s="212"/>
      <c r="AR96" s="212"/>
      <c r="AS96" s="212"/>
      <c r="AT96" s="212"/>
      <c r="AU96" s="212"/>
      <c r="AV96" s="212"/>
      <c r="AW96" s="212"/>
      <c r="AX96" s="212"/>
      <c r="AY96" s="212"/>
      <c r="AZ96" s="212"/>
      <c r="BA96" s="212"/>
      <c r="BB96" s="212"/>
      <c r="BC96" s="212"/>
      <c r="BD96" s="212"/>
      <c r="BE96" s="212"/>
      <c r="BF96" s="212"/>
      <c r="BG96" s="212"/>
      <c r="BH96" s="212"/>
    </row>
    <row r="97" spans="1:60" ht="33.75" outlineLevel="1" x14ac:dyDescent="0.2">
      <c r="A97" s="252">
        <v>87</v>
      </c>
      <c r="B97" s="253" t="s">
        <v>637</v>
      </c>
      <c r="C97" s="262" t="s">
        <v>634</v>
      </c>
      <c r="D97" s="254" t="s">
        <v>463</v>
      </c>
      <c r="E97" s="255">
        <v>1</v>
      </c>
      <c r="F97" s="256"/>
      <c r="G97" s="257">
        <f>ROUND(E97*F97,2)</f>
        <v>0</v>
      </c>
      <c r="H97" s="234"/>
      <c r="I97" s="233">
        <f>ROUND(E97*H97,2)</f>
        <v>0</v>
      </c>
      <c r="J97" s="234"/>
      <c r="K97" s="233">
        <f>ROUND(E97*J97,2)</f>
        <v>0</v>
      </c>
      <c r="L97" s="233">
        <v>21</v>
      </c>
      <c r="M97" s="233">
        <f>G97*(1+L97/100)</f>
        <v>0</v>
      </c>
      <c r="N97" s="232">
        <v>0</v>
      </c>
      <c r="O97" s="232">
        <f>ROUND(E97*N97,2)</f>
        <v>0</v>
      </c>
      <c r="P97" s="232">
        <v>0</v>
      </c>
      <c r="Q97" s="232">
        <f>ROUND(E97*P97,2)</f>
        <v>0</v>
      </c>
      <c r="R97" s="233"/>
      <c r="S97" s="233" t="s">
        <v>178</v>
      </c>
      <c r="T97" s="233" t="s">
        <v>179</v>
      </c>
      <c r="U97" s="233">
        <v>0</v>
      </c>
      <c r="V97" s="233">
        <f>ROUND(E97*U97,2)</f>
        <v>0</v>
      </c>
      <c r="W97" s="233"/>
      <c r="X97" s="233" t="s">
        <v>161</v>
      </c>
      <c r="Y97" s="233" t="s">
        <v>423</v>
      </c>
      <c r="Z97" s="212"/>
      <c r="AA97" s="212"/>
      <c r="AB97" s="212"/>
      <c r="AC97" s="212"/>
      <c r="AD97" s="212"/>
      <c r="AE97" s="212"/>
      <c r="AF97" s="212"/>
      <c r="AG97" s="212" t="s">
        <v>428</v>
      </c>
      <c r="AH97" s="212"/>
      <c r="AI97" s="212"/>
      <c r="AJ97" s="212"/>
      <c r="AK97" s="212"/>
      <c r="AL97" s="212"/>
      <c r="AM97" s="212"/>
      <c r="AN97" s="212"/>
      <c r="AO97" s="212"/>
      <c r="AP97" s="212"/>
      <c r="AQ97" s="212"/>
      <c r="AR97" s="212"/>
      <c r="AS97" s="212"/>
      <c r="AT97" s="212"/>
      <c r="AU97" s="212"/>
      <c r="AV97" s="212"/>
      <c r="AW97" s="212"/>
      <c r="AX97" s="212"/>
      <c r="AY97" s="212"/>
      <c r="AZ97" s="212"/>
      <c r="BA97" s="212"/>
      <c r="BB97" s="212"/>
      <c r="BC97" s="212"/>
      <c r="BD97" s="212"/>
      <c r="BE97" s="212"/>
      <c r="BF97" s="212"/>
      <c r="BG97" s="212"/>
      <c r="BH97" s="212"/>
    </row>
    <row r="98" spans="1:60" ht="22.5" outlineLevel="1" x14ac:dyDescent="0.2">
      <c r="A98" s="252">
        <v>88</v>
      </c>
      <c r="B98" s="253" t="s">
        <v>638</v>
      </c>
      <c r="C98" s="262" t="s">
        <v>639</v>
      </c>
      <c r="D98" s="254" t="s">
        <v>434</v>
      </c>
      <c r="E98" s="255">
        <v>2</v>
      </c>
      <c r="F98" s="256"/>
      <c r="G98" s="257">
        <f>ROUND(E98*F98,2)</f>
        <v>0</v>
      </c>
      <c r="H98" s="234"/>
      <c r="I98" s="233">
        <f>ROUND(E98*H98,2)</f>
        <v>0</v>
      </c>
      <c r="J98" s="234"/>
      <c r="K98" s="233">
        <f>ROUND(E98*J98,2)</f>
        <v>0</v>
      </c>
      <c r="L98" s="233">
        <v>21</v>
      </c>
      <c r="M98" s="233">
        <f>G98*(1+L98/100)</f>
        <v>0</v>
      </c>
      <c r="N98" s="232">
        <v>0</v>
      </c>
      <c r="O98" s="232">
        <f>ROUND(E98*N98,2)</f>
        <v>0</v>
      </c>
      <c r="P98" s="232">
        <v>0</v>
      </c>
      <c r="Q98" s="232">
        <f>ROUND(E98*P98,2)</f>
        <v>0</v>
      </c>
      <c r="R98" s="233"/>
      <c r="S98" s="233" t="s">
        <v>178</v>
      </c>
      <c r="T98" s="233" t="s">
        <v>179</v>
      </c>
      <c r="U98" s="233">
        <v>0</v>
      </c>
      <c r="V98" s="233">
        <f>ROUND(E98*U98,2)</f>
        <v>0</v>
      </c>
      <c r="W98" s="233"/>
      <c r="X98" s="233" t="s">
        <v>293</v>
      </c>
      <c r="Y98" s="233" t="s">
        <v>423</v>
      </c>
      <c r="Z98" s="212"/>
      <c r="AA98" s="212"/>
      <c r="AB98" s="212"/>
      <c r="AC98" s="212"/>
      <c r="AD98" s="212"/>
      <c r="AE98" s="212"/>
      <c r="AF98" s="212"/>
      <c r="AG98" s="212" t="s">
        <v>424</v>
      </c>
      <c r="AH98" s="212"/>
      <c r="AI98" s="212"/>
      <c r="AJ98" s="212"/>
      <c r="AK98" s="212"/>
      <c r="AL98" s="212"/>
      <c r="AM98" s="212"/>
      <c r="AN98" s="212"/>
      <c r="AO98" s="212"/>
      <c r="AP98" s="212"/>
      <c r="AQ98" s="212"/>
      <c r="AR98" s="212"/>
      <c r="AS98" s="212"/>
      <c r="AT98" s="212"/>
      <c r="AU98" s="212"/>
      <c r="AV98" s="212"/>
      <c r="AW98" s="212"/>
      <c r="AX98" s="212"/>
      <c r="AY98" s="212"/>
      <c r="AZ98" s="212"/>
      <c r="BA98" s="212"/>
      <c r="BB98" s="212"/>
      <c r="BC98" s="212"/>
      <c r="BD98" s="212"/>
      <c r="BE98" s="212"/>
      <c r="BF98" s="212"/>
      <c r="BG98" s="212"/>
      <c r="BH98" s="212"/>
    </row>
    <row r="99" spans="1:60" ht="22.5" outlineLevel="1" x14ac:dyDescent="0.2">
      <c r="A99" s="252">
        <v>89</v>
      </c>
      <c r="B99" s="253" t="s">
        <v>640</v>
      </c>
      <c r="C99" s="262" t="s">
        <v>641</v>
      </c>
      <c r="D99" s="254" t="s">
        <v>463</v>
      </c>
      <c r="E99" s="255">
        <v>1</v>
      </c>
      <c r="F99" s="256"/>
      <c r="G99" s="257">
        <f>ROUND(E99*F99,2)</f>
        <v>0</v>
      </c>
      <c r="H99" s="234"/>
      <c r="I99" s="233">
        <f>ROUND(E99*H99,2)</f>
        <v>0</v>
      </c>
      <c r="J99" s="234"/>
      <c r="K99" s="233">
        <f>ROUND(E99*J99,2)</f>
        <v>0</v>
      </c>
      <c r="L99" s="233">
        <v>21</v>
      </c>
      <c r="M99" s="233">
        <f>G99*(1+L99/100)</f>
        <v>0</v>
      </c>
      <c r="N99" s="232">
        <v>0</v>
      </c>
      <c r="O99" s="232">
        <f>ROUND(E99*N99,2)</f>
        <v>0</v>
      </c>
      <c r="P99" s="232">
        <v>0</v>
      </c>
      <c r="Q99" s="232">
        <f>ROUND(E99*P99,2)</f>
        <v>0</v>
      </c>
      <c r="R99" s="233"/>
      <c r="S99" s="233" t="s">
        <v>178</v>
      </c>
      <c r="T99" s="233" t="s">
        <v>179</v>
      </c>
      <c r="U99" s="233">
        <v>0</v>
      </c>
      <c r="V99" s="233">
        <f>ROUND(E99*U99,2)</f>
        <v>0</v>
      </c>
      <c r="W99" s="233"/>
      <c r="X99" s="233" t="s">
        <v>161</v>
      </c>
      <c r="Y99" s="233" t="s">
        <v>423</v>
      </c>
      <c r="Z99" s="212"/>
      <c r="AA99" s="212"/>
      <c r="AB99" s="212"/>
      <c r="AC99" s="212"/>
      <c r="AD99" s="212"/>
      <c r="AE99" s="212"/>
      <c r="AF99" s="212"/>
      <c r="AG99" s="212" t="s">
        <v>428</v>
      </c>
      <c r="AH99" s="212"/>
      <c r="AI99" s="212"/>
      <c r="AJ99" s="212"/>
      <c r="AK99" s="212"/>
      <c r="AL99" s="212"/>
      <c r="AM99" s="212"/>
      <c r="AN99" s="212"/>
      <c r="AO99" s="212"/>
      <c r="AP99" s="212"/>
      <c r="AQ99" s="212"/>
      <c r="AR99" s="212"/>
      <c r="AS99" s="212"/>
      <c r="AT99" s="212"/>
      <c r="AU99" s="212"/>
      <c r="AV99" s="212"/>
      <c r="AW99" s="212"/>
      <c r="AX99" s="212"/>
      <c r="AY99" s="212"/>
      <c r="AZ99" s="212"/>
      <c r="BA99" s="212"/>
      <c r="BB99" s="212"/>
      <c r="BC99" s="212"/>
      <c r="BD99" s="212"/>
      <c r="BE99" s="212"/>
      <c r="BF99" s="212"/>
      <c r="BG99" s="212"/>
      <c r="BH99" s="212"/>
    </row>
    <row r="100" spans="1:60" ht="22.5" outlineLevel="1" x14ac:dyDescent="0.2">
      <c r="A100" s="252">
        <v>90</v>
      </c>
      <c r="B100" s="253" t="s">
        <v>642</v>
      </c>
      <c r="C100" s="262" t="s">
        <v>643</v>
      </c>
      <c r="D100" s="254" t="s">
        <v>434</v>
      </c>
      <c r="E100" s="255">
        <v>1</v>
      </c>
      <c r="F100" s="256"/>
      <c r="G100" s="257">
        <f>ROUND(E100*F100,2)</f>
        <v>0</v>
      </c>
      <c r="H100" s="234"/>
      <c r="I100" s="233">
        <f>ROUND(E100*H100,2)</f>
        <v>0</v>
      </c>
      <c r="J100" s="234"/>
      <c r="K100" s="233">
        <f>ROUND(E100*J100,2)</f>
        <v>0</v>
      </c>
      <c r="L100" s="233">
        <v>21</v>
      </c>
      <c r="M100" s="233">
        <f>G100*(1+L100/100)</f>
        <v>0</v>
      </c>
      <c r="N100" s="232">
        <v>0</v>
      </c>
      <c r="O100" s="232">
        <f>ROUND(E100*N100,2)</f>
        <v>0</v>
      </c>
      <c r="P100" s="232">
        <v>0</v>
      </c>
      <c r="Q100" s="232">
        <f>ROUND(E100*P100,2)</f>
        <v>0</v>
      </c>
      <c r="R100" s="233"/>
      <c r="S100" s="233" t="s">
        <v>178</v>
      </c>
      <c r="T100" s="233" t="s">
        <v>179</v>
      </c>
      <c r="U100" s="233">
        <v>0</v>
      </c>
      <c r="V100" s="233">
        <f>ROUND(E100*U100,2)</f>
        <v>0</v>
      </c>
      <c r="W100" s="233"/>
      <c r="X100" s="233" t="s">
        <v>293</v>
      </c>
      <c r="Y100" s="233" t="s">
        <v>423</v>
      </c>
      <c r="Z100" s="212"/>
      <c r="AA100" s="212"/>
      <c r="AB100" s="212"/>
      <c r="AC100" s="212"/>
      <c r="AD100" s="212"/>
      <c r="AE100" s="212"/>
      <c r="AF100" s="212"/>
      <c r="AG100" s="212" t="s">
        <v>424</v>
      </c>
      <c r="AH100" s="212"/>
      <c r="AI100" s="212"/>
      <c r="AJ100" s="212"/>
      <c r="AK100" s="212"/>
      <c r="AL100" s="212"/>
      <c r="AM100" s="212"/>
      <c r="AN100" s="212"/>
      <c r="AO100" s="212"/>
      <c r="AP100" s="212"/>
      <c r="AQ100" s="212"/>
      <c r="AR100" s="212"/>
      <c r="AS100" s="212"/>
      <c r="AT100" s="212"/>
      <c r="AU100" s="212"/>
      <c r="AV100" s="212"/>
      <c r="AW100" s="212"/>
      <c r="AX100" s="212"/>
      <c r="AY100" s="212"/>
      <c r="AZ100" s="212"/>
      <c r="BA100" s="212"/>
      <c r="BB100" s="212"/>
      <c r="BC100" s="212"/>
      <c r="BD100" s="212"/>
      <c r="BE100" s="212"/>
      <c r="BF100" s="212"/>
      <c r="BG100" s="212"/>
      <c r="BH100" s="212"/>
    </row>
    <row r="101" spans="1:60" ht="22.5" outlineLevel="1" x14ac:dyDescent="0.2">
      <c r="A101" s="252">
        <v>91</v>
      </c>
      <c r="B101" s="253" t="s">
        <v>644</v>
      </c>
      <c r="C101" s="262" t="s">
        <v>641</v>
      </c>
      <c r="D101" s="254" t="s">
        <v>463</v>
      </c>
      <c r="E101" s="255">
        <v>1</v>
      </c>
      <c r="F101" s="256"/>
      <c r="G101" s="257">
        <f>ROUND(E101*F101,2)</f>
        <v>0</v>
      </c>
      <c r="H101" s="234"/>
      <c r="I101" s="233">
        <f>ROUND(E101*H101,2)</f>
        <v>0</v>
      </c>
      <c r="J101" s="234"/>
      <c r="K101" s="233">
        <f>ROUND(E101*J101,2)</f>
        <v>0</v>
      </c>
      <c r="L101" s="233">
        <v>21</v>
      </c>
      <c r="M101" s="233">
        <f>G101*(1+L101/100)</f>
        <v>0</v>
      </c>
      <c r="N101" s="232">
        <v>0</v>
      </c>
      <c r="O101" s="232">
        <f>ROUND(E101*N101,2)</f>
        <v>0</v>
      </c>
      <c r="P101" s="232">
        <v>0</v>
      </c>
      <c r="Q101" s="232">
        <f>ROUND(E101*P101,2)</f>
        <v>0</v>
      </c>
      <c r="R101" s="233"/>
      <c r="S101" s="233" t="s">
        <v>178</v>
      </c>
      <c r="T101" s="233" t="s">
        <v>179</v>
      </c>
      <c r="U101" s="233">
        <v>0</v>
      </c>
      <c r="V101" s="233">
        <f>ROUND(E101*U101,2)</f>
        <v>0</v>
      </c>
      <c r="W101" s="233"/>
      <c r="X101" s="233" t="s">
        <v>161</v>
      </c>
      <c r="Y101" s="233" t="s">
        <v>423</v>
      </c>
      <c r="Z101" s="212"/>
      <c r="AA101" s="212"/>
      <c r="AB101" s="212"/>
      <c r="AC101" s="212"/>
      <c r="AD101" s="212"/>
      <c r="AE101" s="212"/>
      <c r="AF101" s="212"/>
      <c r="AG101" s="212" t="s">
        <v>428</v>
      </c>
      <c r="AH101" s="212"/>
      <c r="AI101" s="212"/>
      <c r="AJ101" s="212"/>
      <c r="AK101" s="212"/>
      <c r="AL101" s="212"/>
      <c r="AM101" s="212"/>
      <c r="AN101" s="212"/>
      <c r="AO101" s="212"/>
      <c r="AP101" s="212"/>
      <c r="AQ101" s="212"/>
      <c r="AR101" s="212"/>
      <c r="AS101" s="212"/>
      <c r="AT101" s="212"/>
      <c r="AU101" s="212"/>
      <c r="AV101" s="212"/>
      <c r="AW101" s="212"/>
      <c r="AX101" s="212"/>
      <c r="AY101" s="212"/>
      <c r="AZ101" s="212"/>
      <c r="BA101" s="212"/>
      <c r="BB101" s="212"/>
      <c r="BC101" s="212"/>
      <c r="BD101" s="212"/>
      <c r="BE101" s="212"/>
      <c r="BF101" s="212"/>
      <c r="BG101" s="212"/>
      <c r="BH101" s="212"/>
    </row>
    <row r="102" spans="1:60" outlineLevel="1" x14ac:dyDescent="0.2">
      <c r="A102" s="252">
        <v>92</v>
      </c>
      <c r="B102" s="253" t="s">
        <v>645</v>
      </c>
      <c r="C102" s="262" t="s">
        <v>646</v>
      </c>
      <c r="D102" s="254" t="s">
        <v>434</v>
      </c>
      <c r="E102" s="255">
        <v>3</v>
      </c>
      <c r="F102" s="256"/>
      <c r="G102" s="257">
        <f>ROUND(E102*F102,2)</f>
        <v>0</v>
      </c>
      <c r="H102" s="234"/>
      <c r="I102" s="233">
        <f>ROUND(E102*H102,2)</f>
        <v>0</v>
      </c>
      <c r="J102" s="234"/>
      <c r="K102" s="233">
        <f>ROUND(E102*J102,2)</f>
        <v>0</v>
      </c>
      <c r="L102" s="233">
        <v>21</v>
      </c>
      <c r="M102" s="233">
        <f>G102*(1+L102/100)</f>
        <v>0</v>
      </c>
      <c r="N102" s="232">
        <v>0</v>
      </c>
      <c r="O102" s="232">
        <f>ROUND(E102*N102,2)</f>
        <v>0</v>
      </c>
      <c r="P102" s="232">
        <v>0</v>
      </c>
      <c r="Q102" s="232">
        <f>ROUND(E102*P102,2)</f>
        <v>0</v>
      </c>
      <c r="R102" s="233"/>
      <c r="S102" s="233" t="s">
        <v>178</v>
      </c>
      <c r="T102" s="233" t="s">
        <v>179</v>
      </c>
      <c r="U102" s="233">
        <v>0</v>
      </c>
      <c r="V102" s="233">
        <f>ROUND(E102*U102,2)</f>
        <v>0</v>
      </c>
      <c r="W102" s="233"/>
      <c r="X102" s="233" t="s">
        <v>293</v>
      </c>
      <c r="Y102" s="233" t="s">
        <v>423</v>
      </c>
      <c r="Z102" s="212"/>
      <c r="AA102" s="212"/>
      <c r="AB102" s="212"/>
      <c r="AC102" s="212"/>
      <c r="AD102" s="212"/>
      <c r="AE102" s="212"/>
      <c r="AF102" s="212"/>
      <c r="AG102" s="212" t="s">
        <v>424</v>
      </c>
      <c r="AH102" s="212"/>
      <c r="AI102" s="212"/>
      <c r="AJ102" s="212"/>
      <c r="AK102" s="212"/>
      <c r="AL102" s="212"/>
      <c r="AM102" s="212"/>
      <c r="AN102" s="212"/>
      <c r="AO102" s="212"/>
      <c r="AP102" s="212"/>
      <c r="AQ102" s="212"/>
      <c r="AR102" s="212"/>
      <c r="AS102" s="212"/>
      <c r="AT102" s="212"/>
      <c r="AU102" s="212"/>
      <c r="AV102" s="212"/>
      <c r="AW102" s="212"/>
      <c r="AX102" s="212"/>
      <c r="AY102" s="212"/>
      <c r="AZ102" s="212"/>
      <c r="BA102" s="212"/>
      <c r="BB102" s="212"/>
      <c r="BC102" s="212"/>
      <c r="BD102" s="212"/>
      <c r="BE102" s="212"/>
      <c r="BF102" s="212"/>
      <c r="BG102" s="212"/>
      <c r="BH102" s="212"/>
    </row>
    <row r="103" spans="1:60" outlineLevel="1" x14ac:dyDescent="0.2">
      <c r="A103" s="252">
        <v>93</v>
      </c>
      <c r="B103" s="253" t="s">
        <v>647</v>
      </c>
      <c r="C103" s="262" t="s">
        <v>648</v>
      </c>
      <c r="D103" s="254" t="s">
        <v>463</v>
      </c>
      <c r="E103" s="255">
        <v>1</v>
      </c>
      <c r="F103" s="256"/>
      <c r="G103" s="257">
        <f>ROUND(E103*F103,2)</f>
        <v>0</v>
      </c>
      <c r="H103" s="234"/>
      <c r="I103" s="233">
        <f>ROUND(E103*H103,2)</f>
        <v>0</v>
      </c>
      <c r="J103" s="234"/>
      <c r="K103" s="233">
        <f>ROUND(E103*J103,2)</f>
        <v>0</v>
      </c>
      <c r="L103" s="233">
        <v>21</v>
      </c>
      <c r="M103" s="233">
        <f>G103*(1+L103/100)</f>
        <v>0</v>
      </c>
      <c r="N103" s="232">
        <v>0</v>
      </c>
      <c r="O103" s="232">
        <f>ROUND(E103*N103,2)</f>
        <v>0</v>
      </c>
      <c r="P103" s="232">
        <v>0</v>
      </c>
      <c r="Q103" s="232">
        <f>ROUND(E103*P103,2)</f>
        <v>0</v>
      </c>
      <c r="R103" s="233"/>
      <c r="S103" s="233" t="s">
        <v>178</v>
      </c>
      <c r="T103" s="233" t="s">
        <v>179</v>
      </c>
      <c r="U103" s="233">
        <v>0</v>
      </c>
      <c r="V103" s="233">
        <f>ROUND(E103*U103,2)</f>
        <v>0</v>
      </c>
      <c r="W103" s="233"/>
      <c r="X103" s="233" t="s">
        <v>161</v>
      </c>
      <c r="Y103" s="233" t="s">
        <v>423</v>
      </c>
      <c r="Z103" s="212"/>
      <c r="AA103" s="212"/>
      <c r="AB103" s="212"/>
      <c r="AC103" s="212"/>
      <c r="AD103" s="212"/>
      <c r="AE103" s="212"/>
      <c r="AF103" s="212"/>
      <c r="AG103" s="212" t="s">
        <v>428</v>
      </c>
      <c r="AH103" s="212"/>
      <c r="AI103" s="212"/>
      <c r="AJ103" s="212"/>
      <c r="AK103" s="212"/>
      <c r="AL103" s="212"/>
      <c r="AM103" s="212"/>
      <c r="AN103" s="212"/>
      <c r="AO103" s="212"/>
      <c r="AP103" s="212"/>
      <c r="AQ103" s="212"/>
      <c r="AR103" s="212"/>
      <c r="AS103" s="212"/>
      <c r="AT103" s="212"/>
      <c r="AU103" s="212"/>
      <c r="AV103" s="212"/>
      <c r="AW103" s="212"/>
      <c r="AX103" s="212"/>
      <c r="AY103" s="212"/>
      <c r="AZ103" s="212"/>
      <c r="BA103" s="212"/>
      <c r="BB103" s="212"/>
      <c r="BC103" s="212"/>
      <c r="BD103" s="212"/>
      <c r="BE103" s="212"/>
      <c r="BF103" s="212"/>
      <c r="BG103" s="212"/>
      <c r="BH103" s="212"/>
    </row>
    <row r="104" spans="1:60" x14ac:dyDescent="0.2">
      <c r="A104" s="239" t="s">
        <v>155</v>
      </c>
      <c r="B104" s="240" t="s">
        <v>86</v>
      </c>
      <c r="C104" s="259" t="s">
        <v>87</v>
      </c>
      <c r="D104" s="241"/>
      <c r="E104" s="242"/>
      <c r="F104" s="243"/>
      <c r="G104" s="244">
        <f>SUMIF(AG105:AG110,"&lt;&gt;NOR",G105:G110)</f>
        <v>0</v>
      </c>
      <c r="H104" s="238"/>
      <c r="I104" s="238">
        <f>SUM(I105:I110)</f>
        <v>0</v>
      </c>
      <c r="J104" s="238"/>
      <c r="K104" s="238">
        <f>SUM(K105:K110)</f>
        <v>0</v>
      </c>
      <c r="L104" s="238"/>
      <c r="M104" s="238">
        <f>SUM(M105:M110)</f>
        <v>0</v>
      </c>
      <c r="N104" s="237"/>
      <c r="O104" s="237">
        <f>SUM(O105:O110)</f>
        <v>0</v>
      </c>
      <c r="P104" s="237"/>
      <c r="Q104" s="237">
        <f>SUM(Q105:Q110)</f>
        <v>0</v>
      </c>
      <c r="R104" s="238"/>
      <c r="S104" s="238"/>
      <c r="T104" s="238"/>
      <c r="U104" s="238"/>
      <c r="V104" s="238">
        <f>SUM(V105:V110)</f>
        <v>0</v>
      </c>
      <c r="W104" s="238"/>
      <c r="X104" s="238"/>
      <c r="Y104" s="238"/>
      <c r="AG104" t="s">
        <v>156</v>
      </c>
    </row>
    <row r="105" spans="1:60" outlineLevel="1" x14ac:dyDescent="0.2">
      <c r="A105" s="252">
        <v>94</v>
      </c>
      <c r="B105" s="253" t="s">
        <v>102</v>
      </c>
      <c r="C105" s="262" t="s">
        <v>649</v>
      </c>
      <c r="D105" s="254" t="s">
        <v>463</v>
      </c>
      <c r="E105" s="255">
        <v>1</v>
      </c>
      <c r="F105" s="256"/>
      <c r="G105" s="257">
        <f>ROUND(E105*F105,2)</f>
        <v>0</v>
      </c>
      <c r="H105" s="234"/>
      <c r="I105" s="233">
        <f>ROUND(E105*H105,2)</f>
        <v>0</v>
      </c>
      <c r="J105" s="234"/>
      <c r="K105" s="233">
        <f>ROUND(E105*J105,2)</f>
        <v>0</v>
      </c>
      <c r="L105" s="233">
        <v>21</v>
      </c>
      <c r="M105" s="233">
        <f>G105*(1+L105/100)</f>
        <v>0</v>
      </c>
      <c r="N105" s="232">
        <v>0</v>
      </c>
      <c r="O105" s="232">
        <f>ROUND(E105*N105,2)</f>
        <v>0</v>
      </c>
      <c r="P105" s="232">
        <v>0</v>
      </c>
      <c r="Q105" s="232">
        <f>ROUND(E105*P105,2)</f>
        <v>0</v>
      </c>
      <c r="R105" s="233"/>
      <c r="S105" s="233" t="s">
        <v>178</v>
      </c>
      <c r="T105" s="233" t="s">
        <v>179</v>
      </c>
      <c r="U105" s="233">
        <v>0</v>
      </c>
      <c r="V105" s="233">
        <f>ROUND(E105*U105,2)</f>
        <v>0</v>
      </c>
      <c r="W105" s="233"/>
      <c r="X105" s="233" t="s">
        <v>161</v>
      </c>
      <c r="Y105" s="233" t="s">
        <v>423</v>
      </c>
      <c r="Z105" s="212"/>
      <c r="AA105" s="212"/>
      <c r="AB105" s="212"/>
      <c r="AC105" s="212"/>
      <c r="AD105" s="212"/>
      <c r="AE105" s="212"/>
      <c r="AF105" s="212"/>
      <c r="AG105" s="212" t="s">
        <v>428</v>
      </c>
      <c r="AH105" s="212"/>
      <c r="AI105" s="212"/>
      <c r="AJ105" s="212"/>
      <c r="AK105" s="212"/>
      <c r="AL105" s="212"/>
      <c r="AM105" s="212"/>
      <c r="AN105" s="212"/>
      <c r="AO105" s="212"/>
      <c r="AP105" s="212"/>
      <c r="AQ105" s="212"/>
      <c r="AR105" s="212"/>
      <c r="AS105" s="212"/>
      <c r="AT105" s="212"/>
      <c r="AU105" s="212"/>
      <c r="AV105" s="212"/>
      <c r="AW105" s="212"/>
      <c r="AX105" s="212"/>
      <c r="AY105" s="212"/>
      <c r="AZ105" s="212"/>
      <c r="BA105" s="212"/>
      <c r="BB105" s="212"/>
      <c r="BC105" s="212"/>
      <c r="BD105" s="212"/>
      <c r="BE105" s="212"/>
      <c r="BF105" s="212"/>
      <c r="BG105" s="212"/>
      <c r="BH105" s="212"/>
    </row>
    <row r="106" spans="1:60" outlineLevel="1" x14ac:dyDescent="0.2">
      <c r="A106" s="252">
        <v>95</v>
      </c>
      <c r="B106" s="253" t="s">
        <v>104</v>
      </c>
      <c r="C106" s="262" t="s">
        <v>650</v>
      </c>
      <c r="D106" s="254" t="s">
        <v>463</v>
      </c>
      <c r="E106" s="255">
        <v>1</v>
      </c>
      <c r="F106" s="256"/>
      <c r="G106" s="257">
        <f>ROUND(E106*F106,2)</f>
        <v>0</v>
      </c>
      <c r="H106" s="234"/>
      <c r="I106" s="233">
        <f>ROUND(E106*H106,2)</f>
        <v>0</v>
      </c>
      <c r="J106" s="234"/>
      <c r="K106" s="233">
        <f>ROUND(E106*J106,2)</f>
        <v>0</v>
      </c>
      <c r="L106" s="233">
        <v>21</v>
      </c>
      <c r="M106" s="233">
        <f>G106*(1+L106/100)</f>
        <v>0</v>
      </c>
      <c r="N106" s="232">
        <v>0</v>
      </c>
      <c r="O106" s="232">
        <f>ROUND(E106*N106,2)</f>
        <v>0</v>
      </c>
      <c r="P106" s="232">
        <v>0</v>
      </c>
      <c r="Q106" s="232">
        <f>ROUND(E106*P106,2)</f>
        <v>0</v>
      </c>
      <c r="R106" s="233"/>
      <c r="S106" s="233" t="s">
        <v>178</v>
      </c>
      <c r="T106" s="233" t="s">
        <v>179</v>
      </c>
      <c r="U106" s="233">
        <v>0</v>
      </c>
      <c r="V106" s="233">
        <f>ROUND(E106*U106,2)</f>
        <v>0</v>
      </c>
      <c r="W106" s="233"/>
      <c r="X106" s="233" t="s">
        <v>293</v>
      </c>
      <c r="Y106" s="233" t="s">
        <v>423</v>
      </c>
      <c r="Z106" s="212"/>
      <c r="AA106" s="212"/>
      <c r="AB106" s="212"/>
      <c r="AC106" s="212"/>
      <c r="AD106" s="212"/>
      <c r="AE106" s="212"/>
      <c r="AF106" s="212"/>
      <c r="AG106" s="212" t="s">
        <v>424</v>
      </c>
      <c r="AH106" s="212"/>
      <c r="AI106" s="212"/>
      <c r="AJ106" s="212"/>
      <c r="AK106" s="212"/>
      <c r="AL106" s="212"/>
      <c r="AM106" s="212"/>
      <c r="AN106" s="212"/>
      <c r="AO106" s="212"/>
      <c r="AP106" s="212"/>
      <c r="AQ106" s="212"/>
      <c r="AR106" s="212"/>
      <c r="AS106" s="212"/>
      <c r="AT106" s="212"/>
      <c r="AU106" s="212"/>
      <c r="AV106" s="212"/>
      <c r="AW106" s="212"/>
      <c r="AX106" s="212"/>
      <c r="AY106" s="212"/>
      <c r="AZ106" s="212"/>
      <c r="BA106" s="212"/>
      <c r="BB106" s="212"/>
      <c r="BC106" s="212"/>
      <c r="BD106" s="212"/>
      <c r="BE106" s="212"/>
      <c r="BF106" s="212"/>
      <c r="BG106" s="212"/>
      <c r="BH106" s="212"/>
    </row>
    <row r="107" spans="1:60" outlineLevel="1" x14ac:dyDescent="0.2">
      <c r="A107" s="252">
        <v>96</v>
      </c>
      <c r="B107" s="253" t="s">
        <v>106</v>
      </c>
      <c r="C107" s="262" t="s">
        <v>651</v>
      </c>
      <c r="D107" s="254" t="s">
        <v>463</v>
      </c>
      <c r="E107" s="255">
        <v>1</v>
      </c>
      <c r="F107" s="256"/>
      <c r="G107" s="257">
        <f>ROUND(E107*F107,2)</f>
        <v>0</v>
      </c>
      <c r="H107" s="234"/>
      <c r="I107" s="233">
        <f>ROUND(E107*H107,2)</f>
        <v>0</v>
      </c>
      <c r="J107" s="234"/>
      <c r="K107" s="233">
        <f>ROUND(E107*J107,2)</f>
        <v>0</v>
      </c>
      <c r="L107" s="233">
        <v>21</v>
      </c>
      <c r="M107" s="233">
        <f>G107*(1+L107/100)</f>
        <v>0</v>
      </c>
      <c r="N107" s="232">
        <v>0</v>
      </c>
      <c r="O107" s="232">
        <f>ROUND(E107*N107,2)</f>
        <v>0</v>
      </c>
      <c r="P107" s="232">
        <v>0</v>
      </c>
      <c r="Q107" s="232">
        <f>ROUND(E107*P107,2)</f>
        <v>0</v>
      </c>
      <c r="R107" s="233"/>
      <c r="S107" s="233" t="s">
        <v>178</v>
      </c>
      <c r="T107" s="233" t="s">
        <v>179</v>
      </c>
      <c r="U107" s="233">
        <v>0</v>
      </c>
      <c r="V107" s="233">
        <f>ROUND(E107*U107,2)</f>
        <v>0</v>
      </c>
      <c r="W107" s="233"/>
      <c r="X107" s="233" t="s">
        <v>293</v>
      </c>
      <c r="Y107" s="233" t="s">
        <v>423</v>
      </c>
      <c r="Z107" s="212"/>
      <c r="AA107" s="212"/>
      <c r="AB107" s="212"/>
      <c r="AC107" s="212"/>
      <c r="AD107" s="212"/>
      <c r="AE107" s="212"/>
      <c r="AF107" s="212"/>
      <c r="AG107" s="212" t="s">
        <v>424</v>
      </c>
      <c r="AH107" s="212"/>
      <c r="AI107" s="212"/>
      <c r="AJ107" s="212"/>
      <c r="AK107" s="212"/>
      <c r="AL107" s="212"/>
      <c r="AM107" s="212"/>
      <c r="AN107" s="212"/>
      <c r="AO107" s="212"/>
      <c r="AP107" s="212"/>
      <c r="AQ107" s="212"/>
      <c r="AR107" s="212"/>
      <c r="AS107" s="212"/>
      <c r="AT107" s="212"/>
      <c r="AU107" s="212"/>
      <c r="AV107" s="212"/>
      <c r="AW107" s="212"/>
      <c r="AX107" s="212"/>
      <c r="AY107" s="212"/>
      <c r="AZ107" s="212"/>
      <c r="BA107" s="212"/>
      <c r="BB107" s="212"/>
      <c r="BC107" s="212"/>
      <c r="BD107" s="212"/>
      <c r="BE107" s="212"/>
      <c r="BF107" s="212"/>
      <c r="BG107" s="212"/>
      <c r="BH107" s="212"/>
    </row>
    <row r="108" spans="1:60" outlineLevel="1" x14ac:dyDescent="0.2">
      <c r="A108" s="252">
        <v>97</v>
      </c>
      <c r="B108" s="253" t="s">
        <v>652</v>
      </c>
      <c r="C108" s="262" t="s">
        <v>653</v>
      </c>
      <c r="D108" s="254" t="s">
        <v>463</v>
      </c>
      <c r="E108" s="255">
        <v>1</v>
      </c>
      <c r="F108" s="256"/>
      <c r="G108" s="257">
        <f>ROUND(E108*F108,2)</f>
        <v>0</v>
      </c>
      <c r="H108" s="234"/>
      <c r="I108" s="233">
        <f>ROUND(E108*H108,2)</f>
        <v>0</v>
      </c>
      <c r="J108" s="234"/>
      <c r="K108" s="233">
        <f>ROUND(E108*J108,2)</f>
        <v>0</v>
      </c>
      <c r="L108" s="233">
        <v>21</v>
      </c>
      <c r="M108" s="233">
        <f>G108*(1+L108/100)</f>
        <v>0</v>
      </c>
      <c r="N108" s="232">
        <v>0</v>
      </c>
      <c r="O108" s="232">
        <f>ROUND(E108*N108,2)</f>
        <v>0</v>
      </c>
      <c r="P108" s="232">
        <v>0</v>
      </c>
      <c r="Q108" s="232">
        <f>ROUND(E108*P108,2)</f>
        <v>0</v>
      </c>
      <c r="R108" s="233"/>
      <c r="S108" s="233" t="s">
        <v>178</v>
      </c>
      <c r="T108" s="233" t="s">
        <v>179</v>
      </c>
      <c r="U108" s="233">
        <v>0</v>
      </c>
      <c r="V108" s="233">
        <f>ROUND(E108*U108,2)</f>
        <v>0</v>
      </c>
      <c r="W108" s="233"/>
      <c r="X108" s="233" t="s">
        <v>293</v>
      </c>
      <c r="Y108" s="233" t="s">
        <v>423</v>
      </c>
      <c r="Z108" s="212"/>
      <c r="AA108" s="212"/>
      <c r="AB108" s="212"/>
      <c r="AC108" s="212"/>
      <c r="AD108" s="212"/>
      <c r="AE108" s="212"/>
      <c r="AF108" s="212"/>
      <c r="AG108" s="212" t="s">
        <v>424</v>
      </c>
      <c r="AH108" s="212"/>
      <c r="AI108" s="212"/>
      <c r="AJ108" s="212"/>
      <c r="AK108" s="212"/>
      <c r="AL108" s="212"/>
      <c r="AM108" s="212"/>
      <c r="AN108" s="212"/>
      <c r="AO108" s="212"/>
      <c r="AP108" s="212"/>
      <c r="AQ108" s="212"/>
      <c r="AR108" s="212"/>
      <c r="AS108" s="212"/>
      <c r="AT108" s="212"/>
      <c r="AU108" s="212"/>
      <c r="AV108" s="212"/>
      <c r="AW108" s="212"/>
      <c r="AX108" s="212"/>
      <c r="AY108" s="212"/>
      <c r="AZ108" s="212"/>
      <c r="BA108" s="212"/>
      <c r="BB108" s="212"/>
      <c r="BC108" s="212"/>
      <c r="BD108" s="212"/>
      <c r="BE108" s="212"/>
      <c r="BF108" s="212"/>
      <c r="BG108" s="212"/>
      <c r="BH108" s="212"/>
    </row>
    <row r="109" spans="1:60" outlineLevel="1" x14ac:dyDescent="0.2">
      <c r="A109" s="252">
        <v>98</v>
      </c>
      <c r="B109" s="253" t="s">
        <v>654</v>
      </c>
      <c r="C109" s="262" t="s">
        <v>655</v>
      </c>
      <c r="D109" s="254" t="s">
        <v>463</v>
      </c>
      <c r="E109" s="255">
        <v>1</v>
      </c>
      <c r="F109" s="256"/>
      <c r="G109" s="257">
        <f>ROUND(E109*F109,2)</f>
        <v>0</v>
      </c>
      <c r="H109" s="234"/>
      <c r="I109" s="233">
        <f>ROUND(E109*H109,2)</f>
        <v>0</v>
      </c>
      <c r="J109" s="234"/>
      <c r="K109" s="233">
        <f>ROUND(E109*J109,2)</f>
        <v>0</v>
      </c>
      <c r="L109" s="233">
        <v>21</v>
      </c>
      <c r="M109" s="233">
        <f>G109*(1+L109/100)</f>
        <v>0</v>
      </c>
      <c r="N109" s="232">
        <v>0</v>
      </c>
      <c r="O109" s="232">
        <f>ROUND(E109*N109,2)</f>
        <v>0</v>
      </c>
      <c r="P109" s="232">
        <v>0</v>
      </c>
      <c r="Q109" s="232">
        <f>ROUND(E109*P109,2)</f>
        <v>0</v>
      </c>
      <c r="R109" s="233"/>
      <c r="S109" s="233" t="s">
        <v>178</v>
      </c>
      <c r="T109" s="233" t="s">
        <v>179</v>
      </c>
      <c r="U109" s="233">
        <v>0</v>
      </c>
      <c r="V109" s="233">
        <f>ROUND(E109*U109,2)</f>
        <v>0</v>
      </c>
      <c r="W109" s="233"/>
      <c r="X109" s="233" t="s">
        <v>656</v>
      </c>
      <c r="Y109" s="233" t="s">
        <v>423</v>
      </c>
      <c r="Z109" s="212"/>
      <c r="AA109" s="212"/>
      <c r="AB109" s="212"/>
      <c r="AC109" s="212"/>
      <c r="AD109" s="212"/>
      <c r="AE109" s="212"/>
      <c r="AF109" s="212"/>
      <c r="AG109" s="212" t="s">
        <v>657</v>
      </c>
      <c r="AH109" s="212"/>
      <c r="AI109" s="212"/>
      <c r="AJ109" s="212"/>
      <c r="AK109" s="212"/>
      <c r="AL109" s="212"/>
      <c r="AM109" s="212"/>
      <c r="AN109" s="212"/>
      <c r="AO109" s="212"/>
      <c r="AP109" s="212"/>
      <c r="AQ109" s="212"/>
      <c r="AR109" s="212"/>
      <c r="AS109" s="212"/>
      <c r="AT109" s="212"/>
      <c r="AU109" s="212"/>
      <c r="AV109" s="212"/>
      <c r="AW109" s="212"/>
      <c r="AX109" s="212"/>
      <c r="AY109" s="212"/>
      <c r="AZ109" s="212"/>
      <c r="BA109" s="212"/>
      <c r="BB109" s="212"/>
      <c r="BC109" s="212"/>
      <c r="BD109" s="212"/>
      <c r="BE109" s="212"/>
      <c r="BF109" s="212"/>
      <c r="BG109" s="212"/>
      <c r="BH109" s="212"/>
    </row>
    <row r="110" spans="1:60" ht="22.5" outlineLevel="1" x14ac:dyDescent="0.2">
      <c r="A110" s="246">
        <v>99</v>
      </c>
      <c r="B110" s="247" t="s">
        <v>108</v>
      </c>
      <c r="C110" s="260" t="s">
        <v>658</v>
      </c>
      <c r="D110" s="248" t="s">
        <v>463</v>
      </c>
      <c r="E110" s="249">
        <v>1</v>
      </c>
      <c r="F110" s="250"/>
      <c r="G110" s="251">
        <f>ROUND(E110*F110,2)</f>
        <v>0</v>
      </c>
      <c r="H110" s="234"/>
      <c r="I110" s="233">
        <f>ROUND(E110*H110,2)</f>
        <v>0</v>
      </c>
      <c r="J110" s="234"/>
      <c r="K110" s="233">
        <f>ROUND(E110*J110,2)</f>
        <v>0</v>
      </c>
      <c r="L110" s="233">
        <v>21</v>
      </c>
      <c r="M110" s="233">
        <f>G110*(1+L110/100)</f>
        <v>0</v>
      </c>
      <c r="N110" s="232">
        <v>0</v>
      </c>
      <c r="O110" s="232">
        <f>ROUND(E110*N110,2)</f>
        <v>0</v>
      </c>
      <c r="P110" s="232">
        <v>0</v>
      </c>
      <c r="Q110" s="232">
        <f>ROUND(E110*P110,2)</f>
        <v>0</v>
      </c>
      <c r="R110" s="233"/>
      <c r="S110" s="233" t="s">
        <v>178</v>
      </c>
      <c r="T110" s="233" t="s">
        <v>179</v>
      </c>
      <c r="U110" s="233">
        <v>0</v>
      </c>
      <c r="V110" s="233">
        <f>ROUND(E110*U110,2)</f>
        <v>0</v>
      </c>
      <c r="W110" s="233"/>
      <c r="X110" s="233" t="s">
        <v>161</v>
      </c>
      <c r="Y110" s="233" t="s">
        <v>423</v>
      </c>
      <c r="Z110" s="212"/>
      <c r="AA110" s="212"/>
      <c r="AB110" s="212"/>
      <c r="AC110" s="212"/>
      <c r="AD110" s="212"/>
      <c r="AE110" s="212"/>
      <c r="AF110" s="212"/>
      <c r="AG110" s="212" t="s">
        <v>428</v>
      </c>
      <c r="AH110" s="212"/>
      <c r="AI110" s="212"/>
      <c r="AJ110" s="212"/>
      <c r="AK110" s="212"/>
      <c r="AL110" s="212"/>
      <c r="AM110" s="212"/>
      <c r="AN110" s="212"/>
      <c r="AO110" s="212"/>
      <c r="AP110" s="212"/>
      <c r="AQ110" s="212"/>
      <c r="AR110" s="212"/>
      <c r="AS110" s="212"/>
      <c r="AT110" s="212"/>
      <c r="AU110" s="212"/>
      <c r="AV110" s="212"/>
      <c r="AW110" s="212"/>
      <c r="AX110" s="212"/>
      <c r="AY110" s="212"/>
      <c r="AZ110" s="212"/>
      <c r="BA110" s="212"/>
      <c r="BB110" s="212"/>
      <c r="BC110" s="212"/>
      <c r="BD110" s="212"/>
      <c r="BE110" s="212"/>
      <c r="BF110" s="212"/>
      <c r="BG110" s="212"/>
      <c r="BH110" s="212"/>
    </row>
    <row r="111" spans="1:60" x14ac:dyDescent="0.2">
      <c r="A111" s="3"/>
      <c r="B111" s="4"/>
      <c r="C111" s="264"/>
      <c r="D111" s="6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AE111">
        <v>12</v>
      </c>
      <c r="AF111">
        <v>21</v>
      </c>
      <c r="AG111" t="s">
        <v>141</v>
      </c>
    </row>
    <row r="112" spans="1:60" x14ac:dyDescent="0.2">
      <c r="A112" s="215"/>
      <c r="B112" s="216" t="s">
        <v>31</v>
      </c>
      <c r="C112" s="265"/>
      <c r="D112" s="217"/>
      <c r="E112" s="218"/>
      <c r="F112" s="218"/>
      <c r="G112" s="245">
        <f>G8+G53+G85+G104</f>
        <v>0</v>
      </c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AE112">
        <f>SUMIF(L7:L110,AE111,G7:G110)</f>
        <v>0</v>
      </c>
      <c r="AF112">
        <f>SUMIF(L7:L110,AF111,G7:G110)</f>
        <v>0</v>
      </c>
      <c r="AG112" t="s">
        <v>381</v>
      </c>
    </row>
    <row r="113" spans="1:33" x14ac:dyDescent="0.2">
      <c r="A113" s="3"/>
      <c r="B113" s="4"/>
      <c r="C113" s="264"/>
      <c r="D113" s="6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</row>
    <row r="114" spans="1:33" x14ac:dyDescent="0.2">
      <c r="A114" s="3"/>
      <c r="B114" s="4"/>
      <c r="C114" s="264"/>
      <c r="D114" s="6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</row>
    <row r="115" spans="1:33" x14ac:dyDescent="0.2">
      <c r="A115" s="219" t="s">
        <v>382</v>
      </c>
      <c r="B115" s="219"/>
      <c r="C115" s="266"/>
      <c r="D115" s="6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</row>
    <row r="116" spans="1:33" x14ac:dyDescent="0.2">
      <c r="A116" s="220"/>
      <c r="B116" s="221"/>
      <c r="C116" s="267"/>
      <c r="D116" s="221"/>
      <c r="E116" s="221"/>
      <c r="F116" s="221"/>
      <c r="G116" s="222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AG116" t="s">
        <v>383</v>
      </c>
    </row>
    <row r="117" spans="1:33" x14ac:dyDescent="0.2">
      <c r="A117" s="223"/>
      <c r="B117" s="224"/>
      <c r="C117" s="268"/>
      <c r="D117" s="224"/>
      <c r="E117" s="224"/>
      <c r="F117" s="224"/>
      <c r="G117" s="225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</row>
    <row r="118" spans="1:33" x14ac:dyDescent="0.2">
      <c r="A118" s="223"/>
      <c r="B118" s="224"/>
      <c r="C118" s="268"/>
      <c r="D118" s="224"/>
      <c r="E118" s="224"/>
      <c r="F118" s="224"/>
      <c r="G118" s="225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</row>
    <row r="119" spans="1:33" x14ac:dyDescent="0.2">
      <c r="A119" s="223"/>
      <c r="B119" s="224"/>
      <c r="C119" s="268"/>
      <c r="D119" s="224"/>
      <c r="E119" s="224"/>
      <c r="F119" s="224"/>
      <c r="G119" s="225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</row>
    <row r="120" spans="1:33" x14ac:dyDescent="0.2">
      <c r="A120" s="226"/>
      <c r="B120" s="227"/>
      <c r="C120" s="269"/>
      <c r="D120" s="227"/>
      <c r="E120" s="227"/>
      <c r="F120" s="227"/>
      <c r="G120" s="228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</row>
    <row r="121" spans="1:33" x14ac:dyDescent="0.2">
      <c r="A121" s="3"/>
      <c r="B121" s="4"/>
      <c r="C121" s="264"/>
      <c r="D121" s="6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</row>
    <row r="122" spans="1:33" x14ac:dyDescent="0.2">
      <c r="C122" s="270"/>
      <c r="D122" s="10"/>
      <c r="AG122" t="s">
        <v>384</v>
      </c>
    </row>
    <row r="123" spans="1:33" x14ac:dyDescent="0.2">
      <c r="D123" s="10"/>
    </row>
    <row r="124" spans="1:33" x14ac:dyDescent="0.2">
      <c r="D124" s="10"/>
    </row>
    <row r="125" spans="1:33" x14ac:dyDescent="0.2">
      <c r="D125" s="10"/>
    </row>
    <row r="126" spans="1:33" x14ac:dyDescent="0.2">
      <c r="D126" s="10"/>
    </row>
    <row r="127" spans="1:33" x14ac:dyDescent="0.2">
      <c r="D127" s="10"/>
    </row>
    <row r="128" spans="1:33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I4e/iABh2iKlaFpbmD5fL28ZWnnWgNTgGKgFNYTg3AZnvID5ffoJPX8w3GxssWgxDJEKkqrnsYa4eGyQtPTYEQ==" saltValue="MR75aezgktegp/xHcOzq8Q==" spinCount="100000" sheet="1" formatRows="0"/>
  <mergeCells count="6">
    <mergeCell ref="A1:G1"/>
    <mergeCell ref="C2:G2"/>
    <mergeCell ref="C3:G3"/>
    <mergeCell ref="C4:G4"/>
    <mergeCell ref="A115:C115"/>
    <mergeCell ref="A116:G120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BEEECA-9297-4506-ABA5-82FB7428D22E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6" customWidth="1"/>
    <col min="3" max="3" width="38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7</v>
      </c>
      <c r="B1" s="197"/>
      <c r="C1" s="197"/>
      <c r="D1" s="197"/>
      <c r="E1" s="197"/>
      <c r="F1" s="197"/>
      <c r="G1" s="197"/>
      <c r="AG1" t="s">
        <v>129</v>
      </c>
    </row>
    <row r="2" spans="1:60" ht="24.95" customHeight="1" x14ac:dyDescent="0.2">
      <c r="A2" s="198" t="s">
        <v>8</v>
      </c>
      <c r="B2" s="49" t="s">
        <v>43</v>
      </c>
      <c r="C2" s="201" t="s">
        <v>44</v>
      </c>
      <c r="D2" s="199"/>
      <c r="E2" s="199"/>
      <c r="F2" s="199"/>
      <c r="G2" s="200"/>
      <c r="AG2" t="s">
        <v>130</v>
      </c>
    </row>
    <row r="3" spans="1:60" ht="24.95" customHeight="1" x14ac:dyDescent="0.2">
      <c r="A3" s="198" t="s">
        <v>9</v>
      </c>
      <c r="B3" s="49" t="s">
        <v>47</v>
      </c>
      <c r="C3" s="201" t="s">
        <v>48</v>
      </c>
      <c r="D3" s="199"/>
      <c r="E3" s="199"/>
      <c r="F3" s="199"/>
      <c r="G3" s="200"/>
      <c r="AC3" s="176" t="s">
        <v>130</v>
      </c>
      <c r="AG3" t="s">
        <v>131</v>
      </c>
    </row>
    <row r="4" spans="1:60" ht="24.95" customHeight="1" x14ac:dyDescent="0.2">
      <c r="A4" s="202" t="s">
        <v>10</v>
      </c>
      <c r="B4" s="203" t="s">
        <v>59</v>
      </c>
      <c r="C4" s="204" t="s">
        <v>60</v>
      </c>
      <c r="D4" s="205"/>
      <c r="E4" s="205"/>
      <c r="F4" s="205"/>
      <c r="G4" s="206"/>
      <c r="AG4" t="s">
        <v>132</v>
      </c>
    </row>
    <row r="5" spans="1:60" x14ac:dyDescent="0.2">
      <c r="D5" s="10"/>
    </row>
    <row r="6" spans="1:60" ht="38.25" x14ac:dyDescent="0.2">
      <c r="A6" s="208" t="s">
        <v>133</v>
      </c>
      <c r="B6" s="210" t="s">
        <v>134</v>
      </c>
      <c r="C6" s="210" t="s">
        <v>135</v>
      </c>
      <c r="D6" s="209" t="s">
        <v>136</v>
      </c>
      <c r="E6" s="208" t="s">
        <v>137</v>
      </c>
      <c r="F6" s="207" t="s">
        <v>138</v>
      </c>
      <c r="G6" s="208" t="s">
        <v>31</v>
      </c>
      <c r="H6" s="211" t="s">
        <v>32</v>
      </c>
      <c r="I6" s="211" t="s">
        <v>139</v>
      </c>
      <c r="J6" s="211" t="s">
        <v>33</v>
      </c>
      <c r="K6" s="211" t="s">
        <v>140</v>
      </c>
      <c r="L6" s="211" t="s">
        <v>141</v>
      </c>
      <c r="M6" s="211" t="s">
        <v>142</v>
      </c>
      <c r="N6" s="211" t="s">
        <v>143</v>
      </c>
      <c r="O6" s="211" t="s">
        <v>144</v>
      </c>
      <c r="P6" s="211" t="s">
        <v>145</v>
      </c>
      <c r="Q6" s="211" t="s">
        <v>146</v>
      </c>
      <c r="R6" s="211" t="s">
        <v>147</v>
      </c>
      <c r="S6" s="211" t="s">
        <v>148</v>
      </c>
      <c r="T6" s="211" t="s">
        <v>149</v>
      </c>
      <c r="U6" s="211" t="s">
        <v>150</v>
      </c>
      <c r="V6" s="211" t="s">
        <v>151</v>
      </c>
      <c r="W6" s="211" t="s">
        <v>152</v>
      </c>
      <c r="X6" s="211" t="s">
        <v>153</v>
      </c>
      <c r="Y6" s="211" t="s">
        <v>154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39" t="s">
        <v>155</v>
      </c>
      <c r="B8" s="240" t="s">
        <v>88</v>
      </c>
      <c r="C8" s="259" t="s">
        <v>89</v>
      </c>
      <c r="D8" s="241"/>
      <c r="E8" s="242"/>
      <c r="F8" s="243"/>
      <c r="G8" s="244">
        <f>SUMIF(AG9:AG42,"&lt;&gt;NOR",G9:G42)</f>
        <v>0</v>
      </c>
      <c r="H8" s="238"/>
      <c r="I8" s="238">
        <f>SUM(I9:I42)</f>
        <v>0</v>
      </c>
      <c r="J8" s="238"/>
      <c r="K8" s="238">
        <f>SUM(K9:K42)</f>
        <v>0</v>
      </c>
      <c r="L8" s="238"/>
      <c r="M8" s="238">
        <f>SUM(M9:M42)</f>
        <v>0</v>
      </c>
      <c r="N8" s="237"/>
      <c r="O8" s="237">
        <f>SUM(O9:O42)</f>
        <v>0</v>
      </c>
      <c r="P8" s="237"/>
      <c r="Q8" s="237">
        <f>SUM(Q9:Q42)</f>
        <v>0</v>
      </c>
      <c r="R8" s="238"/>
      <c r="S8" s="238"/>
      <c r="T8" s="238"/>
      <c r="U8" s="238"/>
      <c r="V8" s="238">
        <f>SUM(V9:V42)</f>
        <v>0</v>
      </c>
      <c r="W8" s="238"/>
      <c r="X8" s="238"/>
      <c r="Y8" s="238"/>
      <c r="AG8" t="s">
        <v>156</v>
      </c>
    </row>
    <row r="9" spans="1:60" outlineLevel="1" x14ac:dyDescent="0.2">
      <c r="A9" s="252">
        <v>1</v>
      </c>
      <c r="B9" s="253" t="s">
        <v>421</v>
      </c>
      <c r="C9" s="262" t="s">
        <v>659</v>
      </c>
      <c r="D9" s="254"/>
      <c r="E9" s="255">
        <v>0</v>
      </c>
      <c r="F9" s="256"/>
      <c r="G9" s="257">
        <f>ROUND(E9*F9,2)</f>
        <v>0</v>
      </c>
      <c r="H9" s="234"/>
      <c r="I9" s="233">
        <f>ROUND(E9*H9,2)</f>
        <v>0</v>
      </c>
      <c r="J9" s="234"/>
      <c r="K9" s="233">
        <f>ROUND(E9*J9,2)</f>
        <v>0</v>
      </c>
      <c r="L9" s="233">
        <v>21</v>
      </c>
      <c r="M9" s="233">
        <f>G9*(1+L9/100)</f>
        <v>0</v>
      </c>
      <c r="N9" s="232">
        <v>0</v>
      </c>
      <c r="O9" s="232">
        <f>ROUND(E9*N9,2)</f>
        <v>0</v>
      </c>
      <c r="P9" s="232">
        <v>0</v>
      </c>
      <c r="Q9" s="232">
        <f>ROUND(E9*P9,2)</f>
        <v>0</v>
      </c>
      <c r="R9" s="233"/>
      <c r="S9" s="233" t="s">
        <v>178</v>
      </c>
      <c r="T9" s="233" t="s">
        <v>179</v>
      </c>
      <c r="U9" s="233">
        <v>0</v>
      </c>
      <c r="V9" s="233">
        <f>ROUND(E9*U9,2)</f>
        <v>0</v>
      </c>
      <c r="W9" s="233"/>
      <c r="X9" s="233" t="s">
        <v>293</v>
      </c>
      <c r="Y9" s="233" t="s">
        <v>423</v>
      </c>
      <c r="Z9" s="212"/>
      <c r="AA9" s="212"/>
      <c r="AB9" s="212"/>
      <c r="AC9" s="212"/>
      <c r="AD9" s="212"/>
      <c r="AE9" s="212"/>
      <c r="AF9" s="212"/>
      <c r="AG9" s="212" t="s">
        <v>424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1" x14ac:dyDescent="0.2">
      <c r="A10" s="252">
        <v>2</v>
      </c>
      <c r="B10" s="253" t="s">
        <v>425</v>
      </c>
      <c r="C10" s="262" t="s">
        <v>660</v>
      </c>
      <c r="D10" s="254" t="s">
        <v>427</v>
      </c>
      <c r="E10" s="255">
        <v>2</v>
      </c>
      <c r="F10" s="256"/>
      <c r="G10" s="257">
        <f>ROUND(E10*F10,2)</f>
        <v>0</v>
      </c>
      <c r="H10" s="234"/>
      <c r="I10" s="233">
        <f>ROUND(E10*H10,2)</f>
        <v>0</v>
      </c>
      <c r="J10" s="234"/>
      <c r="K10" s="233">
        <f>ROUND(E10*J10,2)</f>
        <v>0</v>
      </c>
      <c r="L10" s="233">
        <v>21</v>
      </c>
      <c r="M10" s="233">
        <f>G10*(1+L10/100)</f>
        <v>0</v>
      </c>
      <c r="N10" s="232">
        <v>0</v>
      </c>
      <c r="O10" s="232">
        <f>ROUND(E10*N10,2)</f>
        <v>0</v>
      </c>
      <c r="P10" s="232">
        <v>0</v>
      </c>
      <c r="Q10" s="232">
        <f>ROUND(E10*P10,2)</f>
        <v>0</v>
      </c>
      <c r="R10" s="233"/>
      <c r="S10" s="233" t="s">
        <v>178</v>
      </c>
      <c r="T10" s="233" t="s">
        <v>179</v>
      </c>
      <c r="U10" s="233">
        <v>0</v>
      </c>
      <c r="V10" s="233">
        <f>ROUND(E10*U10,2)</f>
        <v>0</v>
      </c>
      <c r="W10" s="233"/>
      <c r="X10" s="233" t="s">
        <v>161</v>
      </c>
      <c r="Y10" s="233" t="s">
        <v>423</v>
      </c>
      <c r="Z10" s="212"/>
      <c r="AA10" s="212"/>
      <c r="AB10" s="212"/>
      <c r="AC10" s="212"/>
      <c r="AD10" s="212"/>
      <c r="AE10" s="212"/>
      <c r="AF10" s="212"/>
      <c r="AG10" s="212" t="s">
        <v>428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1" x14ac:dyDescent="0.2">
      <c r="A11" s="252">
        <v>3</v>
      </c>
      <c r="B11" s="253" t="s">
        <v>429</v>
      </c>
      <c r="C11" s="262" t="s">
        <v>661</v>
      </c>
      <c r="D11" s="254" t="s">
        <v>427</v>
      </c>
      <c r="E11" s="255">
        <v>1</v>
      </c>
      <c r="F11" s="256"/>
      <c r="G11" s="257">
        <f>ROUND(E11*F11,2)</f>
        <v>0</v>
      </c>
      <c r="H11" s="234"/>
      <c r="I11" s="233">
        <f>ROUND(E11*H11,2)</f>
        <v>0</v>
      </c>
      <c r="J11" s="234"/>
      <c r="K11" s="233">
        <f>ROUND(E11*J11,2)</f>
        <v>0</v>
      </c>
      <c r="L11" s="233">
        <v>21</v>
      </c>
      <c r="M11" s="233">
        <f>G11*(1+L11/100)</f>
        <v>0</v>
      </c>
      <c r="N11" s="232">
        <v>0</v>
      </c>
      <c r="O11" s="232">
        <f>ROUND(E11*N11,2)</f>
        <v>0</v>
      </c>
      <c r="P11" s="232">
        <v>0</v>
      </c>
      <c r="Q11" s="232">
        <f>ROUND(E11*P11,2)</f>
        <v>0</v>
      </c>
      <c r="R11" s="233"/>
      <c r="S11" s="233" t="s">
        <v>178</v>
      </c>
      <c r="T11" s="233" t="s">
        <v>179</v>
      </c>
      <c r="U11" s="233">
        <v>0</v>
      </c>
      <c r="V11" s="233">
        <f>ROUND(E11*U11,2)</f>
        <v>0</v>
      </c>
      <c r="W11" s="233"/>
      <c r="X11" s="233" t="s">
        <v>161</v>
      </c>
      <c r="Y11" s="233" t="s">
        <v>423</v>
      </c>
      <c r="Z11" s="212"/>
      <c r="AA11" s="212"/>
      <c r="AB11" s="212"/>
      <c r="AC11" s="212"/>
      <c r="AD11" s="212"/>
      <c r="AE11" s="212"/>
      <c r="AF11" s="212"/>
      <c r="AG11" s="212" t="s">
        <v>428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1" x14ac:dyDescent="0.2">
      <c r="A12" s="252">
        <v>4</v>
      </c>
      <c r="B12" s="253" t="s">
        <v>431</v>
      </c>
      <c r="C12" s="262" t="s">
        <v>662</v>
      </c>
      <c r="D12" s="254" t="s">
        <v>427</v>
      </c>
      <c r="E12" s="255">
        <v>49</v>
      </c>
      <c r="F12" s="256"/>
      <c r="G12" s="257">
        <f>ROUND(E12*F12,2)</f>
        <v>0</v>
      </c>
      <c r="H12" s="234"/>
      <c r="I12" s="233">
        <f>ROUND(E12*H12,2)</f>
        <v>0</v>
      </c>
      <c r="J12" s="234"/>
      <c r="K12" s="233">
        <f>ROUND(E12*J12,2)</f>
        <v>0</v>
      </c>
      <c r="L12" s="233">
        <v>21</v>
      </c>
      <c r="M12" s="233">
        <f>G12*(1+L12/100)</f>
        <v>0</v>
      </c>
      <c r="N12" s="232">
        <v>0</v>
      </c>
      <c r="O12" s="232">
        <f>ROUND(E12*N12,2)</f>
        <v>0</v>
      </c>
      <c r="P12" s="232">
        <v>0</v>
      </c>
      <c r="Q12" s="232">
        <f>ROUND(E12*P12,2)</f>
        <v>0</v>
      </c>
      <c r="R12" s="233"/>
      <c r="S12" s="233" t="s">
        <v>178</v>
      </c>
      <c r="T12" s="233" t="s">
        <v>179</v>
      </c>
      <c r="U12" s="233">
        <v>0</v>
      </c>
      <c r="V12" s="233">
        <f>ROUND(E12*U12,2)</f>
        <v>0</v>
      </c>
      <c r="W12" s="233"/>
      <c r="X12" s="233" t="s">
        <v>161</v>
      </c>
      <c r="Y12" s="233" t="s">
        <v>423</v>
      </c>
      <c r="Z12" s="212"/>
      <c r="AA12" s="212"/>
      <c r="AB12" s="212"/>
      <c r="AC12" s="212"/>
      <c r="AD12" s="212"/>
      <c r="AE12" s="212"/>
      <c r="AF12" s="212"/>
      <c r="AG12" s="212" t="s">
        <v>428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1" x14ac:dyDescent="0.2">
      <c r="A13" s="252">
        <v>5</v>
      </c>
      <c r="B13" s="253" t="s">
        <v>663</v>
      </c>
      <c r="C13" s="262" t="s">
        <v>664</v>
      </c>
      <c r="D13" s="254" t="s">
        <v>427</v>
      </c>
      <c r="E13" s="255">
        <v>3</v>
      </c>
      <c r="F13" s="256"/>
      <c r="G13" s="257">
        <f>ROUND(E13*F13,2)</f>
        <v>0</v>
      </c>
      <c r="H13" s="234"/>
      <c r="I13" s="233">
        <f>ROUND(E13*H13,2)</f>
        <v>0</v>
      </c>
      <c r="J13" s="234"/>
      <c r="K13" s="233">
        <f>ROUND(E13*J13,2)</f>
        <v>0</v>
      </c>
      <c r="L13" s="233">
        <v>21</v>
      </c>
      <c r="M13" s="233">
        <f>G13*(1+L13/100)</f>
        <v>0</v>
      </c>
      <c r="N13" s="232">
        <v>0</v>
      </c>
      <c r="O13" s="232">
        <f>ROUND(E13*N13,2)</f>
        <v>0</v>
      </c>
      <c r="P13" s="232">
        <v>0</v>
      </c>
      <c r="Q13" s="232">
        <f>ROUND(E13*P13,2)</f>
        <v>0</v>
      </c>
      <c r="R13" s="233"/>
      <c r="S13" s="233" t="s">
        <v>178</v>
      </c>
      <c r="T13" s="233" t="s">
        <v>179</v>
      </c>
      <c r="U13" s="233">
        <v>0</v>
      </c>
      <c r="V13" s="233">
        <f>ROUND(E13*U13,2)</f>
        <v>0</v>
      </c>
      <c r="W13" s="233"/>
      <c r="X13" s="233" t="s">
        <v>161</v>
      </c>
      <c r="Y13" s="233" t="s">
        <v>423</v>
      </c>
      <c r="Z13" s="212"/>
      <c r="AA13" s="212"/>
      <c r="AB13" s="212"/>
      <c r="AC13" s="212"/>
      <c r="AD13" s="212"/>
      <c r="AE13" s="212"/>
      <c r="AF13" s="212"/>
      <c r="AG13" s="212" t="s">
        <v>428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1" x14ac:dyDescent="0.2">
      <c r="A14" s="252">
        <v>6</v>
      </c>
      <c r="B14" s="253" t="s">
        <v>435</v>
      </c>
      <c r="C14" s="262" t="s">
        <v>665</v>
      </c>
      <c r="D14" s="254" t="s">
        <v>427</v>
      </c>
      <c r="E14" s="255">
        <v>18</v>
      </c>
      <c r="F14" s="256"/>
      <c r="G14" s="257">
        <f>ROUND(E14*F14,2)</f>
        <v>0</v>
      </c>
      <c r="H14" s="234"/>
      <c r="I14" s="233">
        <f>ROUND(E14*H14,2)</f>
        <v>0</v>
      </c>
      <c r="J14" s="234"/>
      <c r="K14" s="233">
        <f>ROUND(E14*J14,2)</f>
        <v>0</v>
      </c>
      <c r="L14" s="233">
        <v>21</v>
      </c>
      <c r="M14" s="233">
        <f>G14*(1+L14/100)</f>
        <v>0</v>
      </c>
      <c r="N14" s="232">
        <v>0</v>
      </c>
      <c r="O14" s="232">
        <f>ROUND(E14*N14,2)</f>
        <v>0</v>
      </c>
      <c r="P14" s="232">
        <v>0</v>
      </c>
      <c r="Q14" s="232">
        <f>ROUND(E14*P14,2)</f>
        <v>0</v>
      </c>
      <c r="R14" s="233"/>
      <c r="S14" s="233" t="s">
        <v>178</v>
      </c>
      <c r="T14" s="233" t="s">
        <v>179</v>
      </c>
      <c r="U14" s="233">
        <v>0</v>
      </c>
      <c r="V14" s="233">
        <f>ROUND(E14*U14,2)</f>
        <v>0</v>
      </c>
      <c r="W14" s="233"/>
      <c r="X14" s="233" t="s">
        <v>161</v>
      </c>
      <c r="Y14" s="233" t="s">
        <v>423</v>
      </c>
      <c r="Z14" s="212"/>
      <c r="AA14" s="212"/>
      <c r="AB14" s="212"/>
      <c r="AC14" s="212"/>
      <c r="AD14" s="212"/>
      <c r="AE14" s="212"/>
      <c r="AF14" s="212"/>
      <c r="AG14" s="212" t="s">
        <v>428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1" x14ac:dyDescent="0.2">
      <c r="A15" s="252">
        <v>7</v>
      </c>
      <c r="B15" s="253" t="s">
        <v>437</v>
      </c>
      <c r="C15" s="262" t="s">
        <v>666</v>
      </c>
      <c r="D15" s="254" t="s">
        <v>427</v>
      </c>
      <c r="E15" s="255">
        <v>25</v>
      </c>
      <c r="F15" s="256"/>
      <c r="G15" s="257">
        <f>ROUND(E15*F15,2)</f>
        <v>0</v>
      </c>
      <c r="H15" s="234"/>
      <c r="I15" s="233">
        <f>ROUND(E15*H15,2)</f>
        <v>0</v>
      </c>
      <c r="J15" s="234"/>
      <c r="K15" s="233">
        <f>ROUND(E15*J15,2)</f>
        <v>0</v>
      </c>
      <c r="L15" s="233">
        <v>21</v>
      </c>
      <c r="M15" s="233">
        <f>G15*(1+L15/100)</f>
        <v>0</v>
      </c>
      <c r="N15" s="232">
        <v>0</v>
      </c>
      <c r="O15" s="232">
        <f>ROUND(E15*N15,2)</f>
        <v>0</v>
      </c>
      <c r="P15" s="232">
        <v>0</v>
      </c>
      <c r="Q15" s="232">
        <f>ROUND(E15*P15,2)</f>
        <v>0</v>
      </c>
      <c r="R15" s="233"/>
      <c r="S15" s="233" t="s">
        <v>178</v>
      </c>
      <c r="T15" s="233" t="s">
        <v>179</v>
      </c>
      <c r="U15" s="233">
        <v>0</v>
      </c>
      <c r="V15" s="233">
        <f>ROUND(E15*U15,2)</f>
        <v>0</v>
      </c>
      <c r="W15" s="233"/>
      <c r="X15" s="233" t="s">
        <v>161</v>
      </c>
      <c r="Y15" s="233" t="s">
        <v>423</v>
      </c>
      <c r="Z15" s="212"/>
      <c r="AA15" s="212"/>
      <c r="AB15" s="212"/>
      <c r="AC15" s="212"/>
      <c r="AD15" s="212"/>
      <c r="AE15" s="212"/>
      <c r="AF15" s="212"/>
      <c r="AG15" s="212" t="s">
        <v>428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1" x14ac:dyDescent="0.2">
      <c r="A16" s="252">
        <v>8</v>
      </c>
      <c r="B16" s="253" t="s">
        <v>90</v>
      </c>
      <c r="C16" s="262" t="s">
        <v>667</v>
      </c>
      <c r="D16" s="254"/>
      <c r="E16" s="255">
        <v>0</v>
      </c>
      <c r="F16" s="256"/>
      <c r="G16" s="257">
        <f>ROUND(E16*F16,2)</f>
        <v>0</v>
      </c>
      <c r="H16" s="234"/>
      <c r="I16" s="233">
        <f>ROUND(E16*H16,2)</f>
        <v>0</v>
      </c>
      <c r="J16" s="234"/>
      <c r="K16" s="233">
        <f>ROUND(E16*J16,2)</f>
        <v>0</v>
      </c>
      <c r="L16" s="233">
        <v>21</v>
      </c>
      <c r="M16" s="233">
        <f>G16*(1+L16/100)</f>
        <v>0</v>
      </c>
      <c r="N16" s="232">
        <v>0</v>
      </c>
      <c r="O16" s="232">
        <f>ROUND(E16*N16,2)</f>
        <v>0</v>
      </c>
      <c r="P16" s="232">
        <v>0</v>
      </c>
      <c r="Q16" s="232">
        <f>ROUND(E16*P16,2)</f>
        <v>0</v>
      </c>
      <c r="R16" s="233"/>
      <c r="S16" s="233" t="s">
        <v>178</v>
      </c>
      <c r="T16" s="233" t="s">
        <v>179</v>
      </c>
      <c r="U16" s="233">
        <v>0</v>
      </c>
      <c r="V16" s="233">
        <f>ROUND(E16*U16,2)</f>
        <v>0</v>
      </c>
      <c r="W16" s="233"/>
      <c r="X16" s="233" t="s">
        <v>161</v>
      </c>
      <c r="Y16" s="233" t="s">
        <v>423</v>
      </c>
      <c r="Z16" s="212"/>
      <c r="AA16" s="212"/>
      <c r="AB16" s="212"/>
      <c r="AC16" s="212"/>
      <c r="AD16" s="212"/>
      <c r="AE16" s="212"/>
      <c r="AF16" s="212"/>
      <c r="AG16" s="212" t="s">
        <v>428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1" x14ac:dyDescent="0.2">
      <c r="A17" s="252">
        <v>9</v>
      </c>
      <c r="B17" s="253" t="s">
        <v>440</v>
      </c>
      <c r="C17" s="262" t="s">
        <v>661</v>
      </c>
      <c r="D17" s="254" t="s">
        <v>427</v>
      </c>
      <c r="E17" s="255">
        <v>2</v>
      </c>
      <c r="F17" s="256"/>
      <c r="G17" s="257">
        <f>ROUND(E17*F17,2)</f>
        <v>0</v>
      </c>
      <c r="H17" s="234"/>
      <c r="I17" s="233">
        <f>ROUND(E17*H17,2)</f>
        <v>0</v>
      </c>
      <c r="J17" s="234"/>
      <c r="K17" s="233">
        <f>ROUND(E17*J17,2)</f>
        <v>0</v>
      </c>
      <c r="L17" s="233">
        <v>21</v>
      </c>
      <c r="M17" s="233">
        <f>G17*(1+L17/100)</f>
        <v>0</v>
      </c>
      <c r="N17" s="232">
        <v>0</v>
      </c>
      <c r="O17" s="232">
        <f>ROUND(E17*N17,2)</f>
        <v>0</v>
      </c>
      <c r="P17" s="232">
        <v>0</v>
      </c>
      <c r="Q17" s="232">
        <f>ROUND(E17*P17,2)</f>
        <v>0</v>
      </c>
      <c r="R17" s="233"/>
      <c r="S17" s="233" t="s">
        <v>178</v>
      </c>
      <c r="T17" s="233" t="s">
        <v>179</v>
      </c>
      <c r="U17" s="233">
        <v>0</v>
      </c>
      <c r="V17" s="233">
        <f>ROUND(E17*U17,2)</f>
        <v>0</v>
      </c>
      <c r="W17" s="233"/>
      <c r="X17" s="233" t="s">
        <v>161</v>
      </c>
      <c r="Y17" s="233" t="s">
        <v>423</v>
      </c>
      <c r="Z17" s="212"/>
      <c r="AA17" s="212"/>
      <c r="AB17" s="212"/>
      <c r="AC17" s="212"/>
      <c r="AD17" s="212"/>
      <c r="AE17" s="212"/>
      <c r="AF17" s="212"/>
      <c r="AG17" s="212" t="s">
        <v>428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1" x14ac:dyDescent="0.2">
      <c r="A18" s="252">
        <v>10</v>
      </c>
      <c r="B18" s="253" t="s">
        <v>668</v>
      </c>
      <c r="C18" s="262" t="s">
        <v>662</v>
      </c>
      <c r="D18" s="254" t="s">
        <v>427</v>
      </c>
      <c r="E18" s="255">
        <v>1</v>
      </c>
      <c r="F18" s="256"/>
      <c r="G18" s="257">
        <f>ROUND(E18*F18,2)</f>
        <v>0</v>
      </c>
      <c r="H18" s="234"/>
      <c r="I18" s="233">
        <f>ROUND(E18*H18,2)</f>
        <v>0</v>
      </c>
      <c r="J18" s="234"/>
      <c r="K18" s="233">
        <f>ROUND(E18*J18,2)</f>
        <v>0</v>
      </c>
      <c r="L18" s="233">
        <v>21</v>
      </c>
      <c r="M18" s="233">
        <f>G18*(1+L18/100)</f>
        <v>0</v>
      </c>
      <c r="N18" s="232">
        <v>0</v>
      </c>
      <c r="O18" s="232">
        <f>ROUND(E18*N18,2)</f>
        <v>0</v>
      </c>
      <c r="P18" s="232">
        <v>0</v>
      </c>
      <c r="Q18" s="232">
        <f>ROUND(E18*P18,2)</f>
        <v>0</v>
      </c>
      <c r="R18" s="233"/>
      <c r="S18" s="233" t="s">
        <v>178</v>
      </c>
      <c r="T18" s="233" t="s">
        <v>179</v>
      </c>
      <c r="U18" s="233">
        <v>0</v>
      </c>
      <c r="V18" s="233">
        <f>ROUND(E18*U18,2)</f>
        <v>0</v>
      </c>
      <c r="W18" s="233"/>
      <c r="X18" s="233" t="s">
        <v>161</v>
      </c>
      <c r="Y18" s="233" t="s">
        <v>423</v>
      </c>
      <c r="Z18" s="212"/>
      <c r="AA18" s="212"/>
      <c r="AB18" s="212"/>
      <c r="AC18" s="212"/>
      <c r="AD18" s="212"/>
      <c r="AE18" s="212"/>
      <c r="AF18" s="212"/>
      <c r="AG18" s="212" t="s">
        <v>428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1" x14ac:dyDescent="0.2">
      <c r="A19" s="252">
        <v>11</v>
      </c>
      <c r="B19" s="253" t="s">
        <v>96</v>
      </c>
      <c r="C19" s="262" t="s">
        <v>669</v>
      </c>
      <c r="D19" s="254"/>
      <c r="E19" s="255">
        <v>0</v>
      </c>
      <c r="F19" s="256"/>
      <c r="G19" s="257">
        <f>ROUND(E19*F19,2)</f>
        <v>0</v>
      </c>
      <c r="H19" s="234"/>
      <c r="I19" s="233">
        <f>ROUND(E19*H19,2)</f>
        <v>0</v>
      </c>
      <c r="J19" s="234"/>
      <c r="K19" s="233">
        <f>ROUND(E19*J19,2)</f>
        <v>0</v>
      </c>
      <c r="L19" s="233">
        <v>21</v>
      </c>
      <c r="M19" s="233">
        <f>G19*(1+L19/100)</f>
        <v>0</v>
      </c>
      <c r="N19" s="232">
        <v>0</v>
      </c>
      <c r="O19" s="232">
        <f>ROUND(E19*N19,2)</f>
        <v>0</v>
      </c>
      <c r="P19" s="232">
        <v>0</v>
      </c>
      <c r="Q19" s="232">
        <f>ROUND(E19*P19,2)</f>
        <v>0</v>
      </c>
      <c r="R19" s="233"/>
      <c r="S19" s="233" t="s">
        <v>178</v>
      </c>
      <c r="T19" s="233" t="s">
        <v>179</v>
      </c>
      <c r="U19" s="233">
        <v>0</v>
      </c>
      <c r="V19" s="233">
        <f>ROUND(E19*U19,2)</f>
        <v>0</v>
      </c>
      <c r="W19" s="233"/>
      <c r="X19" s="233" t="s">
        <v>161</v>
      </c>
      <c r="Y19" s="233" t="s">
        <v>423</v>
      </c>
      <c r="Z19" s="212"/>
      <c r="AA19" s="212"/>
      <c r="AB19" s="212"/>
      <c r="AC19" s="212"/>
      <c r="AD19" s="212"/>
      <c r="AE19" s="212"/>
      <c r="AF19" s="212"/>
      <c r="AG19" s="212" t="s">
        <v>428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1" x14ac:dyDescent="0.2">
      <c r="A20" s="252">
        <v>12</v>
      </c>
      <c r="B20" s="253" t="s">
        <v>446</v>
      </c>
      <c r="C20" s="262" t="s">
        <v>670</v>
      </c>
      <c r="D20" s="254" t="s">
        <v>434</v>
      </c>
      <c r="E20" s="255">
        <v>3</v>
      </c>
      <c r="F20" s="256"/>
      <c r="G20" s="257">
        <f>ROUND(E20*F20,2)</f>
        <v>0</v>
      </c>
      <c r="H20" s="234"/>
      <c r="I20" s="233">
        <f>ROUND(E20*H20,2)</f>
        <v>0</v>
      </c>
      <c r="J20" s="234"/>
      <c r="K20" s="233">
        <f>ROUND(E20*J20,2)</f>
        <v>0</v>
      </c>
      <c r="L20" s="233">
        <v>21</v>
      </c>
      <c r="M20" s="233">
        <f>G20*(1+L20/100)</f>
        <v>0</v>
      </c>
      <c r="N20" s="232">
        <v>0</v>
      </c>
      <c r="O20" s="232">
        <f>ROUND(E20*N20,2)</f>
        <v>0</v>
      </c>
      <c r="P20" s="232">
        <v>0</v>
      </c>
      <c r="Q20" s="232">
        <f>ROUND(E20*P20,2)</f>
        <v>0</v>
      </c>
      <c r="R20" s="233"/>
      <c r="S20" s="233" t="s">
        <v>178</v>
      </c>
      <c r="T20" s="233" t="s">
        <v>179</v>
      </c>
      <c r="U20" s="233">
        <v>0</v>
      </c>
      <c r="V20" s="233">
        <f>ROUND(E20*U20,2)</f>
        <v>0</v>
      </c>
      <c r="W20" s="233"/>
      <c r="X20" s="233" t="s">
        <v>161</v>
      </c>
      <c r="Y20" s="233" t="s">
        <v>423</v>
      </c>
      <c r="Z20" s="212"/>
      <c r="AA20" s="212"/>
      <c r="AB20" s="212"/>
      <c r="AC20" s="212"/>
      <c r="AD20" s="212"/>
      <c r="AE20" s="212"/>
      <c r="AF20" s="212"/>
      <c r="AG20" s="212" t="s">
        <v>428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1" x14ac:dyDescent="0.2">
      <c r="A21" s="252">
        <v>13</v>
      </c>
      <c r="B21" s="253" t="s">
        <v>448</v>
      </c>
      <c r="C21" s="262" t="s">
        <v>671</v>
      </c>
      <c r="D21" s="254" t="s">
        <v>434</v>
      </c>
      <c r="E21" s="255">
        <v>1</v>
      </c>
      <c r="F21" s="256"/>
      <c r="G21" s="257">
        <f>ROUND(E21*F21,2)</f>
        <v>0</v>
      </c>
      <c r="H21" s="234"/>
      <c r="I21" s="233">
        <f>ROUND(E21*H21,2)</f>
        <v>0</v>
      </c>
      <c r="J21" s="234"/>
      <c r="K21" s="233">
        <f>ROUND(E21*J21,2)</f>
        <v>0</v>
      </c>
      <c r="L21" s="233">
        <v>21</v>
      </c>
      <c r="M21" s="233">
        <f>G21*(1+L21/100)</f>
        <v>0</v>
      </c>
      <c r="N21" s="232">
        <v>0</v>
      </c>
      <c r="O21" s="232">
        <f>ROUND(E21*N21,2)</f>
        <v>0</v>
      </c>
      <c r="P21" s="232">
        <v>0</v>
      </c>
      <c r="Q21" s="232">
        <f>ROUND(E21*P21,2)</f>
        <v>0</v>
      </c>
      <c r="R21" s="233"/>
      <c r="S21" s="233" t="s">
        <v>178</v>
      </c>
      <c r="T21" s="233" t="s">
        <v>179</v>
      </c>
      <c r="U21" s="233">
        <v>0</v>
      </c>
      <c r="V21" s="233">
        <f>ROUND(E21*U21,2)</f>
        <v>0</v>
      </c>
      <c r="W21" s="233"/>
      <c r="X21" s="233" t="s">
        <v>161</v>
      </c>
      <c r="Y21" s="233" t="s">
        <v>423</v>
      </c>
      <c r="Z21" s="212"/>
      <c r="AA21" s="212"/>
      <c r="AB21" s="212"/>
      <c r="AC21" s="212"/>
      <c r="AD21" s="212"/>
      <c r="AE21" s="212"/>
      <c r="AF21" s="212"/>
      <c r="AG21" s="212" t="s">
        <v>428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1" x14ac:dyDescent="0.2">
      <c r="A22" s="252">
        <v>14</v>
      </c>
      <c r="B22" s="253" t="s">
        <v>450</v>
      </c>
      <c r="C22" s="262" t="s">
        <v>672</v>
      </c>
      <c r="D22" s="254" t="s">
        <v>434</v>
      </c>
      <c r="E22" s="255">
        <v>1</v>
      </c>
      <c r="F22" s="256"/>
      <c r="G22" s="257">
        <f>ROUND(E22*F22,2)</f>
        <v>0</v>
      </c>
      <c r="H22" s="234"/>
      <c r="I22" s="233">
        <f>ROUND(E22*H22,2)</f>
        <v>0</v>
      </c>
      <c r="J22" s="234"/>
      <c r="K22" s="233">
        <f>ROUND(E22*J22,2)</f>
        <v>0</v>
      </c>
      <c r="L22" s="233">
        <v>21</v>
      </c>
      <c r="M22" s="233">
        <f>G22*(1+L22/100)</f>
        <v>0</v>
      </c>
      <c r="N22" s="232">
        <v>0</v>
      </c>
      <c r="O22" s="232">
        <f>ROUND(E22*N22,2)</f>
        <v>0</v>
      </c>
      <c r="P22" s="232">
        <v>0</v>
      </c>
      <c r="Q22" s="232">
        <f>ROUND(E22*P22,2)</f>
        <v>0</v>
      </c>
      <c r="R22" s="233"/>
      <c r="S22" s="233" t="s">
        <v>178</v>
      </c>
      <c r="T22" s="233" t="s">
        <v>179</v>
      </c>
      <c r="U22" s="233">
        <v>0</v>
      </c>
      <c r="V22" s="233">
        <f>ROUND(E22*U22,2)</f>
        <v>0</v>
      </c>
      <c r="W22" s="233"/>
      <c r="X22" s="233" t="s">
        <v>161</v>
      </c>
      <c r="Y22" s="233" t="s">
        <v>423</v>
      </c>
      <c r="Z22" s="212"/>
      <c r="AA22" s="212"/>
      <c r="AB22" s="212"/>
      <c r="AC22" s="212"/>
      <c r="AD22" s="212"/>
      <c r="AE22" s="212"/>
      <c r="AF22" s="212"/>
      <c r="AG22" s="212" t="s">
        <v>428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1" x14ac:dyDescent="0.2">
      <c r="A23" s="252">
        <v>15</v>
      </c>
      <c r="B23" s="253" t="s">
        <v>452</v>
      </c>
      <c r="C23" s="262" t="s">
        <v>673</v>
      </c>
      <c r="D23" s="254" t="s">
        <v>434</v>
      </c>
      <c r="E23" s="255">
        <v>2</v>
      </c>
      <c r="F23" s="256"/>
      <c r="G23" s="257">
        <f>ROUND(E23*F23,2)</f>
        <v>0</v>
      </c>
      <c r="H23" s="234"/>
      <c r="I23" s="233">
        <f>ROUND(E23*H23,2)</f>
        <v>0</v>
      </c>
      <c r="J23" s="234"/>
      <c r="K23" s="233">
        <f>ROUND(E23*J23,2)</f>
        <v>0</v>
      </c>
      <c r="L23" s="233">
        <v>21</v>
      </c>
      <c r="M23" s="233">
        <f>G23*(1+L23/100)</f>
        <v>0</v>
      </c>
      <c r="N23" s="232">
        <v>0</v>
      </c>
      <c r="O23" s="232">
        <f>ROUND(E23*N23,2)</f>
        <v>0</v>
      </c>
      <c r="P23" s="232">
        <v>0</v>
      </c>
      <c r="Q23" s="232">
        <f>ROUND(E23*P23,2)</f>
        <v>0</v>
      </c>
      <c r="R23" s="233"/>
      <c r="S23" s="233" t="s">
        <v>178</v>
      </c>
      <c r="T23" s="233" t="s">
        <v>179</v>
      </c>
      <c r="U23" s="233">
        <v>0</v>
      </c>
      <c r="V23" s="233">
        <f>ROUND(E23*U23,2)</f>
        <v>0</v>
      </c>
      <c r="W23" s="233"/>
      <c r="X23" s="233" t="s">
        <v>161</v>
      </c>
      <c r="Y23" s="233" t="s">
        <v>423</v>
      </c>
      <c r="Z23" s="212"/>
      <c r="AA23" s="212"/>
      <c r="AB23" s="212"/>
      <c r="AC23" s="212"/>
      <c r="AD23" s="212"/>
      <c r="AE23" s="212"/>
      <c r="AF23" s="212"/>
      <c r="AG23" s="212" t="s">
        <v>428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1" x14ac:dyDescent="0.2">
      <c r="A24" s="252">
        <v>16</v>
      </c>
      <c r="B24" s="253" t="s">
        <v>454</v>
      </c>
      <c r="C24" s="262" t="s">
        <v>674</v>
      </c>
      <c r="D24" s="254" t="s">
        <v>434</v>
      </c>
      <c r="E24" s="255">
        <v>1</v>
      </c>
      <c r="F24" s="256"/>
      <c r="G24" s="257">
        <f>ROUND(E24*F24,2)</f>
        <v>0</v>
      </c>
      <c r="H24" s="234"/>
      <c r="I24" s="233">
        <f>ROUND(E24*H24,2)</f>
        <v>0</v>
      </c>
      <c r="J24" s="234"/>
      <c r="K24" s="233">
        <f>ROUND(E24*J24,2)</f>
        <v>0</v>
      </c>
      <c r="L24" s="233">
        <v>21</v>
      </c>
      <c r="M24" s="233">
        <f>G24*(1+L24/100)</f>
        <v>0</v>
      </c>
      <c r="N24" s="232">
        <v>0</v>
      </c>
      <c r="O24" s="232">
        <f>ROUND(E24*N24,2)</f>
        <v>0</v>
      </c>
      <c r="P24" s="232">
        <v>0</v>
      </c>
      <c r="Q24" s="232">
        <f>ROUND(E24*P24,2)</f>
        <v>0</v>
      </c>
      <c r="R24" s="233"/>
      <c r="S24" s="233" t="s">
        <v>178</v>
      </c>
      <c r="T24" s="233" t="s">
        <v>179</v>
      </c>
      <c r="U24" s="233">
        <v>0</v>
      </c>
      <c r="V24" s="233">
        <f>ROUND(E24*U24,2)</f>
        <v>0</v>
      </c>
      <c r="W24" s="233"/>
      <c r="X24" s="233" t="s">
        <v>161</v>
      </c>
      <c r="Y24" s="233" t="s">
        <v>423</v>
      </c>
      <c r="Z24" s="212"/>
      <c r="AA24" s="212"/>
      <c r="AB24" s="212"/>
      <c r="AC24" s="212"/>
      <c r="AD24" s="212"/>
      <c r="AE24" s="212"/>
      <c r="AF24" s="212"/>
      <c r="AG24" s="212" t="s">
        <v>428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1" x14ac:dyDescent="0.2">
      <c r="A25" s="252">
        <v>17</v>
      </c>
      <c r="B25" s="253" t="s">
        <v>675</v>
      </c>
      <c r="C25" s="262" t="s">
        <v>676</v>
      </c>
      <c r="D25" s="254" t="s">
        <v>434</v>
      </c>
      <c r="E25" s="255">
        <v>1</v>
      </c>
      <c r="F25" s="256"/>
      <c r="G25" s="257">
        <f>ROUND(E25*F25,2)</f>
        <v>0</v>
      </c>
      <c r="H25" s="234"/>
      <c r="I25" s="233">
        <f>ROUND(E25*H25,2)</f>
        <v>0</v>
      </c>
      <c r="J25" s="234"/>
      <c r="K25" s="233">
        <f>ROUND(E25*J25,2)</f>
        <v>0</v>
      </c>
      <c r="L25" s="233">
        <v>21</v>
      </c>
      <c r="M25" s="233">
        <f>G25*(1+L25/100)</f>
        <v>0</v>
      </c>
      <c r="N25" s="232">
        <v>0</v>
      </c>
      <c r="O25" s="232">
        <f>ROUND(E25*N25,2)</f>
        <v>0</v>
      </c>
      <c r="P25" s="232">
        <v>0</v>
      </c>
      <c r="Q25" s="232">
        <f>ROUND(E25*P25,2)</f>
        <v>0</v>
      </c>
      <c r="R25" s="233"/>
      <c r="S25" s="233" t="s">
        <v>178</v>
      </c>
      <c r="T25" s="233" t="s">
        <v>179</v>
      </c>
      <c r="U25" s="233">
        <v>0</v>
      </c>
      <c r="V25" s="233">
        <f>ROUND(E25*U25,2)</f>
        <v>0</v>
      </c>
      <c r="W25" s="233"/>
      <c r="X25" s="233" t="s">
        <v>161</v>
      </c>
      <c r="Y25" s="233" t="s">
        <v>423</v>
      </c>
      <c r="Z25" s="212"/>
      <c r="AA25" s="212"/>
      <c r="AB25" s="212"/>
      <c r="AC25" s="212"/>
      <c r="AD25" s="212"/>
      <c r="AE25" s="212"/>
      <c r="AF25" s="212"/>
      <c r="AG25" s="212" t="s">
        <v>428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1" x14ac:dyDescent="0.2">
      <c r="A26" s="252">
        <v>18</v>
      </c>
      <c r="B26" s="253" t="s">
        <v>677</v>
      </c>
      <c r="C26" s="262" t="s">
        <v>678</v>
      </c>
      <c r="D26" s="254" t="s">
        <v>434</v>
      </c>
      <c r="E26" s="255">
        <v>1</v>
      </c>
      <c r="F26" s="256"/>
      <c r="G26" s="257">
        <f>ROUND(E26*F26,2)</f>
        <v>0</v>
      </c>
      <c r="H26" s="234"/>
      <c r="I26" s="233">
        <f>ROUND(E26*H26,2)</f>
        <v>0</v>
      </c>
      <c r="J26" s="234"/>
      <c r="K26" s="233">
        <f>ROUND(E26*J26,2)</f>
        <v>0</v>
      </c>
      <c r="L26" s="233">
        <v>21</v>
      </c>
      <c r="M26" s="233">
        <f>G26*(1+L26/100)</f>
        <v>0</v>
      </c>
      <c r="N26" s="232">
        <v>0</v>
      </c>
      <c r="O26" s="232">
        <f>ROUND(E26*N26,2)</f>
        <v>0</v>
      </c>
      <c r="P26" s="232">
        <v>0</v>
      </c>
      <c r="Q26" s="232">
        <f>ROUND(E26*P26,2)</f>
        <v>0</v>
      </c>
      <c r="R26" s="233"/>
      <c r="S26" s="233" t="s">
        <v>178</v>
      </c>
      <c r="T26" s="233" t="s">
        <v>179</v>
      </c>
      <c r="U26" s="233">
        <v>0</v>
      </c>
      <c r="V26" s="233">
        <f>ROUND(E26*U26,2)</f>
        <v>0</v>
      </c>
      <c r="W26" s="233"/>
      <c r="X26" s="233" t="s">
        <v>161</v>
      </c>
      <c r="Y26" s="233" t="s">
        <v>423</v>
      </c>
      <c r="Z26" s="212"/>
      <c r="AA26" s="212"/>
      <c r="AB26" s="212"/>
      <c r="AC26" s="212"/>
      <c r="AD26" s="212"/>
      <c r="AE26" s="212"/>
      <c r="AF26" s="212"/>
      <c r="AG26" s="212" t="s">
        <v>428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1" x14ac:dyDescent="0.2">
      <c r="A27" s="252">
        <v>19</v>
      </c>
      <c r="B27" s="253" t="s">
        <v>679</v>
      </c>
      <c r="C27" s="262" t="s">
        <v>680</v>
      </c>
      <c r="D27" s="254" t="s">
        <v>434</v>
      </c>
      <c r="E27" s="255">
        <v>1</v>
      </c>
      <c r="F27" s="256"/>
      <c r="G27" s="257">
        <f>ROUND(E27*F27,2)</f>
        <v>0</v>
      </c>
      <c r="H27" s="234"/>
      <c r="I27" s="233">
        <f>ROUND(E27*H27,2)</f>
        <v>0</v>
      </c>
      <c r="J27" s="234"/>
      <c r="K27" s="233">
        <f>ROUND(E27*J27,2)</f>
        <v>0</v>
      </c>
      <c r="L27" s="233">
        <v>21</v>
      </c>
      <c r="M27" s="233">
        <f>G27*(1+L27/100)</f>
        <v>0</v>
      </c>
      <c r="N27" s="232">
        <v>0</v>
      </c>
      <c r="O27" s="232">
        <f>ROUND(E27*N27,2)</f>
        <v>0</v>
      </c>
      <c r="P27" s="232">
        <v>0</v>
      </c>
      <c r="Q27" s="232">
        <f>ROUND(E27*P27,2)</f>
        <v>0</v>
      </c>
      <c r="R27" s="233"/>
      <c r="S27" s="233" t="s">
        <v>178</v>
      </c>
      <c r="T27" s="233" t="s">
        <v>179</v>
      </c>
      <c r="U27" s="233">
        <v>0</v>
      </c>
      <c r="V27" s="233">
        <f>ROUND(E27*U27,2)</f>
        <v>0</v>
      </c>
      <c r="W27" s="233"/>
      <c r="X27" s="233" t="s">
        <v>161</v>
      </c>
      <c r="Y27" s="233" t="s">
        <v>423</v>
      </c>
      <c r="Z27" s="212"/>
      <c r="AA27" s="212"/>
      <c r="AB27" s="212"/>
      <c r="AC27" s="212"/>
      <c r="AD27" s="212"/>
      <c r="AE27" s="212"/>
      <c r="AF27" s="212"/>
      <c r="AG27" s="212" t="s">
        <v>428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1" x14ac:dyDescent="0.2">
      <c r="A28" s="252">
        <v>20</v>
      </c>
      <c r="B28" s="253" t="s">
        <v>462</v>
      </c>
      <c r="C28" s="262" t="s">
        <v>681</v>
      </c>
      <c r="D28" s="254" t="s">
        <v>434</v>
      </c>
      <c r="E28" s="255">
        <v>4</v>
      </c>
      <c r="F28" s="256"/>
      <c r="G28" s="257">
        <f>ROUND(E28*F28,2)</f>
        <v>0</v>
      </c>
      <c r="H28" s="234"/>
      <c r="I28" s="233">
        <f>ROUND(E28*H28,2)</f>
        <v>0</v>
      </c>
      <c r="J28" s="234"/>
      <c r="K28" s="233">
        <f>ROUND(E28*J28,2)</f>
        <v>0</v>
      </c>
      <c r="L28" s="233">
        <v>21</v>
      </c>
      <c r="M28" s="233">
        <f>G28*(1+L28/100)</f>
        <v>0</v>
      </c>
      <c r="N28" s="232">
        <v>0</v>
      </c>
      <c r="O28" s="232">
        <f>ROUND(E28*N28,2)</f>
        <v>0</v>
      </c>
      <c r="P28" s="232">
        <v>0</v>
      </c>
      <c r="Q28" s="232">
        <f>ROUND(E28*P28,2)</f>
        <v>0</v>
      </c>
      <c r="R28" s="233"/>
      <c r="S28" s="233" t="s">
        <v>178</v>
      </c>
      <c r="T28" s="233" t="s">
        <v>179</v>
      </c>
      <c r="U28" s="233">
        <v>0</v>
      </c>
      <c r="V28" s="233">
        <f>ROUND(E28*U28,2)</f>
        <v>0</v>
      </c>
      <c r="W28" s="233"/>
      <c r="X28" s="233" t="s">
        <v>161</v>
      </c>
      <c r="Y28" s="233" t="s">
        <v>423</v>
      </c>
      <c r="Z28" s="212"/>
      <c r="AA28" s="212"/>
      <c r="AB28" s="212"/>
      <c r="AC28" s="212"/>
      <c r="AD28" s="212"/>
      <c r="AE28" s="212"/>
      <c r="AF28" s="212"/>
      <c r="AG28" s="212" t="s">
        <v>428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ht="45" outlineLevel="1" x14ac:dyDescent="0.2">
      <c r="A29" s="252">
        <v>21</v>
      </c>
      <c r="B29" s="253" t="s">
        <v>464</v>
      </c>
      <c r="C29" s="262" t="s">
        <v>682</v>
      </c>
      <c r="D29" s="254" t="s">
        <v>434</v>
      </c>
      <c r="E29" s="255">
        <v>1</v>
      </c>
      <c r="F29" s="256"/>
      <c r="G29" s="257">
        <f>ROUND(E29*F29,2)</f>
        <v>0</v>
      </c>
      <c r="H29" s="234"/>
      <c r="I29" s="233">
        <f>ROUND(E29*H29,2)</f>
        <v>0</v>
      </c>
      <c r="J29" s="234"/>
      <c r="K29" s="233">
        <f>ROUND(E29*J29,2)</f>
        <v>0</v>
      </c>
      <c r="L29" s="233">
        <v>21</v>
      </c>
      <c r="M29" s="233">
        <f>G29*(1+L29/100)</f>
        <v>0</v>
      </c>
      <c r="N29" s="232">
        <v>0</v>
      </c>
      <c r="O29" s="232">
        <f>ROUND(E29*N29,2)</f>
        <v>0</v>
      </c>
      <c r="P29" s="232">
        <v>0</v>
      </c>
      <c r="Q29" s="232">
        <f>ROUND(E29*P29,2)</f>
        <v>0</v>
      </c>
      <c r="R29" s="233"/>
      <c r="S29" s="233" t="s">
        <v>178</v>
      </c>
      <c r="T29" s="233" t="s">
        <v>179</v>
      </c>
      <c r="U29" s="233">
        <v>0</v>
      </c>
      <c r="V29" s="233">
        <f>ROUND(E29*U29,2)</f>
        <v>0</v>
      </c>
      <c r="W29" s="233"/>
      <c r="X29" s="233" t="s">
        <v>161</v>
      </c>
      <c r="Y29" s="233" t="s">
        <v>423</v>
      </c>
      <c r="Z29" s="212"/>
      <c r="AA29" s="212"/>
      <c r="AB29" s="212"/>
      <c r="AC29" s="212"/>
      <c r="AD29" s="212"/>
      <c r="AE29" s="212"/>
      <c r="AF29" s="212"/>
      <c r="AG29" s="212" t="s">
        <v>428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1" x14ac:dyDescent="0.2">
      <c r="A30" s="252">
        <v>22</v>
      </c>
      <c r="B30" s="253" t="s">
        <v>466</v>
      </c>
      <c r="C30" s="262" t="s">
        <v>683</v>
      </c>
      <c r="D30" s="254" t="s">
        <v>434</v>
      </c>
      <c r="E30" s="255">
        <v>1</v>
      </c>
      <c r="F30" s="256"/>
      <c r="G30" s="257">
        <f>ROUND(E30*F30,2)</f>
        <v>0</v>
      </c>
      <c r="H30" s="234"/>
      <c r="I30" s="233">
        <f>ROUND(E30*H30,2)</f>
        <v>0</v>
      </c>
      <c r="J30" s="234"/>
      <c r="K30" s="233">
        <f>ROUND(E30*J30,2)</f>
        <v>0</v>
      </c>
      <c r="L30" s="233">
        <v>21</v>
      </c>
      <c r="M30" s="233">
        <f>G30*(1+L30/100)</f>
        <v>0</v>
      </c>
      <c r="N30" s="232">
        <v>0</v>
      </c>
      <c r="O30" s="232">
        <f>ROUND(E30*N30,2)</f>
        <v>0</v>
      </c>
      <c r="P30" s="232">
        <v>0</v>
      </c>
      <c r="Q30" s="232">
        <f>ROUND(E30*P30,2)</f>
        <v>0</v>
      </c>
      <c r="R30" s="233"/>
      <c r="S30" s="233" t="s">
        <v>178</v>
      </c>
      <c r="T30" s="233" t="s">
        <v>179</v>
      </c>
      <c r="U30" s="233">
        <v>0</v>
      </c>
      <c r="V30" s="233">
        <f>ROUND(E30*U30,2)</f>
        <v>0</v>
      </c>
      <c r="W30" s="233"/>
      <c r="X30" s="233" t="s">
        <v>161</v>
      </c>
      <c r="Y30" s="233" t="s">
        <v>423</v>
      </c>
      <c r="Z30" s="212"/>
      <c r="AA30" s="212"/>
      <c r="AB30" s="212"/>
      <c r="AC30" s="212"/>
      <c r="AD30" s="212"/>
      <c r="AE30" s="212"/>
      <c r="AF30" s="212"/>
      <c r="AG30" s="212" t="s">
        <v>428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1" x14ac:dyDescent="0.2">
      <c r="A31" s="252">
        <v>23</v>
      </c>
      <c r="B31" s="253" t="s">
        <v>684</v>
      </c>
      <c r="C31" s="262" t="s">
        <v>685</v>
      </c>
      <c r="D31" s="254" t="s">
        <v>434</v>
      </c>
      <c r="E31" s="255">
        <v>1</v>
      </c>
      <c r="F31" s="256"/>
      <c r="G31" s="257">
        <f>ROUND(E31*F31,2)</f>
        <v>0</v>
      </c>
      <c r="H31" s="234"/>
      <c r="I31" s="233">
        <f>ROUND(E31*H31,2)</f>
        <v>0</v>
      </c>
      <c r="J31" s="234"/>
      <c r="K31" s="233">
        <f>ROUND(E31*J31,2)</f>
        <v>0</v>
      </c>
      <c r="L31" s="233">
        <v>21</v>
      </c>
      <c r="M31" s="233">
        <f>G31*(1+L31/100)</f>
        <v>0</v>
      </c>
      <c r="N31" s="232">
        <v>0</v>
      </c>
      <c r="O31" s="232">
        <f>ROUND(E31*N31,2)</f>
        <v>0</v>
      </c>
      <c r="P31" s="232">
        <v>0</v>
      </c>
      <c r="Q31" s="232">
        <f>ROUND(E31*P31,2)</f>
        <v>0</v>
      </c>
      <c r="R31" s="233"/>
      <c r="S31" s="233" t="s">
        <v>178</v>
      </c>
      <c r="T31" s="233" t="s">
        <v>179</v>
      </c>
      <c r="U31" s="233">
        <v>0</v>
      </c>
      <c r="V31" s="233">
        <f>ROUND(E31*U31,2)</f>
        <v>0</v>
      </c>
      <c r="W31" s="233"/>
      <c r="X31" s="233" t="s">
        <v>161</v>
      </c>
      <c r="Y31" s="233" t="s">
        <v>423</v>
      </c>
      <c r="Z31" s="212"/>
      <c r="AA31" s="212"/>
      <c r="AB31" s="212"/>
      <c r="AC31" s="212"/>
      <c r="AD31" s="212"/>
      <c r="AE31" s="212"/>
      <c r="AF31" s="212"/>
      <c r="AG31" s="212" t="s">
        <v>428</v>
      </c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1" x14ac:dyDescent="0.2">
      <c r="A32" s="252">
        <v>24</v>
      </c>
      <c r="B32" s="253" t="s">
        <v>442</v>
      </c>
      <c r="C32" s="262" t="s">
        <v>686</v>
      </c>
      <c r="D32" s="254"/>
      <c r="E32" s="255">
        <v>0</v>
      </c>
      <c r="F32" s="256"/>
      <c r="G32" s="257">
        <f>ROUND(E32*F32,2)</f>
        <v>0</v>
      </c>
      <c r="H32" s="234"/>
      <c r="I32" s="233">
        <f>ROUND(E32*H32,2)</f>
        <v>0</v>
      </c>
      <c r="J32" s="234"/>
      <c r="K32" s="233">
        <f>ROUND(E32*J32,2)</f>
        <v>0</v>
      </c>
      <c r="L32" s="233">
        <v>21</v>
      </c>
      <c r="M32" s="233">
        <f>G32*(1+L32/100)</f>
        <v>0</v>
      </c>
      <c r="N32" s="232">
        <v>0</v>
      </c>
      <c r="O32" s="232">
        <f>ROUND(E32*N32,2)</f>
        <v>0</v>
      </c>
      <c r="P32" s="232">
        <v>0</v>
      </c>
      <c r="Q32" s="232">
        <f>ROUND(E32*P32,2)</f>
        <v>0</v>
      </c>
      <c r="R32" s="233"/>
      <c r="S32" s="233" t="s">
        <v>178</v>
      </c>
      <c r="T32" s="233" t="s">
        <v>179</v>
      </c>
      <c r="U32" s="233">
        <v>0</v>
      </c>
      <c r="V32" s="233">
        <f>ROUND(E32*U32,2)</f>
        <v>0</v>
      </c>
      <c r="W32" s="233"/>
      <c r="X32" s="233" t="s">
        <v>161</v>
      </c>
      <c r="Y32" s="233" t="s">
        <v>423</v>
      </c>
      <c r="Z32" s="212"/>
      <c r="AA32" s="212"/>
      <c r="AB32" s="212"/>
      <c r="AC32" s="212"/>
      <c r="AD32" s="212"/>
      <c r="AE32" s="212"/>
      <c r="AF32" s="212"/>
      <c r="AG32" s="212" t="s">
        <v>428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ht="22.5" outlineLevel="1" x14ac:dyDescent="0.2">
      <c r="A33" s="252">
        <v>25</v>
      </c>
      <c r="B33" s="253" t="s">
        <v>473</v>
      </c>
      <c r="C33" s="262" t="s">
        <v>687</v>
      </c>
      <c r="D33" s="254" t="s">
        <v>427</v>
      </c>
      <c r="E33" s="255">
        <v>95</v>
      </c>
      <c r="F33" s="256"/>
      <c r="G33" s="257">
        <f>ROUND(E33*F33,2)</f>
        <v>0</v>
      </c>
      <c r="H33" s="234"/>
      <c r="I33" s="233">
        <f>ROUND(E33*H33,2)</f>
        <v>0</v>
      </c>
      <c r="J33" s="234"/>
      <c r="K33" s="233">
        <f>ROUND(E33*J33,2)</f>
        <v>0</v>
      </c>
      <c r="L33" s="233">
        <v>21</v>
      </c>
      <c r="M33" s="233">
        <f>G33*(1+L33/100)</f>
        <v>0</v>
      </c>
      <c r="N33" s="232">
        <v>0</v>
      </c>
      <c r="O33" s="232">
        <f>ROUND(E33*N33,2)</f>
        <v>0</v>
      </c>
      <c r="P33" s="232">
        <v>0</v>
      </c>
      <c r="Q33" s="232">
        <f>ROUND(E33*P33,2)</f>
        <v>0</v>
      </c>
      <c r="R33" s="233"/>
      <c r="S33" s="233" t="s">
        <v>178</v>
      </c>
      <c r="T33" s="233" t="s">
        <v>179</v>
      </c>
      <c r="U33" s="233">
        <v>0</v>
      </c>
      <c r="V33" s="233">
        <f>ROUND(E33*U33,2)</f>
        <v>0</v>
      </c>
      <c r="W33" s="233"/>
      <c r="X33" s="233" t="s">
        <v>161</v>
      </c>
      <c r="Y33" s="233" t="s">
        <v>423</v>
      </c>
      <c r="Z33" s="212"/>
      <c r="AA33" s="212"/>
      <c r="AB33" s="212"/>
      <c r="AC33" s="212"/>
      <c r="AD33" s="212"/>
      <c r="AE33" s="212"/>
      <c r="AF33" s="212"/>
      <c r="AG33" s="212" t="s">
        <v>428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ht="22.5" outlineLevel="1" x14ac:dyDescent="0.2">
      <c r="A34" s="252">
        <v>26</v>
      </c>
      <c r="B34" s="253" t="s">
        <v>475</v>
      </c>
      <c r="C34" s="262" t="s">
        <v>688</v>
      </c>
      <c r="D34" s="254" t="s">
        <v>427</v>
      </c>
      <c r="E34" s="255">
        <v>3</v>
      </c>
      <c r="F34" s="256"/>
      <c r="G34" s="257">
        <f>ROUND(E34*F34,2)</f>
        <v>0</v>
      </c>
      <c r="H34" s="234"/>
      <c r="I34" s="233">
        <f>ROUND(E34*H34,2)</f>
        <v>0</v>
      </c>
      <c r="J34" s="234"/>
      <c r="K34" s="233">
        <f>ROUND(E34*J34,2)</f>
        <v>0</v>
      </c>
      <c r="L34" s="233">
        <v>21</v>
      </c>
      <c r="M34" s="233">
        <f>G34*(1+L34/100)</f>
        <v>0</v>
      </c>
      <c r="N34" s="232">
        <v>0</v>
      </c>
      <c r="O34" s="232">
        <f>ROUND(E34*N34,2)</f>
        <v>0</v>
      </c>
      <c r="P34" s="232">
        <v>0</v>
      </c>
      <c r="Q34" s="232">
        <f>ROUND(E34*P34,2)</f>
        <v>0</v>
      </c>
      <c r="R34" s="233"/>
      <c r="S34" s="233" t="s">
        <v>178</v>
      </c>
      <c r="T34" s="233" t="s">
        <v>179</v>
      </c>
      <c r="U34" s="233">
        <v>0</v>
      </c>
      <c r="V34" s="233">
        <f>ROUND(E34*U34,2)</f>
        <v>0</v>
      </c>
      <c r="W34" s="233"/>
      <c r="X34" s="233" t="s">
        <v>161</v>
      </c>
      <c r="Y34" s="233" t="s">
        <v>423</v>
      </c>
      <c r="Z34" s="212"/>
      <c r="AA34" s="212"/>
      <c r="AB34" s="212"/>
      <c r="AC34" s="212"/>
      <c r="AD34" s="212"/>
      <c r="AE34" s="212"/>
      <c r="AF34" s="212"/>
      <c r="AG34" s="212" t="s">
        <v>428</v>
      </c>
      <c r="AH34" s="212"/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ht="22.5" outlineLevel="1" x14ac:dyDescent="0.2">
      <c r="A35" s="252">
        <v>27</v>
      </c>
      <c r="B35" s="253" t="s">
        <v>477</v>
      </c>
      <c r="C35" s="262" t="s">
        <v>689</v>
      </c>
      <c r="D35" s="254" t="s">
        <v>427</v>
      </c>
      <c r="E35" s="255">
        <v>95</v>
      </c>
      <c r="F35" s="256"/>
      <c r="G35" s="257">
        <f>ROUND(E35*F35,2)</f>
        <v>0</v>
      </c>
      <c r="H35" s="234"/>
      <c r="I35" s="233">
        <f>ROUND(E35*H35,2)</f>
        <v>0</v>
      </c>
      <c r="J35" s="234"/>
      <c r="K35" s="233">
        <f>ROUND(E35*J35,2)</f>
        <v>0</v>
      </c>
      <c r="L35" s="233">
        <v>21</v>
      </c>
      <c r="M35" s="233">
        <f>G35*(1+L35/100)</f>
        <v>0</v>
      </c>
      <c r="N35" s="232">
        <v>0</v>
      </c>
      <c r="O35" s="232">
        <f>ROUND(E35*N35,2)</f>
        <v>0</v>
      </c>
      <c r="P35" s="232">
        <v>0</v>
      </c>
      <c r="Q35" s="232">
        <f>ROUND(E35*P35,2)</f>
        <v>0</v>
      </c>
      <c r="R35" s="233"/>
      <c r="S35" s="233" t="s">
        <v>178</v>
      </c>
      <c r="T35" s="233" t="s">
        <v>179</v>
      </c>
      <c r="U35" s="233">
        <v>0</v>
      </c>
      <c r="V35" s="233">
        <f>ROUND(E35*U35,2)</f>
        <v>0</v>
      </c>
      <c r="W35" s="233"/>
      <c r="X35" s="233" t="s">
        <v>161</v>
      </c>
      <c r="Y35" s="233" t="s">
        <v>423</v>
      </c>
      <c r="Z35" s="212"/>
      <c r="AA35" s="212"/>
      <c r="AB35" s="212"/>
      <c r="AC35" s="212"/>
      <c r="AD35" s="212"/>
      <c r="AE35" s="212"/>
      <c r="AF35" s="212"/>
      <c r="AG35" s="212" t="s">
        <v>428</v>
      </c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ht="22.5" outlineLevel="1" x14ac:dyDescent="0.2">
      <c r="A36" s="252">
        <v>28</v>
      </c>
      <c r="B36" s="253" t="s">
        <v>479</v>
      </c>
      <c r="C36" s="262" t="s">
        <v>690</v>
      </c>
      <c r="D36" s="254" t="s">
        <v>427</v>
      </c>
      <c r="E36" s="255">
        <v>3</v>
      </c>
      <c r="F36" s="256"/>
      <c r="G36" s="257">
        <f>ROUND(E36*F36,2)</f>
        <v>0</v>
      </c>
      <c r="H36" s="234"/>
      <c r="I36" s="233">
        <f>ROUND(E36*H36,2)</f>
        <v>0</v>
      </c>
      <c r="J36" s="234"/>
      <c r="K36" s="233">
        <f>ROUND(E36*J36,2)</f>
        <v>0</v>
      </c>
      <c r="L36" s="233">
        <v>21</v>
      </c>
      <c r="M36" s="233">
        <f>G36*(1+L36/100)</f>
        <v>0</v>
      </c>
      <c r="N36" s="232">
        <v>0</v>
      </c>
      <c r="O36" s="232">
        <f>ROUND(E36*N36,2)</f>
        <v>0</v>
      </c>
      <c r="P36" s="232">
        <v>0</v>
      </c>
      <c r="Q36" s="232">
        <f>ROUND(E36*P36,2)</f>
        <v>0</v>
      </c>
      <c r="R36" s="233"/>
      <c r="S36" s="233" t="s">
        <v>178</v>
      </c>
      <c r="T36" s="233" t="s">
        <v>179</v>
      </c>
      <c r="U36" s="233">
        <v>0</v>
      </c>
      <c r="V36" s="233">
        <f>ROUND(E36*U36,2)</f>
        <v>0</v>
      </c>
      <c r="W36" s="233"/>
      <c r="X36" s="233" t="s">
        <v>161</v>
      </c>
      <c r="Y36" s="233" t="s">
        <v>423</v>
      </c>
      <c r="Z36" s="212"/>
      <c r="AA36" s="212"/>
      <c r="AB36" s="212"/>
      <c r="AC36" s="212"/>
      <c r="AD36" s="212"/>
      <c r="AE36" s="212"/>
      <c r="AF36" s="212"/>
      <c r="AG36" s="212" t="s">
        <v>428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outlineLevel="1" x14ac:dyDescent="0.2">
      <c r="A37" s="252">
        <v>29</v>
      </c>
      <c r="B37" s="253" t="s">
        <v>481</v>
      </c>
      <c r="C37" s="262" t="s">
        <v>691</v>
      </c>
      <c r="D37" s="254" t="s">
        <v>434</v>
      </c>
      <c r="E37" s="255">
        <v>1</v>
      </c>
      <c r="F37" s="256"/>
      <c r="G37" s="257">
        <f>ROUND(E37*F37,2)</f>
        <v>0</v>
      </c>
      <c r="H37" s="234"/>
      <c r="I37" s="233">
        <f>ROUND(E37*H37,2)</f>
        <v>0</v>
      </c>
      <c r="J37" s="234"/>
      <c r="K37" s="233">
        <f>ROUND(E37*J37,2)</f>
        <v>0</v>
      </c>
      <c r="L37" s="233">
        <v>21</v>
      </c>
      <c r="M37" s="233">
        <f>G37*(1+L37/100)</f>
        <v>0</v>
      </c>
      <c r="N37" s="232">
        <v>0</v>
      </c>
      <c r="O37" s="232">
        <f>ROUND(E37*N37,2)</f>
        <v>0</v>
      </c>
      <c r="P37" s="232">
        <v>0</v>
      </c>
      <c r="Q37" s="232">
        <f>ROUND(E37*P37,2)</f>
        <v>0</v>
      </c>
      <c r="R37" s="233"/>
      <c r="S37" s="233" t="s">
        <v>178</v>
      </c>
      <c r="T37" s="233" t="s">
        <v>179</v>
      </c>
      <c r="U37" s="233">
        <v>0</v>
      </c>
      <c r="V37" s="233">
        <f>ROUND(E37*U37,2)</f>
        <v>0</v>
      </c>
      <c r="W37" s="233"/>
      <c r="X37" s="233" t="s">
        <v>161</v>
      </c>
      <c r="Y37" s="233" t="s">
        <v>423</v>
      </c>
      <c r="Z37" s="212"/>
      <c r="AA37" s="212"/>
      <c r="AB37" s="212"/>
      <c r="AC37" s="212"/>
      <c r="AD37" s="212"/>
      <c r="AE37" s="212"/>
      <c r="AF37" s="212"/>
      <c r="AG37" s="212" t="s">
        <v>428</v>
      </c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ht="22.5" outlineLevel="1" x14ac:dyDescent="0.2">
      <c r="A38" s="252">
        <v>30</v>
      </c>
      <c r="B38" s="253" t="s">
        <v>482</v>
      </c>
      <c r="C38" s="262" t="s">
        <v>692</v>
      </c>
      <c r="D38" s="254" t="s">
        <v>434</v>
      </c>
      <c r="E38" s="255">
        <v>1</v>
      </c>
      <c r="F38" s="256"/>
      <c r="G38" s="257">
        <f>ROUND(E38*F38,2)</f>
        <v>0</v>
      </c>
      <c r="H38" s="234"/>
      <c r="I38" s="233">
        <f>ROUND(E38*H38,2)</f>
        <v>0</v>
      </c>
      <c r="J38" s="234"/>
      <c r="K38" s="233">
        <f>ROUND(E38*J38,2)</f>
        <v>0</v>
      </c>
      <c r="L38" s="233">
        <v>21</v>
      </c>
      <c r="M38" s="233">
        <f>G38*(1+L38/100)</f>
        <v>0</v>
      </c>
      <c r="N38" s="232">
        <v>0</v>
      </c>
      <c r="O38" s="232">
        <f>ROUND(E38*N38,2)</f>
        <v>0</v>
      </c>
      <c r="P38" s="232">
        <v>0</v>
      </c>
      <c r="Q38" s="232">
        <f>ROUND(E38*P38,2)</f>
        <v>0</v>
      </c>
      <c r="R38" s="233"/>
      <c r="S38" s="233" t="s">
        <v>178</v>
      </c>
      <c r="T38" s="233" t="s">
        <v>179</v>
      </c>
      <c r="U38" s="233">
        <v>0</v>
      </c>
      <c r="V38" s="233">
        <f>ROUND(E38*U38,2)</f>
        <v>0</v>
      </c>
      <c r="W38" s="233"/>
      <c r="X38" s="233" t="s">
        <v>161</v>
      </c>
      <c r="Y38" s="233" t="s">
        <v>423</v>
      </c>
      <c r="Z38" s="212"/>
      <c r="AA38" s="212"/>
      <c r="AB38" s="212"/>
      <c r="AC38" s="212"/>
      <c r="AD38" s="212"/>
      <c r="AE38" s="212"/>
      <c r="AF38" s="212"/>
      <c r="AG38" s="212" t="s">
        <v>428</v>
      </c>
      <c r="AH38" s="212"/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1" x14ac:dyDescent="0.2">
      <c r="A39" s="252">
        <v>31</v>
      </c>
      <c r="B39" s="253" t="s">
        <v>484</v>
      </c>
      <c r="C39" s="262" t="s">
        <v>693</v>
      </c>
      <c r="D39" s="254" t="s">
        <v>463</v>
      </c>
      <c r="E39" s="255">
        <v>1</v>
      </c>
      <c r="F39" s="256"/>
      <c r="G39" s="257">
        <f>ROUND(E39*F39,2)</f>
        <v>0</v>
      </c>
      <c r="H39" s="234"/>
      <c r="I39" s="233">
        <f>ROUND(E39*H39,2)</f>
        <v>0</v>
      </c>
      <c r="J39" s="234"/>
      <c r="K39" s="233">
        <f>ROUND(E39*J39,2)</f>
        <v>0</v>
      </c>
      <c r="L39" s="233">
        <v>21</v>
      </c>
      <c r="M39" s="233">
        <f>G39*(1+L39/100)</f>
        <v>0</v>
      </c>
      <c r="N39" s="232">
        <v>0</v>
      </c>
      <c r="O39" s="232">
        <f>ROUND(E39*N39,2)</f>
        <v>0</v>
      </c>
      <c r="P39" s="232">
        <v>0</v>
      </c>
      <c r="Q39" s="232">
        <f>ROUND(E39*P39,2)</f>
        <v>0</v>
      </c>
      <c r="R39" s="233"/>
      <c r="S39" s="233" t="s">
        <v>178</v>
      </c>
      <c r="T39" s="233" t="s">
        <v>179</v>
      </c>
      <c r="U39" s="233">
        <v>0</v>
      </c>
      <c r="V39" s="233">
        <f>ROUND(E39*U39,2)</f>
        <v>0</v>
      </c>
      <c r="W39" s="233"/>
      <c r="X39" s="233" t="s">
        <v>161</v>
      </c>
      <c r="Y39" s="233" t="s">
        <v>423</v>
      </c>
      <c r="Z39" s="212"/>
      <c r="AA39" s="212"/>
      <c r="AB39" s="212"/>
      <c r="AC39" s="212"/>
      <c r="AD39" s="212"/>
      <c r="AE39" s="212"/>
      <c r="AF39" s="212"/>
      <c r="AG39" s="212" t="s">
        <v>428</v>
      </c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1" x14ac:dyDescent="0.2">
      <c r="A40" s="252">
        <v>32</v>
      </c>
      <c r="B40" s="253" t="s">
        <v>485</v>
      </c>
      <c r="C40" s="262" t="s">
        <v>694</v>
      </c>
      <c r="D40" s="254" t="s">
        <v>434</v>
      </c>
      <c r="E40" s="255">
        <v>1</v>
      </c>
      <c r="F40" s="256"/>
      <c r="G40" s="257">
        <f>ROUND(E40*F40,2)</f>
        <v>0</v>
      </c>
      <c r="H40" s="234"/>
      <c r="I40" s="233">
        <f>ROUND(E40*H40,2)</f>
        <v>0</v>
      </c>
      <c r="J40" s="234"/>
      <c r="K40" s="233">
        <f>ROUND(E40*J40,2)</f>
        <v>0</v>
      </c>
      <c r="L40" s="233">
        <v>21</v>
      </c>
      <c r="M40" s="233">
        <f>G40*(1+L40/100)</f>
        <v>0</v>
      </c>
      <c r="N40" s="232">
        <v>0</v>
      </c>
      <c r="O40" s="232">
        <f>ROUND(E40*N40,2)</f>
        <v>0</v>
      </c>
      <c r="P40" s="232">
        <v>0</v>
      </c>
      <c r="Q40" s="232">
        <f>ROUND(E40*P40,2)</f>
        <v>0</v>
      </c>
      <c r="R40" s="233"/>
      <c r="S40" s="233" t="s">
        <v>178</v>
      </c>
      <c r="T40" s="233" t="s">
        <v>179</v>
      </c>
      <c r="U40" s="233">
        <v>0</v>
      </c>
      <c r="V40" s="233">
        <f>ROUND(E40*U40,2)</f>
        <v>0</v>
      </c>
      <c r="W40" s="233"/>
      <c r="X40" s="233" t="s">
        <v>161</v>
      </c>
      <c r="Y40" s="233" t="s">
        <v>423</v>
      </c>
      <c r="Z40" s="212"/>
      <c r="AA40" s="212"/>
      <c r="AB40" s="212"/>
      <c r="AC40" s="212"/>
      <c r="AD40" s="212"/>
      <c r="AE40" s="212"/>
      <c r="AF40" s="212"/>
      <c r="AG40" s="212" t="s">
        <v>428</v>
      </c>
      <c r="AH40" s="212"/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1" x14ac:dyDescent="0.2">
      <c r="A41" s="252">
        <v>33</v>
      </c>
      <c r="B41" s="253" t="s">
        <v>486</v>
      </c>
      <c r="C41" s="262" t="s">
        <v>439</v>
      </c>
      <c r="D41" s="254" t="s">
        <v>434</v>
      </c>
      <c r="E41" s="255">
        <v>4</v>
      </c>
      <c r="F41" s="256"/>
      <c r="G41" s="257">
        <f>ROUND(E41*F41,2)</f>
        <v>0</v>
      </c>
      <c r="H41" s="234"/>
      <c r="I41" s="233">
        <f>ROUND(E41*H41,2)</f>
        <v>0</v>
      </c>
      <c r="J41" s="234"/>
      <c r="K41" s="233">
        <f>ROUND(E41*J41,2)</f>
        <v>0</v>
      </c>
      <c r="L41" s="233">
        <v>21</v>
      </c>
      <c r="M41" s="233">
        <f>G41*(1+L41/100)</f>
        <v>0</v>
      </c>
      <c r="N41" s="232">
        <v>0</v>
      </c>
      <c r="O41" s="232">
        <f>ROUND(E41*N41,2)</f>
        <v>0</v>
      </c>
      <c r="P41" s="232">
        <v>0</v>
      </c>
      <c r="Q41" s="232">
        <f>ROUND(E41*P41,2)</f>
        <v>0</v>
      </c>
      <c r="R41" s="233"/>
      <c r="S41" s="233" t="s">
        <v>178</v>
      </c>
      <c r="T41" s="233" t="s">
        <v>179</v>
      </c>
      <c r="U41" s="233">
        <v>0</v>
      </c>
      <c r="V41" s="233">
        <f>ROUND(E41*U41,2)</f>
        <v>0</v>
      </c>
      <c r="W41" s="233"/>
      <c r="X41" s="233" t="s">
        <v>161</v>
      </c>
      <c r="Y41" s="233" t="s">
        <v>423</v>
      </c>
      <c r="Z41" s="212"/>
      <c r="AA41" s="212"/>
      <c r="AB41" s="212"/>
      <c r="AC41" s="212"/>
      <c r="AD41" s="212"/>
      <c r="AE41" s="212"/>
      <c r="AF41" s="212"/>
      <c r="AG41" s="212" t="s">
        <v>428</v>
      </c>
      <c r="AH41" s="212"/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ht="22.5" outlineLevel="1" x14ac:dyDescent="0.2">
      <c r="A42" s="246">
        <v>34</v>
      </c>
      <c r="B42" s="247" t="s">
        <v>487</v>
      </c>
      <c r="C42" s="260" t="s">
        <v>441</v>
      </c>
      <c r="D42" s="248" t="s">
        <v>177</v>
      </c>
      <c r="E42" s="249">
        <v>1</v>
      </c>
      <c r="F42" s="250"/>
      <c r="G42" s="251">
        <f>ROUND(E42*F42,2)</f>
        <v>0</v>
      </c>
      <c r="H42" s="234"/>
      <c r="I42" s="233">
        <f>ROUND(E42*H42,2)</f>
        <v>0</v>
      </c>
      <c r="J42" s="234"/>
      <c r="K42" s="233">
        <f>ROUND(E42*J42,2)</f>
        <v>0</v>
      </c>
      <c r="L42" s="233">
        <v>21</v>
      </c>
      <c r="M42" s="233">
        <f>G42*(1+L42/100)</f>
        <v>0</v>
      </c>
      <c r="N42" s="232">
        <v>0</v>
      </c>
      <c r="O42" s="232">
        <f>ROUND(E42*N42,2)</f>
        <v>0</v>
      </c>
      <c r="P42" s="232">
        <v>0</v>
      </c>
      <c r="Q42" s="232">
        <f>ROUND(E42*P42,2)</f>
        <v>0</v>
      </c>
      <c r="R42" s="233"/>
      <c r="S42" s="233" t="s">
        <v>178</v>
      </c>
      <c r="T42" s="233" t="s">
        <v>179</v>
      </c>
      <c r="U42" s="233">
        <v>0</v>
      </c>
      <c r="V42" s="233">
        <f>ROUND(E42*U42,2)</f>
        <v>0</v>
      </c>
      <c r="W42" s="233"/>
      <c r="X42" s="233" t="s">
        <v>161</v>
      </c>
      <c r="Y42" s="233" t="s">
        <v>423</v>
      </c>
      <c r="Z42" s="212"/>
      <c r="AA42" s="212"/>
      <c r="AB42" s="212"/>
      <c r="AC42" s="212"/>
      <c r="AD42" s="212"/>
      <c r="AE42" s="212"/>
      <c r="AF42" s="212"/>
      <c r="AG42" s="212" t="s">
        <v>428</v>
      </c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x14ac:dyDescent="0.2">
      <c r="A43" s="3"/>
      <c r="B43" s="4"/>
      <c r="C43" s="264"/>
      <c r="D43" s="6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AE43">
        <v>12</v>
      </c>
      <c r="AF43">
        <v>21</v>
      </c>
      <c r="AG43" t="s">
        <v>141</v>
      </c>
    </row>
    <row r="44" spans="1:60" x14ac:dyDescent="0.2">
      <c r="A44" s="215"/>
      <c r="B44" s="216" t="s">
        <v>31</v>
      </c>
      <c r="C44" s="265"/>
      <c r="D44" s="217"/>
      <c r="E44" s="218"/>
      <c r="F44" s="218"/>
      <c r="G44" s="245">
        <f>G8</f>
        <v>0</v>
      </c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AE44">
        <f>SUMIF(L7:L42,AE43,G7:G42)</f>
        <v>0</v>
      </c>
      <c r="AF44">
        <f>SUMIF(L7:L42,AF43,G7:G42)</f>
        <v>0</v>
      </c>
      <c r="AG44" t="s">
        <v>381</v>
      </c>
    </row>
    <row r="45" spans="1:60" x14ac:dyDescent="0.2">
      <c r="A45" s="3"/>
      <c r="B45" s="4"/>
      <c r="C45" s="264"/>
      <c r="D45" s="6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</row>
    <row r="46" spans="1:60" x14ac:dyDescent="0.2">
      <c r="A46" s="3"/>
      <c r="B46" s="4"/>
      <c r="C46" s="264"/>
      <c r="D46" s="6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</row>
    <row r="47" spans="1:60" x14ac:dyDescent="0.2">
      <c r="A47" s="219" t="s">
        <v>382</v>
      </c>
      <c r="B47" s="219"/>
      <c r="C47" s="266"/>
      <c r="D47" s="6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</row>
    <row r="48" spans="1:60" x14ac:dyDescent="0.2">
      <c r="A48" s="220"/>
      <c r="B48" s="221"/>
      <c r="C48" s="267"/>
      <c r="D48" s="221"/>
      <c r="E48" s="221"/>
      <c r="F48" s="221"/>
      <c r="G48" s="222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AG48" t="s">
        <v>383</v>
      </c>
    </row>
    <row r="49" spans="1:33" x14ac:dyDescent="0.2">
      <c r="A49" s="223"/>
      <c r="B49" s="224"/>
      <c r="C49" s="268"/>
      <c r="D49" s="224"/>
      <c r="E49" s="224"/>
      <c r="F49" s="224"/>
      <c r="G49" s="225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</row>
    <row r="50" spans="1:33" x14ac:dyDescent="0.2">
      <c r="A50" s="223"/>
      <c r="B50" s="224"/>
      <c r="C50" s="268"/>
      <c r="D50" s="224"/>
      <c r="E50" s="224"/>
      <c r="F50" s="224"/>
      <c r="G50" s="225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</row>
    <row r="51" spans="1:33" x14ac:dyDescent="0.2">
      <c r="A51" s="223"/>
      <c r="B51" s="224"/>
      <c r="C51" s="268"/>
      <c r="D51" s="224"/>
      <c r="E51" s="224"/>
      <c r="F51" s="224"/>
      <c r="G51" s="225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</row>
    <row r="52" spans="1:33" x14ac:dyDescent="0.2">
      <c r="A52" s="226"/>
      <c r="B52" s="227"/>
      <c r="C52" s="269"/>
      <c r="D52" s="227"/>
      <c r="E52" s="227"/>
      <c r="F52" s="227"/>
      <c r="G52" s="228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</row>
    <row r="53" spans="1:33" x14ac:dyDescent="0.2">
      <c r="A53" s="3"/>
      <c r="B53" s="4"/>
      <c r="C53" s="264"/>
      <c r="D53" s="6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</row>
    <row r="54" spans="1:33" x14ac:dyDescent="0.2">
      <c r="C54" s="270"/>
      <c r="D54" s="10"/>
      <c r="AG54" t="s">
        <v>384</v>
      </c>
    </row>
    <row r="55" spans="1:33" x14ac:dyDescent="0.2">
      <c r="D55" s="10"/>
    </row>
    <row r="56" spans="1:33" x14ac:dyDescent="0.2">
      <c r="D56" s="10"/>
    </row>
    <row r="57" spans="1:33" x14ac:dyDescent="0.2">
      <c r="D57" s="10"/>
    </row>
    <row r="58" spans="1:33" x14ac:dyDescent="0.2">
      <c r="D58" s="10"/>
    </row>
    <row r="59" spans="1:33" x14ac:dyDescent="0.2">
      <c r="D59" s="10"/>
    </row>
    <row r="60" spans="1:33" x14ac:dyDescent="0.2">
      <c r="D60" s="10"/>
    </row>
    <row r="61" spans="1:33" x14ac:dyDescent="0.2">
      <c r="D61" s="10"/>
    </row>
    <row r="62" spans="1:33" x14ac:dyDescent="0.2">
      <c r="D62" s="10"/>
    </row>
    <row r="63" spans="1:33" x14ac:dyDescent="0.2">
      <c r="D63" s="10"/>
    </row>
    <row r="64" spans="1:33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f8V/1c+1iti+hq8xO/4BaH8yUdBHnk4r/x3qXjlpQhVRySn99e/BCRB6cyWTIY3oiDn20hy3tggM4rmf71aERA==" saltValue="NOu8UIUBXFYtGSHTAzdXOA==" spinCount="100000" sheet="1" formatRows="0"/>
  <mergeCells count="6">
    <mergeCell ref="A1:G1"/>
    <mergeCell ref="C2:G2"/>
    <mergeCell ref="C3:G3"/>
    <mergeCell ref="C4:G4"/>
    <mergeCell ref="A47:C47"/>
    <mergeCell ref="A48:G52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60</vt:i4>
      </vt:variant>
    </vt:vector>
  </HeadingPairs>
  <TitlesOfParts>
    <vt:vector size="70" baseType="lpstr">
      <vt:lpstr>Pokyny pro vyplnění</vt:lpstr>
      <vt:lpstr>Stavba</vt:lpstr>
      <vt:lpstr>VzorPolozky</vt:lpstr>
      <vt:lpstr>SO01 D.1.1 Pol</vt:lpstr>
      <vt:lpstr>SO01 D.1.2 Pol</vt:lpstr>
      <vt:lpstr>SO01 D.1.3 Pol</vt:lpstr>
      <vt:lpstr>SO01 D.1.4.1  Pol</vt:lpstr>
      <vt:lpstr>SO01 D.1.4.3 Pol</vt:lpstr>
      <vt:lpstr>SO01 D.2.4.3 Pol</vt:lpstr>
      <vt:lpstr>SO01 ON a VN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'SO01 D.1.1 Pol'!Názvy_tisku</vt:lpstr>
      <vt:lpstr>'SO01 D.1.2 Pol'!Názvy_tisku</vt:lpstr>
      <vt:lpstr>'SO01 D.1.3 Pol'!Názvy_tisku</vt:lpstr>
      <vt:lpstr>'SO01 D.1.4.1  Pol'!Názvy_tisku</vt:lpstr>
      <vt:lpstr>'SO01 D.1.4.3 Pol'!Názvy_tisku</vt:lpstr>
      <vt:lpstr>'SO01 D.2.4.3 Pol'!Názvy_tisku</vt:lpstr>
      <vt:lpstr>'SO01 ON a VN Pol'!Názvy_tisku</vt:lpstr>
      <vt:lpstr>oadresa</vt:lpstr>
      <vt:lpstr>Stavba!Objednatel</vt:lpstr>
      <vt:lpstr>Stavba!Objekt</vt:lpstr>
      <vt:lpstr>'SO01 D.1.1 Pol'!Oblast_tisku</vt:lpstr>
      <vt:lpstr>'SO01 D.1.2 Pol'!Oblast_tisku</vt:lpstr>
      <vt:lpstr>'SO01 D.1.3 Pol'!Oblast_tisku</vt:lpstr>
      <vt:lpstr>'SO01 D.1.4.1  Pol'!Oblast_tisku</vt:lpstr>
      <vt:lpstr>'SO01 D.1.4.3 Pol'!Oblast_tisku</vt:lpstr>
      <vt:lpstr>'SO01 D.2.4.3 Pol'!Oblast_tisku</vt:lpstr>
      <vt:lpstr>'SO01 ON a VN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Pavel</dc:creator>
  <cp:lastModifiedBy>Pavel</cp:lastModifiedBy>
  <cp:lastPrinted>2019-03-19T12:27:02Z</cp:lastPrinted>
  <dcterms:created xsi:type="dcterms:W3CDTF">2009-04-08T07:15:50Z</dcterms:created>
  <dcterms:modified xsi:type="dcterms:W3CDTF">2025-07-23T14:54:55Z</dcterms:modified>
</cp:coreProperties>
</file>