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'Položky'!$A$1:$G$18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<sst xmlns="http://schemas.openxmlformats.org/spreadsheetml/2006/main" count="119" uniqueCount="92">
  <si>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</si>
  <si>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</si>
  <si>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</si>
  <si>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</si>
  <si>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</si>
  <si>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</si>
  <si>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</si>
  <si>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</si>
  <si>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</si>
  <si>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</si>
  <si>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</si>
  <si>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</si>
  <si>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</si>
  <si>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</si>
  <si>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</si>
  <si>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</si>
  <si>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</si>
  <si>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</si>
  <si>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</si>
  <si>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</si>
  <si>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</si>
  <si>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</si>
  <si>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</si>
  <si>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</si>
  <si>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</si>
  <si>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</si>
  <si>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</si>
  <si>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</si>
  <si>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</si>
  <si>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</si>
  <si>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</si>
  <si>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</si>
  <si>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</si>
  <si>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</si>
  <si>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</si>
  <si>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</si>
  <si>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</si>
  <si>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</si>
  <si>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</si>
  <si>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</si>
  <si>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</si>
  <si>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</si>
  <si>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</si>
  <si>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</si>
  <si>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</si>
  <si>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</si>
  <si>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</si>
  <si>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</si>
  <si>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</si>
  <si>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</si>
  <si>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</si>
  <si>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</si>
  <si>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</si>
  <si>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</si>
  <si>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</si>
  <si>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</si>
  <si>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</si>
  <si>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</si>
  <si>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</si>
  <si>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</si>
  <si>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</si>
  <si>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</si>
  <si>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</si>
  <si>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</si>
  <si>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</si>
  <si>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</si>
  <si>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</si>
  <si>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</si>
  <si>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</si>
  <si>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</si>
  <si>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</si>
  <si>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</si>
  <si>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20200307</t>
  </si>
  <si>
    <t>OOP Město Albrechtice</t>
  </si>
  <si>
    <t>Stavební úpravy 1.NP a 4.NP</t>
  </si>
  <si>
    <t>16</t>
  </si>
  <si>
    <t>Vybavení 4.NP</t>
  </si>
  <si>
    <t>799</t>
  </si>
  <si>
    <t>Ostatní</t>
  </si>
  <si>
    <t>79009RZ1</t>
  </si>
  <si>
    <t xml:space="preserve">9 MADLO SKLOPNÉ K WC </t>
  </si>
  <si>
    <t>ocelové sklopné madlo délky 900 mm, barva bílá, vč. montážních prvků, montáž na stěnu</t>
  </si>
  <si>
    <t>2</t>
  </si>
  <si>
    <t>79010RZ1</t>
  </si>
  <si>
    <t xml:space="preserve">10 MADLO PEVNÉ K WC </t>
  </si>
  <si>
    <t>ocelové pevné madlo délky 850 mm, barva bílá, vč. montážních prvků, montáž na stěnu</t>
  </si>
  <si>
    <t>79011RZ1</t>
  </si>
  <si>
    <t>11 PEVNÉ MADLO K UMYVADLU SVISLÉ MADLO DÉLKY 50 cm VE VÝŠI 80 cm</t>
  </si>
  <si>
    <t>ocelové  madlo délky 500 mm, barva bílá, vč. montážních prvků, montáž na stěnu</t>
  </si>
  <si>
    <t>79101</t>
  </si>
  <si>
    <t>MONTÁŽ VYBAVENÍ vč. dopravy a seřízení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</si>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</sst>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49" xfId="20" applyFont="1" applyBorder="1" applyAlignment="1">
      <alignment vertical="top" wrapText="1"/>
      <protection/>
    </xf>
    <xf numFmtId="49" fontId="15" fillId="0" borderId="49" xfId="20" applyNumberFormat="1" applyFont="1" applyBorder="1" applyAlignment="1">
      <alignment horizontal="center" shrinkToFit="1"/>
      <protection/>
    </xf>
    <xf numFmtId="4" fontId="15" fillId="0" borderId="49" xfId="20" applyNumberFormat="1" applyFont="1" applyBorder="1" applyAlignment="1">
      <alignment horizontal="right"/>
      <protection/>
    </xf>
    <xf numFmtId="4" fontId="15" fillId="0" borderId="49" xfId="20" applyNumberFormat="1" applyFont="1" applyBorder="1">
      <alignment/>
      <protection/>
    </xf>
    <xf numFmtId="0" fontId="4" fillId="0" borderId="47" xfId="20" applyFont="1" applyBorder="1" applyAlignment="1">
      <alignment horizontal="center"/>
      <protection/>
    </xf>
    <xf numFmtId="49" fontId="4" fillId="0" borderId="47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7" xfId="20" applyNumberFormat="1" applyFont="1" applyBorder="1" applyAlignment="1">
      <alignment horizontal="right"/>
      <protection/>
    </xf>
    <xf numFmtId="4" fontId="19" fillId="3" borderId="50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4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1" xfId="0" applyNumberFormat="1" applyFont="1" applyBorder="1"/>
    <xf numFmtId="0" fontId="2" fillId="4" borderId="0" xfId="0" applyFont="1" applyFill="1" applyBorder="1" applyAlignment="1">
      <alignment horizontal="centerContinuous"/>
    </xf>
    <xf numFmtId="3" fontId="2" fillId="4" borderId="0" xfId="0" applyNumberFormat="1" applyFont="1" applyFill="1" applyBorder="1" applyAlignment="1">
      <alignment horizontal="centerContinuous"/>
    </xf>
    <xf numFmtId="0" fontId="0" fillId="4" borderId="0" xfId="0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9" fillId="4" borderId="0" xfId="0" applyFont="1" applyFill="1" applyBorder="1"/>
    <xf numFmtId="3" fontId="10" fillId="4" borderId="0" xfId="0" applyNumberFormat="1" applyFont="1" applyFill="1" applyBorder="1"/>
    <xf numFmtId="4" fontId="10" fillId="4" borderId="0" xfId="0" applyNumberFormat="1" applyFont="1" applyFill="1" applyBorder="1"/>
    <xf numFmtId="4" fontId="0" fillId="4" borderId="0" xfId="0" applyNumberFormat="1" applyFill="1" applyBorder="1"/>
    <xf numFmtId="0" fontId="0" fillId="0" borderId="0" xfId="0" applyAlignment="1">
      <alignment horizontal="left" wrapText="1"/>
    </xf>
    <xf numFmtId="166" fontId="1" fillId="0" borderId="48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2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4" borderId="0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  <xf numFmtId="49" fontId="19" fillId="3" borderId="60" xfId="20" applyNumberFormat="1" applyFont="1" applyFill="1" applyBorder="1" applyAlignment="1">
      <alignment horizontal="left" wrapText="1"/>
      <protection/>
    </xf>
    <xf numFmtId="49" fontId="20" fillId="0" borderId="61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16</v>
      </c>
      <c r="D2" s="5" t="str">
        <f>Rekapitulace!G2</f>
        <v>Vybavení 4.NP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67</v>
      </c>
      <c r="B5" s="18"/>
      <c r="C5" s="19" t="s">
        <v>74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72</v>
      </c>
      <c r="B7" s="25"/>
      <c r="C7" s="26" t="s">
        <v>73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7"/>
      <c r="D8" s="207"/>
      <c r="E8" s="2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7">
        <f>Projektant</f>
        <v>0</v>
      </c>
      <c r="D9" s="207"/>
      <c r="E9" s="208"/>
      <c r="F9" s="13"/>
      <c r="G9" s="34"/>
      <c r="H9" s="35"/>
    </row>
    <row r="10" spans="1:8" ht="12.75">
      <c r="A10" s="29" t="s">
        <v>14</v>
      </c>
      <c r="B10" s="13"/>
      <c r="C10" s="207"/>
      <c r="D10" s="207"/>
      <c r="E10" s="207"/>
      <c r="F10" s="36"/>
      <c r="G10" s="37"/>
      <c r="H10" s="38"/>
    </row>
    <row r="11" spans="1:57" ht="13.5" customHeight="1">
      <c r="A11" s="29" t="s">
        <v>15</v>
      </c>
      <c r="B11" s="13"/>
      <c r="C11" s="207"/>
      <c r="D11" s="207"/>
      <c r="E11" s="207"/>
      <c r="F11" s="39" t="s">
        <v>16</v>
      </c>
      <c r="G11" s="40">
        <v>20200307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9"/>
      <c r="D12" s="209"/>
      <c r="E12" s="2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>
        <f>Rekapitulace!A13</f>
        <v>0</v>
      </c>
      <c r="E15" s="58"/>
      <c r="F15" s="59"/>
      <c r="G15" s="56">
        <f>Rekapitulace!I13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>
        <f>Rekapitulace!A14</f>
        <v>0</v>
      </c>
      <c r="E16" s="60"/>
      <c r="F16" s="61"/>
      <c r="G16" s="56">
        <f>Rekapitulace!I14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>
        <f>Rekapitulace!A15</f>
        <v>0</v>
      </c>
      <c r="E17" s="60"/>
      <c r="F17" s="61"/>
      <c r="G17" s="56">
        <f>Rekapitulace!I15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>
        <f>Rekapitulace!A16</f>
        <v>0</v>
      </c>
      <c r="E18" s="60"/>
      <c r="F18" s="61"/>
      <c r="G18" s="56">
        <f>Rekapitulace!I16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>
        <f>Rekapitulace!A17</f>
        <v>0</v>
      </c>
      <c r="E19" s="60"/>
      <c r="F19" s="61"/>
      <c r="G19" s="56">
        <f>Rekapitulace!I17</f>
        <v>0</v>
      </c>
    </row>
    <row r="20" spans="1:7" ht="15.95" customHeight="1">
      <c r="A20" s="64"/>
      <c r="B20" s="55"/>
      <c r="C20" s="56"/>
      <c r="D20" s="9">
        <f>Rekapitulace!A18</f>
        <v>0</v>
      </c>
      <c r="E20" s="60"/>
      <c r="F20" s="61"/>
      <c r="G20" s="56">
        <f>Rekapitulace!I18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>
        <f>Rekapitulace!A19</f>
        <v>0</v>
      </c>
      <c r="E21" s="60"/>
      <c r="F21" s="61"/>
      <c r="G21" s="56">
        <f>Rekapitulace!I19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0" t="s">
        <v>33</v>
      </c>
      <c r="B23" s="2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2">
        <f>C23-F32</f>
        <v>0</v>
      </c>
      <c r="G30" s="203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2">
        <f>ROUND(PRODUCT(F30,C31/100),0)</f>
        <v>0</v>
      </c>
      <c r="G31" s="20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2">
        <v>0</v>
      </c>
      <c r="G32" s="20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2">
        <f>ROUND(PRODUCT(F32,C33/100),0)</f>
        <v>0</v>
      </c>
      <c r="G33" s="20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4">
        <f>ROUND(SUM(F30:F33),0)</f>
        <v>0</v>
      </c>
      <c r="G34" s="20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6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6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6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6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6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6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6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6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72"/>
  <sheetViews>
    <sheetView workbookViewId="0" topLeftCell="A1">
      <selection activeCell="A10" sqref="A10:M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7" t="str">
        <f>CONCATENATE(cislostavby," ",nazevstavby)</f>
        <v>20200307 OOP Město Albrechtice</v>
      </c>
      <c r="D1" s="98"/>
      <c r="E1" s="99"/>
      <c r="F1" s="98"/>
      <c r="G1" s="100" t="s">
        <v>49</v>
      </c>
      <c r="H1" s="101" t="s">
        <v>75</v>
      </c>
      <c r="I1" s="102"/>
    </row>
    <row r="2" spans="1:9" ht="13.5" thickBot="1">
      <c r="A2" s="214" t="s">
        <v>50</v>
      </c>
      <c r="B2" s="215"/>
      <c r="C2" s="103" t="str">
        <f>CONCATENATE(cisloobjektu," ",nazevobjektu)</f>
        <v>1 Stavební úpravy 1.NP a 4.NP</v>
      </c>
      <c r="D2" s="104"/>
      <c r="E2" s="105"/>
      <c r="F2" s="104"/>
      <c r="G2" s="216" t="s">
        <v>76</v>
      </c>
      <c r="H2" s="217"/>
      <c r="I2" s="21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3.5" thickBot="1">
      <c r="A7" s="181" t="str">
        <f>Položky!B7</f>
        <v>799</v>
      </c>
      <c r="B7" s="115" t="str">
        <f>Položky!C7</f>
        <v>Ostatní</v>
      </c>
      <c r="C7" s="66"/>
      <c r="D7" s="116"/>
      <c r="E7" s="182">
        <f>Položky!BA18</f>
        <v>0</v>
      </c>
      <c r="F7" s="183">
        <f>Položky!BB18</f>
        <v>0</v>
      </c>
      <c r="G7" s="183">
        <f>Položky!BC18</f>
        <v>0</v>
      </c>
      <c r="H7" s="183">
        <f>Položky!BD18</f>
        <v>0</v>
      </c>
      <c r="I7" s="184">
        <f>Položky!BE18</f>
        <v>0</v>
      </c>
    </row>
    <row r="8" spans="1:9" s="123" customFormat="1" ht="13.5" thickBot="1">
      <c r="A8" s="117"/>
      <c r="B8" s="118" t="s">
        <v>57</v>
      </c>
      <c r="C8" s="118"/>
      <c r="D8" s="119"/>
      <c r="E8" s="120">
        <f>SUM(E7:E7)</f>
        <v>0</v>
      </c>
      <c r="F8" s="121">
        <f>SUM(F7:F7)</f>
        <v>0</v>
      </c>
      <c r="G8" s="121">
        <f>SUM(G7:G7)</f>
        <v>0</v>
      </c>
      <c r="H8" s="121">
        <f>SUM(H7:H7)</f>
        <v>0</v>
      </c>
      <c r="I8" s="122">
        <f>SUM(I7:I7)</f>
        <v>0</v>
      </c>
    </row>
    <row r="9" spans="1:9" ht="12.75">
      <c r="A9" s="66"/>
      <c r="B9" s="66"/>
      <c r="C9" s="66"/>
      <c r="D9" s="66"/>
      <c r="E9" s="66"/>
      <c r="F9" s="66"/>
      <c r="G9" s="66"/>
      <c r="H9" s="66"/>
      <c r="I9" s="66"/>
    </row>
    <row r="10" spans="1:57" ht="19.5" customHeight="1">
      <c r="A10" s="185"/>
      <c r="B10" s="185"/>
      <c r="C10" s="185"/>
      <c r="D10" s="185"/>
      <c r="E10" s="185"/>
      <c r="F10" s="185"/>
      <c r="G10" s="186"/>
      <c r="H10" s="185"/>
      <c r="I10" s="185"/>
      <c r="J10" s="187"/>
      <c r="K10" s="187"/>
      <c r="L10" s="187"/>
      <c r="M10" s="187"/>
      <c r="BA10" s="41"/>
      <c r="BB10" s="41"/>
      <c r="BC10" s="41"/>
      <c r="BD10" s="41"/>
      <c r="BE10" s="41"/>
    </row>
    <row r="11" spans="1:13" ht="12.75">
      <c r="A11" s="188"/>
      <c r="B11" s="188"/>
      <c r="C11" s="188"/>
      <c r="D11" s="188"/>
      <c r="E11" s="188"/>
      <c r="F11" s="188"/>
      <c r="G11" s="188"/>
      <c r="H11" s="188"/>
      <c r="I11" s="188"/>
      <c r="J11" s="187"/>
      <c r="K11" s="187"/>
      <c r="L11" s="187"/>
      <c r="M11" s="187"/>
    </row>
    <row r="12" spans="1:13" ht="12.75">
      <c r="A12" s="189"/>
      <c r="B12" s="189"/>
      <c r="C12" s="189"/>
      <c r="D12" s="188"/>
      <c r="E12" s="190"/>
      <c r="F12" s="190"/>
      <c r="G12" s="191"/>
      <c r="H12" s="192"/>
      <c r="I12" s="192"/>
      <c r="J12" s="187"/>
      <c r="K12" s="187"/>
      <c r="L12" s="187"/>
      <c r="M12" s="187"/>
    </row>
    <row r="13" spans="1:53" ht="12.75">
      <c r="A13" s="188"/>
      <c r="B13" s="188"/>
      <c r="C13" s="188"/>
      <c r="D13" s="188"/>
      <c r="E13" s="193"/>
      <c r="F13" s="194"/>
      <c r="G13" s="193"/>
      <c r="H13" s="195"/>
      <c r="I13" s="193"/>
      <c r="J13" s="187"/>
      <c r="K13" s="187"/>
      <c r="L13" s="187"/>
      <c r="M13" s="187"/>
      <c r="BA13">
        <v>0</v>
      </c>
    </row>
    <row r="14" spans="1:53" ht="12.75">
      <c r="A14" s="188"/>
      <c r="B14" s="188"/>
      <c r="C14" s="188"/>
      <c r="D14" s="188"/>
      <c r="E14" s="193"/>
      <c r="F14" s="194"/>
      <c r="G14" s="193"/>
      <c r="H14" s="195"/>
      <c r="I14" s="193"/>
      <c r="J14" s="187"/>
      <c r="K14" s="187"/>
      <c r="L14" s="187"/>
      <c r="M14" s="187"/>
      <c r="BA14">
        <v>0</v>
      </c>
    </row>
    <row r="15" spans="1:53" ht="12.75">
      <c r="A15" s="188"/>
      <c r="B15" s="188"/>
      <c r="C15" s="188"/>
      <c r="D15" s="188"/>
      <c r="E15" s="193"/>
      <c r="F15" s="194"/>
      <c r="G15" s="193"/>
      <c r="H15" s="195"/>
      <c r="I15" s="193"/>
      <c r="J15" s="187"/>
      <c r="K15" s="187"/>
      <c r="L15" s="187"/>
      <c r="M15" s="187"/>
      <c r="BA15">
        <v>0</v>
      </c>
    </row>
    <row r="16" spans="1:53" ht="12.75">
      <c r="A16" s="188"/>
      <c r="B16" s="188"/>
      <c r="C16" s="188"/>
      <c r="D16" s="188"/>
      <c r="E16" s="193"/>
      <c r="F16" s="194"/>
      <c r="G16" s="193"/>
      <c r="H16" s="195"/>
      <c r="I16" s="193"/>
      <c r="J16" s="187"/>
      <c r="K16" s="187"/>
      <c r="L16" s="187"/>
      <c r="M16" s="187"/>
      <c r="BA16">
        <v>0</v>
      </c>
    </row>
    <row r="17" spans="1:53" ht="12.75">
      <c r="A17" s="188"/>
      <c r="B17" s="188"/>
      <c r="C17" s="188"/>
      <c r="D17" s="188"/>
      <c r="E17" s="193"/>
      <c r="F17" s="194"/>
      <c r="G17" s="193"/>
      <c r="H17" s="195"/>
      <c r="I17" s="193"/>
      <c r="J17" s="187"/>
      <c r="K17" s="187"/>
      <c r="L17" s="187"/>
      <c r="M17" s="187"/>
      <c r="BA17">
        <v>1</v>
      </c>
    </row>
    <row r="18" spans="1:53" ht="12.75">
      <c r="A18" s="188"/>
      <c r="B18" s="188"/>
      <c r="C18" s="188"/>
      <c r="D18" s="188"/>
      <c r="E18" s="193"/>
      <c r="F18" s="194"/>
      <c r="G18" s="193"/>
      <c r="H18" s="195"/>
      <c r="I18" s="193"/>
      <c r="J18" s="187"/>
      <c r="K18" s="187"/>
      <c r="L18" s="187"/>
      <c r="M18" s="187"/>
      <c r="BA18">
        <v>1</v>
      </c>
    </row>
    <row r="19" spans="1:53" ht="12.75">
      <c r="A19" s="188"/>
      <c r="B19" s="188"/>
      <c r="C19" s="188"/>
      <c r="D19" s="188"/>
      <c r="E19" s="193"/>
      <c r="F19" s="194"/>
      <c r="G19" s="193"/>
      <c r="H19" s="195"/>
      <c r="I19" s="193"/>
      <c r="J19" s="187"/>
      <c r="K19" s="187"/>
      <c r="L19" s="187"/>
      <c r="M19" s="187"/>
      <c r="BA19">
        <v>2</v>
      </c>
    </row>
    <row r="20" spans="1:53" ht="12.75">
      <c r="A20" s="188"/>
      <c r="B20" s="188"/>
      <c r="C20" s="188"/>
      <c r="D20" s="188"/>
      <c r="E20" s="193"/>
      <c r="F20" s="194"/>
      <c r="G20" s="193"/>
      <c r="H20" s="195"/>
      <c r="I20" s="193"/>
      <c r="J20" s="187"/>
      <c r="K20" s="187"/>
      <c r="L20" s="187"/>
      <c r="M20" s="187"/>
      <c r="BA20">
        <v>2</v>
      </c>
    </row>
    <row r="21" spans="1:13" ht="12.75">
      <c r="A21" s="188"/>
      <c r="B21" s="189"/>
      <c r="C21" s="188"/>
      <c r="D21" s="196"/>
      <c r="E21" s="196"/>
      <c r="F21" s="196"/>
      <c r="G21" s="196"/>
      <c r="H21" s="219"/>
      <c r="I21" s="219"/>
      <c r="J21" s="187"/>
      <c r="K21" s="187"/>
      <c r="L21" s="187"/>
      <c r="M21" s="187"/>
    </row>
    <row r="22" spans="1:13" ht="12.7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ht="12.75">
      <c r="A23" s="187"/>
      <c r="B23" s="197"/>
      <c r="C23" s="187"/>
      <c r="D23" s="187"/>
      <c r="E23" s="187"/>
      <c r="F23" s="198"/>
      <c r="G23" s="199"/>
      <c r="H23" s="199"/>
      <c r="I23" s="200"/>
      <c r="J23" s="187"/>
      <c r="K23" s="187"/>
      <c r="L23" s="187"/>
      <c r="M23" s="187"/>
    </row>
    <row r="24" spans="1:13" ht="12.75">
      <c r="A24" s="187"/>
      <c r="B24" s="187"/>
      <c r="C24" s="187"/>
      <c r="D24" s="187"/>
      <c r="E24" s="187"/>
      <c r="F24" s="198"/>
      <c r="G24" s="199"/>
      <c r="H24" s="199"/>
      <c r="I24" s="200"/>
      <c r="J24" s="187"/>
      <c r="K24" s="187"/>
      <c r="L24" s="187"/>
      <c r="M24" s="187"/>
    </row>
    <row r="25" spans="1:13" ht="12.75">
      <c r="A25" s="187"/>
      <c r="B25" s="187"/>
      <c r="C25" s="187"/>
      <c r="D25" s="187"/>
      <c r="E25" s="187"/>
      <c r="F25" s="198"/>
      <c r="G25" s="199"/>
      <c r="H25" s="199"/>
      <c r="I25" s="200"/>
      <c r="J25" s="187"/>
      <c r="K25" s="187"/>
      <c r="L25" s="187"/>
      <c r="M25" s="187"/>
    </row>
    <row r="26" spans="1:13" ht="12.75">
      <c r="A26" s="187"/>
      <c r="B26" s="187"/>
      <c r="C26" s="187"/>
      <c r="D26" s="187"/>
      <c r="E26" s="187"/>
      <c r="F26" s="198"/>
      <c r="G26" s="199"/>
      <c r="H26" s="199"/>
      <c r="I26" s="200"/>
      <c r="J26" s="187"/>
      <c r="K26" s="187"/>
      <c r="L26" s="187"/>
      <c r="M26" s="187"/>
    </row>
    <row r="27" spans="1:13" ht="12.75">
      <c r="A27" s="187"/>
      <c r="B27" s="187"/>
      <c r="C27" s="187"/>
      <c r="D27" s="187"/>
      <c r="E27" s="187"/>
      <c r="F27" s="198"/>
      <c r="G27" s="199"/>
      <c r="H27" s="199"/>
      <c r="I27" s="200"/>
      <c r="J27" s="187"/>
      <c r="K27" s="187"/>
      <c r="L27" s="187"/>
      <c r="M27" s="187"/>
    </row>
    <row r="28" spans="1:13" ht="12.75">
      <c r="A28" s="187"/>
      <c r="B28" s="187"/>
      <c r="C28" s="187"/>
      <c r="D28" s="187"/>
      <c r="E28" s="187"/>
      <c r="F28" s="198"/>
      <c r="G28" s="199"/>
      <c r="H28" s="199"/>
      <c r="I28" s="200"/>
      <c r="J28" s="187"/>
      <c r="K28" s="187"/>
      <c r="L28" s="187"/>
      <c r="M28" s="187"/>
    </row>
    <row r="29" spans="1:13" ht="12.75">
      <c r="A29" s="187"/>
      <c r="B29" s="187"/>
      <c r="C29" s="187"/>
      <c r="D29" s="187"/>
      <c r="E29" s="187"/>
      <c r="F29" s="198"/>
      <c r="G29" s="199"/>
      <c r="H29" s="199"/>
      <c r="I29" s="200"/>
      <c r="J29" s="187"/>
      <c r="K29" s="187"/>
      <c r="L29" s="187"/>
      <c r="M29" s="187"/>
    </row>
    <row r="30" spans="1:13" ht="12.75">
      <c r="A30" s="187"/>
      <c r="B30" s="187"/>
      <c r="C30" s="187"/>
      <c r="D30" s="187"/>
      <c r="E30" s="187"/>
      <c r="F30" s="198"/>
      <c r="G30" s="199"/>
      <c r="H30" s="199"/>
      <c r="I30" s="200"/>
      <c r="J30" s="187"/>
      <c r="K30" s="187"/>
      <c r="L30" s="187"/>
      <c r="M30" s="187"/>
    </row>
    <row r="31" spans="6:9" ht="12.75">
      <c r="F31" s="124"/>
      <c r="G31" s="125"/>
      <c r="H31" s="125"/>
      <c r="I31" s="126"/>
    </row>
    <row r="32" spans="6:9" ht="12.75">
      <c r="F32" s="124"/>
      <c r="G32" s="125"/>
      <c r="H32" s="125"/>
      <c r="I32" s="126"/>
    </row>
    <row r="33" spans="6:9" ht="12.75">
      <c r="F33" s="124"/>
      <c r="G33" s="125"/>
      <c r="H33" s="125"/>
      <c r="I33" s="126"/>
    </row>
    <row r="34" spans="6:9" ht="12.75">
      <c r="F34" s="124"/>
      <c r="G34" s="125"/>
      <c r="H34" s="125"/>
      <c r="I34" s="126"/>
    </row>
    <row r="35" spans="6:9" ht="12.75">
      <c r="F35" s="124"/>
      <c r="G35" s="125"/>
      <c r="H35" s="125"/>
      <c r="I35" s="126"/>
    </row>
    <row r="36" spans="6:9" ht="12.75">
      <c r="F36" s="124"/>
      <c r="G36" s="125"/>
      <c r="H36" s="125"/>
      <c r="I36" s="126"/>
    </row>
    <row r="37" spans="6:9" ht="12.75">
      <c r="F37" s="124"/>
      <c r="G37" s="125"/>
      <c r="H37" s="125"/>
      <c r="I37" s="126"/>
    </row>
    <row r="38" spans="6:9" ht="12.75">
      <c r="F38" s="124"/>
      <c r="G38" s="125"/>
      <c r="H38" s="125"/>
      <c r="I38" s="126"/>
    </row>
    <row r="39" spans="6:9" ht="12.75">
      <c r="F39" s="124"/>
      <c r="G39" s="125"/>
      <c r="H39" s="125"/>
      <c r="I39" s="126"/>
    </row>
    <row r="40" spans="6:9" ht="12.75">
      <c r="F40" s="124"/>
      <c r="G40" s="125"/>
      <c r="H40" s="125"/>
      <c r="I40" s="126"/>
    </row>
    <row r="41" spans="6:9" ht="12.75">
      <c r="F41" s="124"/>
      <c r="G41" s="125"/>
      <c r="H41" s="125"/>
      <c r="I41" s="126"/>
    </row>
    <row r="42" spans="6:9" ht="12.75">
      <c r="F42" s="124"/>
      <c r="G42" s="125"/>
      <c r="H42" s="125"/>
      <c r="I42" s="126"/>
    </row>
    <row r="43" spans="6:9" ht="12.75">
      <c r="F43" s="124"/>
      <c r="G43" s="125"/>
      <c r="H43" s="125"/>
      <c r="I43" s="126"/>
    </row>
    <row r="44" spans="6:9" ht="12.75">
      <c r="F44" s="124"/>
      <c r="G44" s="125"/>
      <c r="H44" s="125"/>
      <c r="I44" s="126"/>
    </row>
    <row r="45" spans="6:9" ht="12.75">
      <c r="F45" s="124"/>
      <c r="G45" s="125"/>
      <c r="H45" s="125"/>
      <c r="I45" s="126"/>
    </row>
    <row r="46" spans="6:9" ht="12.75">
      <c r="F46" s="124"/>
      <c r="G46" s="125"/>
      <c r="H46" s="125"/>
      <c r="I46" s="126"/>
    </row>
    <row r="47" spans="6:9" ht="12.75">
      <c r="F47" s="124"/>
      <c r="G47" s="125"/>
      <c r="H47" s="125"/>
      <c r="I47" s="126"/>
    </row>
    <row r="48" spans="6:9" ht="12.75">
      <c r="F48" s="124"/>
      <c r="G48" s="125"/>
      <c r="H48" s="125"/>
      <c r="I48" s="126"/>
    </row>
    <row r="49" spans="6:9" ht="12.75">
      <c r="F49" s="124"/>
      <c r="G49" s="125"/>
      <c r="H49" s="125"/>
      <c r="I49" s="126"/>
    </row>
    <row r="50" spans="6:9" ht="12.75">
      <c r="F50" s="124"/>
      <c r="G50" s="125"/>
      <c r="H50" s="125"/>
      <c r="I50" s="126"/>
    </row>
    <row r="51" spans="6:9" ht="12.75">
      <c r="F51" s="124"/>
      <c r="G51" s="125"/>
      <c r="H51" s="125"/>
      <c r="I51" s="126"/>
    </row>
    <row r="52" spans="6:9" ht="12.75">
      <c r="F52" s="124"/>
      <c r="G52" s="125"/>
      <c r="H52" s="125"/>
      <c r="I52" s="126"/>
    </row>
    <row r="53" spans="6:9" ht="12.75">
      <c r="F53" s="124"/>
      <c r="G53" s="125"/>
      <c r="H53" s="125"/>
      <c r="I53" s="126"/>
    </row>
    <row r="54" spans="6:9" ht="12.75">
      <c r="F54" s="124"/>
      <c r="G54" s="125"/>
      <c r="H54" s="125"/>
      <c r="I54" s="126"/>
    </row>
    <row r="55" spans="6:9" ht="12.75">
      <c r="F55" s="124"/>
      <c r="G55" s="125"/>
      <c r="H55" s="125"/>
      <c r="I55" s="126"/>
    </row>
    <row r="56" spans="6:9" ht="12.75">
      <c r="F56" s="124"/>
      <c r="G56" s="125"/>
      <c r="H56" s="125"/>
      <c r="I56" s="126"/>
    </row>
    <row r="57" spans="6:9" ht="12.75">
      <c r="F57" s="124"/>
      <c r="G57" s="125"/>
      <c r="H57" s="125"/>
      <c r="I57" s="126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1"/>
  <sheetViews>
    <sheetView showGridLines="0" showZeros="0" workbookViewId="0" topLeftCell="A1">
      <selection activeCell="E41" sqref="E41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75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223" t="s">
        <v>71</v>
      </c>
      <c r="B1" s="223"/>
      <c r="C1" s="223"/>
      <c r="D1" s="223"/>
      <c r="E1" s="223"/>
      <c r="F1" s="223"/>
      <c r="G1" s="223"/>
    </row>
    <row r="2" spans="1:7" ht="14.25" customHeight="1" thickBot="1">
      <c r="A2" s="128"/>
      <c r="B2" s="129"/>
      <c r="C2" s="130"/>
      <c r="D2" s="130"/>
      <c r="E2" s="131"/>
      <c r="F2" s="130"/>
      <c r="G2" s="130"/>
    </row>
    <row r="3" spans="1:7" ht="13.5" thickTop="1">
      <c r="A3" s="212" t="s">
        <v>48</v>
      </c>
      <c r="B3" s="213"/>
      <c r="C3" s="97" t="str">
        <f>CONCATENATE(cislostavby," ",nazevstavby)</f>
        <v>20200307 OOP Město Albrechtice</v>
      </c>
      <c r="D3" s="132"/>
      <c r="E3" s="133" t="s">
        <v>58</v>
      </c>
      <c r="F3" s="134" t="str">
        <f>Rekapitulace!H1</f>
        <v>16</v>
      </c>
      <c r="G3" s="135"/>
    </row>
    <row r="4" spans="1:7" ht="13.5" thickBot="1">
      <c r="A4" s="224" t="s">
        <v>50</v>
      </c>
      <c r="B4" s="215"/>
      <c r="C4" s="103" t="str">
        <f>CONCATENATE(cisloobjektu," ",nazevobjektu)</f>
        <v>1 Stavební úpravy 1.NP a 4.NP</v>
      </c>
      <c r="D4" s="136"/>
      <c r="E4" s="225" t="str">
        <f>Rekapitulace!G2</f>
        <v>Vybavení 4.NP</v>
      </c>
      <c r="F4" s="226"/>
      <c r="G4" s="227"/>
    </row>
    <row r="5" spans="1:7" ht="13.5" thickTop="1">
      <c r="A5" s="137"/>
      <c r="B5" s="128"/>
      <c r="C5" s="128"/>
      <c r="D5" s="128"/>
      <c r="E5" s="138"/>
      <c r="F5" s="128"/>
      <c r="G5" s="139"/>
    </row>
    <row r="6" spans="1:7" ht="12.75">
      <c r="A6" s="140" t="s">
        <v>59</v>
      </c>
      <c r="B6" s="141" t="s">
        <v>60</v>
      </c>
      <c r="C6" s="141" t="s">
        <v>61</v>
      </c>
      <c r="D6" s="141" t="s">
        <v>62</v>
      </c>
      <c r="E6" s="142" t="s">
        <v>63</v>
      </c>
      <c r="F6" s="141" t="s">
        <v>64</v>
      </c>
      <c r="G6" s="143" t="s">
        <v>65</v>
      </c>
    </row>
    <row r="7" spans="1:15" ht="12.75">
      <c r="A7" s="144" t="s">
        <v>66</v>
      </c>
      <c r="B7" s="145" t="s">
        <v>77</v>
      </c>
      <c r="C7" s="146" t="s">
        <v>78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79</v>
      </c>
      <c r="C8" s="154" t="s">
        <v>80</v>
      </c>
      <c r="D8" s="155" t="s">
        <v>68</v>
      </c>
      <c r="E8" s="156">
        <v>2</v>
      </c>
      <c r="F8" s="156">
        <v>0</v>
      </c>
      <c r="G8" s="157">
        <f>E8*F8</f>
        <v>0</v>
      </c>
      <c r="O8" s="151">
        <v>2</v>
      </c>
      <c r="AA8" s="127">
        <v>1</v>
      </c>
      <c r="AB8" s="127">
        <v>7</v>
      </c>
      <c r="AC8" s="127">
        <v>7</v>
      </c>
      <c r="AZ8" s="127">
        <v>2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A8" s="151">
        <v>1</v>
      </c>
      <c r="CB8" s="151">
        <v>7</v>
      </c>
      <c r="CZ8" s="127">
        <v>0</v>
      </c>
    </row>
    <row r="9" spans="1:15" ht="12.75">
      <c r="A9" s="158"/>
      <c r="B9" s="159"/>
      <c r="C9" s="220" t="s">
        <v>81</v>
      </c>
      <c r="D9" s="221"/>
      <c r="E9" s="221"/>
      <c r="F9" s="221"/>
      <c r="G9" s="222"/>
      <c r="L9" s="160" t="s">
        <v>81</v>
      </c>
      <c r="O9" s="151">
        <v>3</v>
      </c>
    </row>
    <row r="10" spans="1:15" ht="12.75">
      <c r="A10" s="158"/>
      <c r="B10" s="161"/>
      <c r="C10" s="228" t="s">
        <v>82</v>
      </c>
      <c r="D10" s="229"/>
      <c r="E10" s="162">
        <v>2</v>
      </c>
      <c r="F10" s="163"/>
      <c r="G10" s="164"/>
      <c r="M10" s="160">
        <v>2</v>
      </c>
      <c r="O10" s="151"/>
    </row>
    <row r="11" spans="1:104" ht="12.75">
      <c r="A11" s="152">
        <v>2</v>
      </c>
      <c r="B11" s="153" t="s">
        <v>83</v>
      </c>
      <c r="C11" s="154" t="s">
        <v>84</v>
      </c>
      <c r="D11" s="155" t="s">
        <v>68</v>
      </c>
      <c r="E11" s="156">
        <v>2</v>
      </c>
      <c r="F11" s="156">
        <v>0</v>
      </c>
      <c r="G11" s="157">
        <f>E11*F11</f>
        <v>0</v>
      </c>
      <c r="O11" s="151">
        <v>2</v>
      </c>
      <c r="AA11" s="127">
        <v>1</v>
      </c>
      <c r="AB11" s="127">
        <v>7</v>
      </c>
      <c r="AC11" s="127">
        <v>7</v>
      </c>
      <c r="AZ11" s="127">
        <v>2</v>
      </c>
      <c r="BA11" s="127">
        <f>IF(AZ11=1,G11,0)</f>
        <v>0</v>
      </c>
      <c r="BB11" s="127">
        <f>IF(AZ11=2,G11,0)</f>
        <v>0</v>
      </c>
      <c r="BC11" s="127">
        <f>IF(AZ11=3,G11,0)</f>
        <v>0</v>
      </c>
      <c r="BD11" s="127">
        <f>IF(AZ11=4,G11,0)</f>
        <v>0</v>
      </c>
      <c r="BE11" s="127">
        <f>IF(AZ11=5,G11,0)</f>
        <v>0</v>
      </c>
      <c r="CA11" s="151">
        <v>1</v>
      </c>
      <c r="CB11" s="151">
        <v>7</v>
      </c>
      <c r="CZ11" s="127">
        <v>0</v>
      </c>
    </row>
    <row r="12" spans="1:15" ht="12.75">
      <c r="A12" s="158"/>
      <c r="B12" s="159"/>
      <c r="C12" s="220" t="s">
        <v>85</v>
      </c>
      <c r="D12" s="221"/>
      <c r="E12" s="221"/>
      <c r="F12" s="221"/>
      <c r="G12" s="222"/>
      <c r="L12" s="160" t="s">
        <v>85</v>
      </c>
      <c r="O12" s="151">
        <v>3</v>
      </c>
    </row>
    <row r="13" spans="1:15" ht="12.75">
      <c r="A13" s="158"/>
      <c r="B13" s="161"/>
      <c r="C13" s="228" t="s">
        <v>82</v>
      </c>
      <c r="D13" s="229"/>
      <c r="E13" s="162">
        <v>2</v>
      </c>
      <c r="F13" s="163"/>
      <c r="G13" s="164"/>
      <c r="M13" s="160">
        <v>2</v>
      </c>
      <c r="O13" s="151"/>
    </row>
    <row r="14" spans="1:104" ht="22.5">
      <c r="A14" s="152">
        <v>3</v>
      </c>
      <c r="B14" s="153" t="s">
        <v>86</v>
      </c>
      <c r="C14" s="154" t="s">
        <v>87</v>
      </c>
      <c r="D14" s="155" t="s">
        <v>68</v>
      </c>
      <c r="E14" s="156">
        <v>1</v>
      </c>
      <c r="F14" s="156">
        <v>0</v>
      </c>
      <c r="G14" s="157">
        <f>E14*F14</f>
        <v>0</v>
      </c>
      <c r="O14" s="151">
        <v>2</v>
      </c>
      <c r="AA14" s="127">
        <v>1</v>
      </c>
      <c r="AB14" s="127">
        <v>7</v>
      </c>
      <c r="AC14" s="127">
        <v>7</v>
      </c>
      <c r="AZ14" s="127">
        <v>2</v>
      </c>
      <c r="BA14" s="127">
        <f>IF(AZ14=1,G14,0)</f>
        <v>0</v>
      </c>
      <c r="BB14" s="127">
        <f>IF(AZ14=2,G14,0)</f>
        <v>0</v>
      </c>
      <c r="BC14" s="127">
        <f>IF(AZ14=3,G14,0)</f>
        <v>0</v>
      </c>
      <c r="BD14" s="127">
        <f>IF(AZ14=4,G14,0)</f>
        <v>0</v>
      </c>
      <c r="BE14" s="127">
        <f>IF(AZ14=5,G14,0)</f>
        <v>0</v>
      </c>
      <c r="CA14" s="151">
        <v>1</v>
      </c>
      <c r="CB14" s="151">
        <v>7</v>
      </c>
      <c r="CZ14" s="127">
        <v>0</v>
      </c>
    </row>
    <row r="15" spans="1:15" ht="12.75">
      <c r="A15" s="158"/>
      <c r="B15" s="159"/>
      <c r="C15" s="220" t="s">
        <v>88</v>
      </c>
      <c r="D15" s="221"/>
      <c r="E15" s="221"/>
      <c r="F15" s="221"/>
      <c r="G15" s="222"/>
      <c r="L15" s="160" t="s">
        <v>88</v>
      </c>
      <c r="O15" s="151">
        <v>3</v>
      </c>
    </row>
    <row r="16" spans="1:104" ht="12.75">
      <c r="A16" s="152">
        <v>4</v>
      </c>
      <c r="B16" s="153" t="s">
        <v>89</v>
      </c>
      <c r="C16" s="154" t="s">
        <v>90</v>
      </c>
      <c r="D16" s="155" t="s">
        <v>91</v>
      </c>
      <c r="E16" s="156">
        <v>1</v>
      </c>
      <c r="F16" s="156">
        <v>0</v>
      </c>
      <c r="G16" s="157">
        <f>E16*F16</f>
        <v>0</v>
      </c>
      <c r="O16" s="151">
        <v>2</v>
      </c>
      <c r="AA16" s="127">
        <v>1</v>
      </c>
      <c r="AB16" s="127">
        <v>7</v>
      </c>
      <c r="AC16" s="127">
        <v>7</v>
      </c>
      <c r="AZ16" s="127">
        <v>2</v>
      </c>
      <c r="BA16" s="127">
        <f>IF(AZ16=1,G16,0)</f>
        <v>0</v>
      </c>
      <c r="BB16" s="127">
        <f>IF(AZ16=2,G16,0)</f>
        <v>0</v>
      </c>
      <c r="BC16" s="127">
        <f>IF(AZ16=3,G16,0)</f>
        <v>0</v>
      </c>
      <c r="BD16" s="127">
        <f>IF(AZ16=4,G16,0)</f>
        <v>0</v>
      </c>
      <c r="BE16" s="127">
        <f>IF(AZ16=5,G16,0)</f>
        <v>0</v>
      </c>
      <c r="CA16" s="151">
        <v>1</v>
      </c>
      <c r="CB16" s="151">
        <v>7</v>
      </c>
      <c r="CZ16" s="127">
        <v>0</v>
      </c>
    </row>
    <row r="17" spans="1:15" ht="12.75">
      <c r="A17" s="158"/>
      <c r="B17" s="159"/>
      <c r="C17" s="220"/>
      <c r="D17" s="221"/>
      <c r="E17" s="221"/>
      <c r="F17" s="221"/>
      <c r="G17" s="222"/>
      <c r="L17" s="160"/>
      <c r="O17" s="151">
        <v>3</v>
      </c>
    </row>
    <row r="18" spans="1:57" ht="12.75">
      <c r="A18" s="165"/>
      <c r="B18" s="166" t="s">
        <v>69</v>
      </c>
      <c r="C18" s="167" t="str">
        <f>CONCATENATE(B7," ",C7)</f>
        <v>799 Ostatní</v>
      </c>
      <c r="D18" s="168"/>
      <c r="E18" s="169"/>
      <c r="F18" s="170"/>
      <c r="G18" s="171">
        <f>SUM(G7:G17)</f>
        <v>0</v>
      </c>
      <c r="O18" s="151">
        <v>4</v>
      </c>
      <c r="BA18" s="172">
        <f>SUM(BA7:BA17)</f>
        <v>0</v>
      </c>
      <c r="BB18" s="172">
        <f>SUM(BB7:BB17)</f>
        <v>0</v>
      </c>
      <c r="BC18" s="172">
        <f>SUM(BC7:BC17)</f>
        <v>0</v>
      </c>
      <c r="BD18" s="172">
        <f>SUM(BD7:BD17)</f>
        <v>0</v>
      </c>
      <c r="BE18" s="172">
        <f>SUM(BE7:BE17)</f>
        <v>0</v>
      </c>
    </row>
    <row r="19" ht="12.75">
      <c r="E19" s="127"/>
    </row>
    <row r="20" ht="12.75">
      <c r="E20" s="127"/>
    </row>
    <row r="21" ht="12.75">
      <c r="E21" s="127"/>
    </row>
    <row r="22" ht="12.75">
      <c r="E22" s="127"/>
    </row>
    <row r="23" ht="12.75">
      <c r="E23" s="127"/>
    </row>
    <row r="24" ht="12.75">
      <c r="E24" s="127"/>
    </row>
    <row r="25" ht="12.75">
      <c r="E25" s="127"/>
    </row>
    <row r="26" ht="12.75">
      <c r="E26" s="127"/>
    </row>
    <row r="27" ht="12.75">
      <c r="E27" s="127"/>
    </row>
    <row r="28" ht="12.75">
      <c r="E28" s="127"/>
    </row>
    <row r="29" ht="12.75">
      <c r="E29" s="127"/>
    </row>
    <row r="30" ht="12.75">
      <c r="E30" s="127"/>
    </row>
    <row r="31" ht="12.75">
      <c r="E31" s="127"/>
    </row>
    <row r="32" ht="12.75">
      <c r="E32" s="127"/>
    </row>
    <row r="33" ht="12.75">
      <c r="E33" s="127"/>
    </row>
    <row r="34" ht="12.75">
      <c r="E34" s="127"/>
    </row>
    <row r="35" ht="12.75">
      <c r="E35" s="127"/>
    </row>
    <row r="36" ht="12.75">
      <c r="E36" s="127"/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spans="1:7" ht="12.75">
      <c r="A42" s="173"/>
      <c r="B42" s="173"/>
      <c r="C42" s="173"/>
      <c r="D42" s="173"/>
      <c r="E42" s="173"/>
      <c r="F42" s="173"/>
      <c r="G42" s="173"/>
    </row>
    <row r="43" spans="1:7" ht="12.75">
      <c r="A43" s="173"/>
      <c r="B43" s="173"/>
      <c r="C43" s="173"/>
      <c r="D43" s="173"/>
      <c r="E43" s="173"/>
      <c r="F43" s="173"/>
      <c r="G43" s="173"/>
    </row>
    <row r="44" spans="1:7" ht="12.75">
      <c r="A44" s="173"/>
      <c r="B44" s="173"/>
      <c r="C44" s="173"/>
      <c r="D44" s="173"/>
      <c r="E44" s="173"/>
      <c r="F44" s="173"/>
      <c r="G44" s="173"/>
    </row>
    <row r="45" spans="1:7" ht="12.75">
      <c r="A45" s="173"/>
      <c r="B45" s="173"/>
      <c r="C45" s="173"/>
      <c r="D45" s="173"/>
      <c r="E45" s="173"/>
      <c r="F45" s="173"/>
      <c r="G45" s="173"/>
    </row>
    <row r="46" ht="12.75">
      <c r="E46" s="127"/>
    </row>
    <row r="47" ht="12.75">
      <c r="E47" s="127"/>
    </row>
    <row r="48" ht="12.75">
      <c r="E48" s="127"/>
    </row>
    <row r="49" ht="12.75">
      <c r="E49" s="127"/>
    </row>
    <row r="50" ht="12.75">
      <c r="E50" s="127"/>
    </row>
    <row r="51" ht="12.75">
      <c r="E51" s="127"/>
    </row>
    <row r="52" ht="12.75">
      <c r="E52" s="127"/>
    </row>
    <row r="53" ht="12.75">
      <c r="E53" s="127"/>
    </row>
    <row r="54" ht="12.75">
      <c r="E54" s="127"/>
    </row>
    <row r="55" ht="12.75">
      <c r="E55" s="127"/>
    </row>
    <row r="56" ht="12.75">
      <c r="E56" s="127"/>
    </row>
    <row r="57" ht="12.75">
      <c r="E57" s="127"/>
    </row>
    <row r="58" ht="12.75">
      <c r="E58" s="127"/>
    </row>
    <row r="59" ht="12.75">
      <c r="E59" s="127"/>
    </row>
    <row r="60" ht="12.75">
      <c r="E60" s="127"/>
    </row>
    <row r="61" ht="12.75">
      <c r="E61" s="127"/>
    </row>
    <row r="62" ht="12.75">
      <c r="E62" s="127"/>
    </row>
    <row r="63" ht="12.75">
      <c r="E63" s="127"/>
    </row>
    <row r="64" ht="12.75">
      <c r="E64" s="127"/>
    </row>
    <row r="65" ht="12.75">
      <c r="E65" s="127"/>
    </row>
    <row r="66" ht="12.75">
      <c r="E66" s="127"/>
    </row>
    <row r="67" ht="12.75">
      <c r="E67" s="127"/>
    </row>
    <row r="68" ht="12.75">
      <c r="E68" s="127"/>
    </row>
    <row r="69" ht="12.75">
      <c r="E69" s="127"/>
    </row>
    <row r="70" ht="12.75">
      <c r="E70" s="127"/>
    </row>
    <row r="71" ht="12.75">
      <c r="E71" s="127"/>
    </row>
    <row r="72" ht="12.75">
      <c r="E72" s="127"/>
    </row>
    <row r="73" ht="12.75">
      <c r="E73" s="127"/>
    </row>
    <row r="74" ht="12.75">
      <c r="E74" s="127"/>
    </row>
    <row r="75" ht="12.75">
      <c r="E75" s="127"/>
    </row>
    <row r="76" ht="12.75">
      <c r="E76" s="127"/>
    </row>
    <row r="77" spans="1:2" ht="12.75">
      <c r="A77" s="174"/>
      <c r="B77" s="174"/>
    </row>
    <row r="78" spans="1:7" ht="12.75">
      <c r="A78" s="173"/>
      <c r="B78" s="173"/>
      <c r="C78" s="176"/>
      <c r="D78" s="176"/>
      <c r="E78" s="177"/>
      <c r="F78" s="176"/>
      <c r="G78" s="178"/>
    </row>
    <row r="79" spans="1:7" ht="12.75">
      <c r="A79" s="179"/>
      <c r="B79" s="179"/>
      <c r="C79" s="173"/>
      <c r="D79" s="173"/>
      <c r="E79" s="180"/>
      <c r="F79" s="173"/>
      <c r="G79" s="173"/>
    </row>
    <row r="80" spans="1:7" ht="12.75">
      <c r="A80" s="173"/>
      <c r="B80" s="173"/>
      <c r="C80" s="173"/>
      <c r="D80" s="173"/>
      <c r="E80" s="180"/>
      <c r="F80" s="173"/>
      <c r="G80" s="173"/>
    </row>
    <row r="81" spans="1:7" ht="12.75">
      <c r="A81" s="173"/>
      <c r="B81" s="173"/>
      <c r="C81" s="173"/>
      <c r="D81" s="173"/>
      <c r="E81" s="180"/>
      <c r="F81" s="173"/>
      <c r="G81" s="173"/>
    </row>
    <row r="82" spans="1:7" ht="12.75">
      <c r="A82" s="173"/>
      <c r="B82" s="173"/>
      <c r="C82" s="173"/>
      <c r="D82" s="173"/>
      <c r="E82" s="180"/>
      <c r="F82" s="173"/>
      <c r="G82" s="173"/>
    </row>
    <row r="83" spans="1:7" ht="12.75">
      <c r="A83" s="173"/>
      <c r="B83" s="173"/>
      <c r="C83" s="173"/>
      <c r="D83" s="173"/>
      <c r="E83" s="180"/>
      <c r="F83" s="173"/>
      <c r="G83" s="173"/>
    </row>
    <row r="84" spans="1:7" ht="12.75">
      <c r="A84" s="173"/>
      <c r="B84" s="173"/>
      <c r="C84" s="173"/>
      <c r="D84" s="173"/>
      <c r="E84" s="180"/>
      <c r="F84" s="173"/>
      <c r="G84" s="173"/>
    </row>
    <row r="85" spans="1:7" ht="12.75">
      <c r="A85" s="173"/>
      <c r="B85" s="173"/>
      <c r="C85" s="173"/>
      <c r="D85" s="173"/>
      <c r="E85" s="180"/>
      <c r="F85" s="173"/>
      <c r="G85" s="173"/>
    </row>
    <row r="86" spans="1:7" ht="12.75">
      <c r="A86" s="173"/>
      <c r="B86" s="173"/>
      <c r="C86" s="173"/>
      <c r="D86" s="173"/>
      <c r="E86" s="180"/>
      <c r="F86" s="173"/>
      <c r="G86" s="173"/>
    </row>
    <row r="87" spans="1:7" ht="12.75">
      <c r="A87" s="173"/>
      <c r="B87" s="173"/>
      <c r="C87" s="173"/>
      <c r="D87" s="173"/>
      <c r="E87" s="180"/>
      <c r="F87" s="173"/>
      <c r="G87" s="173"/>
    </row>
    <row r="88" spans="1:7" ht="12.75">
      <c r="A88" s="173"/>
      <c r="B88" s="173"/>
      <c r="C88" s="173"/>
      <c r="D88" s="173"/>
      <c r="E88" s="180"/>
      <c r="F88" s="173"/>
      <c r="G88" s="173"/>
    </row>
    <row r="89" spans="1:7" ht="12.75">
      <c r="A89" s="173"/>
      <c r="B89" s="173"/>
      <c r="C89" s="173"/>
      <c r="D89" s="173"/>
      <c r="E89" s="180"/>
      <c r="F89" s="173"/>
      <c r="G89" s="173"/>
    </row>
    <row r="90" spans="1:7" ht="12.75">
      <c r="A90" s="173"/>
      <c r="B90" s="173"/>
      <c r="C90" s="173"/>
      <c r="D90" s="173"/>
      <c r="E90" s="180"/>
      <c r="F90" s="173"/>
      <c r="G90" s="173"/>
    </row>
    <row r="91" spans="1:7" ht="12.75">
      <c r="A91" s="173"/>
      <c r="B91" s="173"/>
      <c r="C91" s="173"/>
      <c r="D91" s="173"/>
      <c r="E91" s="180"/>
      <c r="F91" s="173"/>
      <c r="G91" s="173"/>
    </row>
  </sheetData>
  <mergeCells count="10">
    <mergeCell ref="C15:G15"/>
    <mergeCell ref="C17:G17"/>
    <mergeCell ref="A1:G1"/>
    <mergeCell ref="A3:B3"/>
    <mergeCell ref="A4:B4"/>
    <mergeCell ref="E4:G4"/>
    <mergeCell ref="C9:G9"/>
    <mergeCell ref="C10:D10"/>
    <mergeCell ref="C12:G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Roxana Otrubová</cp:lastModifiedBy>
  <dcterms:created xsi:type="dcterms:W3CDTF">2020-05-31T10:53:25Z</dcterms:created>
  <dcterms:modified xsi:type="dcterms:W3CDTF">2020-06-03T05:01:51Z</dcterms:modified>
  <cp:category/>
  <cp:version/>
  <cp:contentType/>
  <cp:contentStatus/>
</cp:coreProperties>
</file>