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5440" windowHeight="12810"/>
  </bookViews>
  <sheets>
    <sheet name="Vyšetřovna" sheetId="11" r:id="rId1"/>
    <sheet name="IV.etapa" sheetId="8" state="hidden" r:id="rId2"/>
  </sheets>
  <definedNames>
    <definedName name="_xlnm.Print_Area" localSheetId="1">IV.etapa!$A$1:$H$39</definedName>
    <definedName name="_xlnm.Print_Area" localSheetId="0">Vyšetřovna!$A$1:$F$36</definedName>
  </definedNames>
  <calcPr calcId="191029"/>
</workbook>
</file>

<file path=xl/calcChain.xml><?xml version="1.0" encoding="utf-8"?>
<calcChain xmlns="http://schemas.openxmlformats.org/spreadsheetml/2006/main">
  <c r="A42" i="11" l="1"/>
  <c r="F22" i="11" l="1"/>
  <c r="A43" i="11"/>
  <c r="F36" i="11"/>
  <c r="F35" i="11"/>
  <c r="F34" i="11"/>
  <c r="F33" i="11"/>
  <c r="F32" i="11"/>
  <c r="F31" i="11"/>
  <c r="F30" i="11"/>
  <c r="F29" i="11"/>
  <c r="F28" i="11"/>
  <c r="F26" i="11"/>
  <c r="F25" i="11"/>
  <c r="F24" i="11"/>
  <c r="F23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F8" i="11"/>
  <c r="F7" i="11" l="1"/>
  <c r="C42" i="11" s="1"/>
  <c r="F27" i="11"/>
  <c r="C43" i="11" s="1"/>
  <c r="C41" i="11" l="1"/>
  <c r="F50" i="8" l="1"/>
  <c r="H50" i="8" s="1"/>
  <c r="F49" i="8"/>
  <c r="F48" i="8"/>
  <c r="F47" i="8"/>
  <c r="H47" i="8" s="1"/>
  <c r="F46" i="8"/>
  <c r="H46" i="8" s="1"/>
  <c r="F45" i="8"/>
  <c r="F44" i="8"/>
  <c r="H43" i="8"/>
  <c r="F43" i="8"/>
  <c r="F42" i="8"/>
  <c r="F41" i="8"/>
  <c r="F39" i="8"/>
  <c r="F38" i="8"/>
  <c r="F37" i="8"/>
  <c r="H37" i="8" s="1"/>
  <c r="F36" i="8"/>
  <c r="F35" i="8"/>
  <c r="H35" i="8" s="1"/>
  <c r="F34" i="8"/>
  <c r="F33" i="8"/>
  <c r="H33" i="8" s="1"/>
  <c r="F32" i="8"/>
  <c r="F31" i="8"/>
  <c r="F30" i="8"/>
  <c r="F29" i="8"/>
  <c r="H29" i="8" s="1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H9" i="8" l="1"/>
  <c r="H16" i="8"/>
  <c r="H24" i="8"/>
  <c r="H18" i="8"/>
  <c r="H22" i="8"/>
  <c r="H32" i="8"/>
  <c r="H36" i="8"/>
  <c r="H8" i="8"/>
  <c r="H7" i="8" s="1"/>
  <c r="G56" i="8" s="1"/>
  <c r="H12" i="8"/>
  <c r="H15" i="8"/>
  <c r="H19" i="8"/>
  <c r="H23" i="8"/>
  <c r="H27" i="8"/>
  <c r="H30" i="8"/>
  <c r="H39" i="8"/>
  <c r="H13" i="8"/>
  <c r="H20" i="8"/>
  <c r="H28" i="8"/>
  <c r="H10" i="8"/>
  <c r="H14" i="8"/>
  <c r="H17" i="8"/>
  <c r="H21" i="8"/>
  <c r="H25" i="8"/>
  <c r="H31" i="8"/>
  <c r="H38" i="8"/>
  <c r="H41" i="8"/>
  <c r="H44" i="8"/>
  <c r="H34" i="8"/>
  <c r="H11" i="8"/>
  <c r="H26" i="8"/>
  <c r="H42" i="8"/>
  <c r="H45" i="8"/>
  <c r="H49" i="8"/>
  <c r="H48" i="8"/>
  <c r="F40" i="8"/>
  <c r="C57" i="8" s="1"/>
  <c r="F7" i="8"/>
  <c r="C56" i="8" s="1"/>
  <c r="H40" i="8" l="1"/>
  <c r="G57" i="8" s="1"/>
  <c r="G55" i="8"/>
  <c r="C55" i="8"/>
</calcChain>
</file>

<file path=xl/sharedStrings.xml><?xml version="1.0" encoding="utf-8"?>
<sst xmlns="http://schemas.openxmlformats.org/spreadsheetml/2006/main" count="184" uniqueCount="81">
  <si>
    <t>P.č.</t>
  </si>
  <si>
    <t>Název položky</t>
  </si>
  <si>
    <t>množství</t>
  </si>
  <si>
    <t>celkem</t>
  </si>
  <si>
    <t>DPH</t>
  </si>
  <si>
    <t>cena s DPH</t>
  </si>
  <si>
    <t>Rozvody medicinálních plynů</t>
  </si>
  <si>
    <t>m</t>
  </si>
  <si>
    <t xml:space="preserve">ks    </t>
  </si>
  <si>
    <t>kg</t>
  </si>
  <si>
    <t>ks</t>
  </si>
  <si>
    <t>kpl</t>
  </si>
  <si>
    <t>Vedení montážních prací</t>
  </si>
  <si>
    <t>Dopravné</t>
  </si>
  <si>
    <t>Zakreslení skutečného stavu</t>
  </si>
  <si>
    <t>Trubka Cu průměr 8x1</t>
  </si>
  <si>
    <t xml:space="preserve">Trubka Cu průměr 12x1 </t>
  </si>
  <si>
    <t>Trubka Cu průměr 18x1</t>
  </si>
  <si>
    <t>Trubka Cu průměr 22x1</t>
  </si>
  <si>
    <t>Tvarovky Cu pr. 8</t>
  </si>
  <si>
    <t>Tvarovky Cu pr. 12</t>
  </si>
  <si>
    <t>Tvarovky Cu pr. 18</t>
  </si>
  <si>
    <t>Tvarovky Cu pr. 22</t>
  </si>
  <si>
    <t>Pájka Ag 45 + pasta</t>
  </si>
  <si>
    <t>Ocelový chránič 22x2.3- tr. svař.1/2", pr.12</t>
  </si>
  <si>
    <t>Ocelový chránič 26x2,6- tr. svař.3/4", pr.18</t>
  </si>
  <si>
    <t xml:space="preserve">Značení potrubních rozvodů </t>
  </si>
  <si>
    <t xml:space="preserve">Propláchnutí rozvodu dusíkem </t>
  </si>
  <si>
    <t>Výchozí revize - plynová</t>
  </si>
  <si>
    <t>Společné náklady</t>
  </si>
  <si>
    <t>Část:</t>
  </si>
  <si>
    <t>Proškolení obsluhy, předání dokumentace</t>
  </si>
  <si>
    <t>Rozvody medicinálního kyslíku</t>
  </si>
  <si>
    <t>Akce</t>
  </si>
  <si>
    <t>Místo</t>
  </si>
  <si>
    <t>Část</t>
  </si>
  <si>
    <t>Nátěrové hmoty</t>
  </si>
  <si>
    <t>Konzola trubek (jednoduchá)</t>
  </si>
  <si>
    <t>cena / D+M</t>
  </si>
  <si>
    <t>cena bez DPH</t>
  </si>
  <si>
    <t>J</t>
  </si>
  <si>
    <t>Signalizace tlaků plynů (1 - 6 snímaných tlaků) - klinická signalizace (STP-K)</t>
  </si>
  <si>
    <t>Napojení na stávající rozvody</t>
  </si>
  <si>
    <t>Tlaková zkouška - úseková</t>
  </si>
  <si>
    <t>Tlaková zkouška - závěrečná</t>
  </si>
  <si>
    <t>Zkoušky potrubních rozvodů dle 7396-1</t>
  </si>
  <si>
    <t>REKAPITULACE ZA DODÁVKU A MONTÁŽ</t>
  </si>
  <si>
    <t>Ochranný plyn pro pájení Cu trubek dle ČSN EN ISO 7396-1</t>
  </si>
  <si>
    <t>Litomyšlská nemocnice, přemístění LDN</t>
  </si>
  <si>
    <t>Nemocnice Pardubického kraje, a.s.</t>
  </si>
  <si>
    <t>Výchozí revize elektro</t>
  </si>
  <si>
    <t>Nástěnná rampa (NR-1)  - 1350 mm (1 lůžko): 1xO2, 1x230 V (MDO), 2x230 V (DO), 3x 1PA, 1x RJ45, dorozumívání sestra pacient (HCC-07), osvětlení-přímé, nepřímé, noční</t>
  </si>
  <si>
    <t>Nástěnná rampa (NR-1a) - 4550 mm (3 lůžka); výbava pro 1 lůžko:  1xO2, 1x230 V (MDO), 2x230 V (DO), 3x 1PA, 1x RJ45, dorozumívání sestra pacient (HCC-07), osvětlení-přímé, nepřímé, noční</t>
  </si>
  <si>
    <t>Nástěnná rampa (NR-2)  - 1500 mm (1 lůžko): 1xO2, 2x230 V (MDO), 2x230 V (DO), 4x 1PA, 1x RJ45, dorozumívání sestra pacient (HCC-07), osvětlení-přímé, nepřímé, noční</t>
  </si>
  <si>
    <t>Nástěnná rampa (NR-2a) - 3300 mm (2 lůžka); výbava pro 1 lůžko:   1xO2, 2x230 V (MDO), 2x230 V (DO), 4x 1PA, 1x RJ45, dorozumívání sestra pacient (HCC-07), osvětlení-přímé, nepřímé, noční</t>
  </si>
  <si>
    <t>Demontáž stávající VS-1</t>
  </si>
  <si>
    <t>Demontáž stávající signalizace tlaku plynu</t>
  </si>
  <si>
    <t>Demontáž stávajícího potrubí</t>
  </si>
  <si>
    <t>Terminální nástěnná jednotka - odběrný panel O2 REPASE</t>
  </si>
  <si>
    <t>Protipožární ucpávka(pr. 18-22)</t>
  </si>
  <si>
    <t>Objímka 1/8", (pr. 8-12)</t>
  </si>
  <si>
    <t>Objímka 3/8", (pr. 17-19)</t>
  </si>
  <si>
    <t>Objímka 1/2", (pr. 20-23)</t>
  </si>
  <si>
    <t>Položkový rozpočet</t>
  </si>
  <si>
    <t>Uzávěr plynů pro 3 plyny (VS-3) vč. manometru, čidla klinické signalizace a nouzového vstupu (povrchová montáž)</t>
  </si>
  <si>
    <t>Uzávěr plynů pro 2 plyny (VS-2) REPASE (dovybavení jedné pozice stávající VS-2 fy Daniševský - povrchová montáž)</t>
  </si>
  <si>
    <t>IV. Etapa</t>
  </si>
  <si>
    <t>Etapizace, přepojky, odstávky</t>
  </si>
  <si>
    <t>Kabel SYKFY 2x2x0,5 - propojení klinické signalizace</t>
  </si>
  <si>
    <t>Kulový kohout 1/4"</t>
  </si>
  <si>
    <t xml:space="preserve">Část:
</t>
  </si>
  <si>
    <t>Havířov</t>
  </si>
  <si>
    <t>g</t>
  </si>
  <si>
    <t>Konzola trubek, kotvení + závitové tyče</t>
  </si>
  <si>
    <t>Instalace terminální nástěnné jednotky (montáž pod omítku)</t>
  </si>
  <si>
    <t>Vedení montážních prací, projektová dokumentace</t>
  </si>
  <si>
    <t>Ochranný plyn pro pájení Cu trubek dle ČSN EN ISO 7396-1 ed.2</t>
  </si>
  <si>
    <t>Výkaz výměr</t>
  </si>
  <si>
    <t>Vyšetřovna</t>
  </si>
  <si>
    <t>Rozvody medicinálních plynů pro vyšetřovnu</t>
  </si>
  <si>
    <t>Uzávěr plynů pro 2 plyny (UP-2) vč. manometru, čidla klinické signalizace a nouzového vstupu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</si>
</sst>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ashed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dashed">
        <color indexed="64"/>
      </left>
      <right style="dashed">
        <color indexed="64"/>
      </right>
      <top/>
      <bottom style="hair">
        <color indexed="64"/>
      </bottom>
      <diagonal/>
    </border>
    <border>
      <left style="dashed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medium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medium">
        <color indexed="64"/>
      </bottom>
      <diagonal/>
    </border>
    <border>
      <left style="dashed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thick">
        <color indexed="64"/>
      </bottom>
      <diagonal/>
    </border>
    <border>
      <left style="dashed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thick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0" borderId="0" xfId="0" applyFont="1" applyAlignment="1">
      <alignment vertical="top"/>
    </xf>
    <xf numFmtId="0" fontId="0" fillId="0" borderId="0" xfId="0" applyFont="1"/>
    <xf numFmtId="49" fontId="0" fillId="0" borderId="0" xfId="0" applyNumberFormat="1" applyFont="1" applyAlignment="1">
      <alignment vertical="top" wrapText="1"/>
    </xf>
    <xf numFmtId="49" fontId="0" fillId="0" borderId="4" xfId="0" applyNumberFormat="1" applyFont="1" applyFill="1" applyBorder="1" applyAlignment="1">
      <alignment horizontal="left" vertical="top" wrapText="1"/>
    </xf>
    <xf numFmtId="0" fontId="0" fillId="0" borderId="17" xfId="0" applyBorder="1"/>
    <xf numFmtId="0" fontId="0" fillId="0" borderId="19" xfId="0" applyBorder="1"/>
    <xf numFmtId="49" fontId="0" fillId="0" borderId="20" xfId="0" applyNumberFormat="1" applyFont="1" applyFill="1" applyBorder="1" applyAlignment="1">
      <alignment horizontal="left" vertical="top" wrapText="1"/>
    </xf>
    <xf numFmtId="49" fontId="0" fillId="0" borderId="4" xfId="0" applyNumberFormat="1" applyFill="1" applyBorder="1" applyAlignment="1">
      <alignment horizontal="left" vertical="top" wrapText="1"/>
    </xf>
    <xf numFmtId="0" fontId="0" fillId="2" borderId="24" xfId="0" applyFont="1" applyFill="1" applyBorder="1" applyAlignment="1">
      <alignment vertical="top"/>
    </xf>
    <xf numFmtId="0" fontId="0" fillId="2" borderId="27" xfId="0" applyFont="1" applyFill="1" applyBorder="1" applyAlignment="1">
      <alignment wrapText="1"/>
    </xf>
    <xf numFmtId="0" fontId="0" fillId="2" borderId="24" xfId="0" applyFill="1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3" xfId="0" applyFill="1" applyBorder="1" applyAlignment="1">
      <alignment vertical="top"/>
    </xf>
    <xf numFmtId="164" fontId="0" fillId="0" borderId="0" xfId="0" applyNumberFormat="1" applyFont="1" applyAlignment="1">
      <alignment vertical="top"/>
    </xf>
    <xf numFmtId="164" fontId="0" fillId="2" borderId="27" xfId="0" applyNumberFormat="1" applyFont="1" applyFill="1" applyBorder="1" applyAlignment="1">
      <alignment vertical="top"/>
    </xf>
    <xf numFmtId="164" fontId="0" fillId="0" borderId="0" xfId="0" applyNumberFormat="1"/>
    <xf numFmtId="0" fontId="0" fillId="0" borderId="30" xfId="0" applyBorder="1"/>
    <xf numFmtId="49" fontId="0" fillId="0" borderId="31" xfId="0" applyNumberFormat="1" applyFill="1" applyBorder="1" applyAlignment="1">
      <alignment horizontal="left" vertical="top" wrapText="1"/>
    </xf>
    <xf numFmtId="164" fontId="0" fillId="0" borderId="3" xfId="0" applyNumberFormat="1" applyFont="1" applyFill="1" applyBorder="1" applyAlignment="1">
      <alignment horizontal="right"/>
    </xf>
    <xf numFmtId="0" fontId="0" fillId="0" borderId="2" xfId="0" applyFont="1" applyFill="1" applyBorder="1" applyAlignment="1">
      <alignment horizontal="right" wrapText="1"/>
    </xf>
    <xf numFmtId="164" fontId="0" fillId="0" borderId="5" xfId="0" applyNumberFormat="1" applyFont="1" applyFill="1" applyBorder="1" applyAlignment="1">
      <alignment horizontal="right"/>
    </xf>
    <xf numFmtId="0" fontId="0" fillId="0" borderId="5" xfId="0" applyFont="1" applyFill="1" applyBorder="1" applyAlignment="1">
      <alignment horizontal="right" wrapText="1"/>
    </xf>
    <xf numFmtId="164" fontId="0" fillId="2" borderId="27" xfId="0" applyNumberFormat="1" applyFont="1" applyFill="1" applyBorder="1" applyAlignment="1">
      <alignment horizontal="right"/>
    </xf>
    <xf numFmtId="0" fontId="0" fillId="2" borderId="27" xfId="0" applyFont="1" applyFill="1" applyBorder="1" applyAlignment="1">
      <alignment horizontal="right" wrapText="1"/>
    </xf>
    <xf numFmtId="0" fontId="0" fillId="0" borderId="34" xfId="0" applyFont="1" applyFill="1" applyBorder="1" applyAlignment="1">
      <alignment horizontal="right" wrapText="1"/>
    </xf>
    <xf numFmtId="0" fontId="0" fillId="0" borderId="0" xfId="0" applyBorder="1"/>
    <xf numFmtId="49" fontId="0" fillId="0" borderId="0" xfId="0" applyNumberFormat="1" applyFill="1" applyBorder="1" applyAlignment="1">
      <alignment horizontal="left" vertical="top" wrapText="1"/>
    </xf>
    <xf numFmtId="164" fontId="0" fillId="0" borderId="0" xfId="0" applyNumberFormat="1" applyBorder="1" applyAlignment="1">
      <alignment horizontal="right"/>
    </xf>
    <xf numFmtId="4" fontId="0" fillId="0" borderId="0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right" wrapText="1"/>
    </xf>
    <xf numFmtId="4" fontId="0" fillId="0" borderId="0" xfId="0" applyNumberFormat="1" applyFont="1" applyFill="1" applyBorder="1" applyAlignment="1">
      <alignment horizontal="right" wrapText="1"/>
    </xf>
    <xf numFmtId="164" fontId="0" fillId="2" borderId="27" xfId="0" applyNumberFormat="1" applyFont="1" applyFill="1" applyBorder="1" applyAlignment="1">
      <alignment horizontal="left" vertical="top"/>
    </xf>
    <xf numFmtId="4" fontId="0" fillId="2" borderId="25" xfId="0" applyNumberFormat="1" applyFill="1" applyBorder="1" applyAlignment="1">
      <alignment horizontal="left" vertical="top"/>
    </xf>
    <xf numFmtId="4" fontId="0" fillId="2" borderId="26" xfId="0" applyNumberFormat="1" applyFont="1" applyFill="1" applyBorder="1" applyAlignment="1">
      <alignment horizontal="left" vertical="top"/>
    </xf>
    <xf numFmtId="0" fontId="0" fillId="2" borderId="27" xfId="0" applyFont="1" applyFill="1" applyBorder="1" applyAlignment="1">
      <alignment horizontal="left" vertical="top" wrapText="1"/>
    </xf>
    <xf numFmtId="0" fontId="0" fillId="2" borderId="28" xfId="0" applyFont="1" applyFill="1" applyBorder="1" applyAlignment="1">
      <alignment horizontal="left" vertical="top" wrapText="1"/>
    </xf>
    <xf numFmtId="165" fontId="0" fillId="2" borderId="25" xfId="0" applyNumberFormat="1" applyFont="1" applyFill="1" applyBorder="1" applyAlignment="1">
      <alignment vertical="top"/>
    </xf>
    <xf numFmtId="165" fontId="0" fillId="2" borderId="26" xfId="0" applyNumberFormat="1" applyFill="1" applyBorder="1" applyAlignment="1">
      <alignment vertical="top"/>
    </xf>
    <xf numFmtId="165" fontId="0" fillId="0" borderId="21" xfId="0" applyNumberFormat="1" applyFont="1" applyFill="1" applyBorder="1" applyAlignment="1">
      <alignment horizontal="right"/>
    </xf>
    <xf numFmtId="165" fontId="0" fillId="0" borderId="22" xfId="0" applyNumberFormat="1" applyFont="1" applyFill="1" applyBorder="1" applyAlignment="1">
      <alignment horizontal="right"/>
    </xf>
    <xf numFmtId="165" fontId="0" fillId="0" borderId="6" xfId="0" applyNumberFormat="1" applyFont="1" applyFill="1" applyBorder="1" applyAlignment="1">
      <alignment horizontal="right"/>
    </xf>
    <xf numFmtId="165" fontId="0" fillId="2" borderId="25" xfId="0" applyNumberFormat="1" applyFont="1" applyFill="1" applyBorder="1" applyAlignment="1">
      <alignment horizontal="right"/>
    </xf>
    <xf numFmtId="165" fontId="0" fillId="0" borderId="7" xfId="0" applyNumberFormat="1" applyFont="1" applyFill="1" applyBorder="1" applyAlignment="1">
      <alignment horizontal="right"/>
    </xf>
    <xf numFmtId="165" fontId="0" fillId="2" borderId="28" xfId="0" applyNumberFormat="1" applyFont="1" applyFill="1" applyBorder="1" applyAlignment="1">
      <alignment wrapText="1"/>
    </xf>
    <xf numFmtId="165" fontId="0" fillId="0" borderId="16" xfId="0" applyNumberFormat="1" applyFont="1" applyFill="1" applyBorder="1" applyAlignment="1">
      <alignment horizontal="right" wrapText="1"/>
    </xf>
    <xf numFmtId="165" fontId="0" fillId="0" borderId="18" xfId="0" applyNumberFormat="1" applyFont="1" applyFill="1" applyBorder="1" applyAlignment="1">
      <alignment horizontal="right" wrapText="1"/>
    </xf>
    <xf numFmtId="165" fontId="0" fillId="2" borderId="28" xfId="0" applyNumberFormat="1" applyFont="1" applyFill="1" applyBorder="1" applyAlignment="1">
      <alignment horizontal="right" wrapText="1"/>
    </xf>
    <xf numFmtId="165" fontId="0" fillId="0" borderId="35" xfId="0" applyNumberFormat="1" applyFont="1" applyFill="1" applyBorder="1" applyAlignment="1">
      <alignment horizontal="right" wrapText="1"/>
    </xf>
    <xf numFmtId="164" fontId="0" fillId="0" borderId="36" xfId="0" applyNumberFormat="1" applyBorder="1" applyAlignment="1">
      <alignment horizontal="right"/>
    </xf>
    <xf numFmtId="165" fontId="0" fillId="0" borderId="37" xfId="0" applyNumberFormat="1" applyFont="1" applyFill="1" applyBorder="1" applyAlignment="1">
      <alignment horizontal="right"/>
    </xf>
    <xf numFmtId="165" fontId="0" fillId="0" borderId="38" xfId="0" applyNumberFormat="1" applyFont="1" applyFill="1" applyBorder="1" applyAlignment="1">
      <alignment horizontal="right"/>
    </xf>
    <xf numFmtId="0" fontId="0" fillId="0" borderId="0" xfId="0" applyFont="1" applyAlignment="1">
      <alignment horizontal="center"/>
    </xf>
    <xf numFmtId="0" fontId="0" fillId="2" borderId="23" xfId="0" applyFill="1" applyBorder="1" applyAlignment="1">
      <alignment horizontal="center" shrinkToFit="1"/>
    </xf>
    <xf numFmtId="0" fontId="0" fillId="2" borderId="23" xfId="0" applyFont="1" applyFill="1" applyBorder="1" applyAlignment="1">
      <alignment horizontal="center" shrinkToFit="1"/>
    </xf>
    <xf numFmtId="49" fontId="0" fillId="0" borderId="20" xfId="0" applyNumberFormat="1" applyFont="1" applyFill="1" applyBorder="1" applyAlignment="1">
      <alignment horizontal="center" wrapText="1"/>
    </xf>
    <xf numFmtId="49" fontId="0" fillId="0" borderId="4" xfId="0" applyNumberFormat="1" applyFont="1" applyFill="1" applyBorder="1" applyAlignment="1">
      <alignment horizontal="center" wrapText="1"/>
    </xf>
    <xf numFmtId="49" fontId="0" fillId="0" borderId="4" xfId="0" applyNumberFormat="1" applyFill="1" applyBorder="1" applyAlignment="1">
      <alignment horizontal="center" wrapText="1"/>
    </xf>
    <xf numFmtId="49" fontId="0" fillId="0" borderId="31" xfId="0" applyNumberFormat="1" applyFill="1" applyBorder="1" applyAlignment="1">
      <alignment horizontal="center" wrapText="1"/>
    </xf>
    <xf numFmtId="49" fontId="0" fillId="0" borderId="0" xfId="0" applyNumberFormat="1" applyFill="1" applyBorder="1" applyAlignment="1">
      <alignment horizontal="center" wrapText="1"/>
    </xf>
    <xf numFmtId="0" fontId="0" fillId="0" borderId="0" xfId="0" applyAlignment="1">
      <alignment horizontal="center"/>
    </xf>
    <xf numFmtId="49" fontId="0" fillId="2" borderId="29" xfId="0" applyNumberFormat="1" applyFill="1" applyBorder="1" applyAlignment="1">
      <alignment horizontal="left" vertical="top" wrapText="1"/>
    </xf>
    <xf numFmtId="4" fontId="0" fillId="0" borderId="6" xfId="0" applyNumberFormat="1" applyFont="1" applyFill="1" applyBorder="1" applyAlignment="1">
      <alignment horizontal="right"/>
    </xf>
    <xf numFmtId="165" fontId="3" fillId="0" borderId="21" xfId="0" applyNumberFormat="1" applyFont="1" applyFill="1" applyBorder="1" applyAlignment="1">
      <alignment horizontal="right"/>
    </xf>
    <xf numFmtId="49" fontId="3" fillId="0" borderId="4" xfId="0" applyNumberFormat="1" applyFont="1" applyFill="1" applyBorder="1" applyAlignment="1">
      <alignment horizontal="left" vertical="top" wrapText="1"/>
    </xf>
    <xf numFmtId="164" fontId="0" fillId="0" borderId="39" xfId="0" applyNumberFormat="1" applyFont="1" applyFill="1" applyBorder="1" applyAlignment="1">
      <alignment horizontal="right"/>
    </xf>
    <xf numFmtId="0" fontId="0" fillId="0" borderId="17" xfId="0" applyBorder="1" applyAlignment="1">
      <alignment horizontal="right"/>
    </xf>
    <xf numFmtId="0" fontId="0" fillId="0" borderId="30" xfId="0" applyBorder="1" applyAlignment="1">
      <alignment horizontal="right"/>
    </xf>
    <xf numFmtId="0" fontId="0" fillId="0" borderId="0" xfId="0" applyAlignment="1">
      <alignment horizontal="right"/>
    </xf>
    <xf numFmtId="164" fontId="0" fillId="0" borderId="0" xfId="0" applyNumberFormat="1" applyFont="1" applyFill="1" applyBorder="1" applyAlignment="1">
      <alignment horizontal="right"/>
    </xf>
    <xf numFmtId="165" fontId="0" fillId="0" borderId="0" xfId="0" applyNumberFormat="1" applyFont="1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3" borderId="24" xfId="0" applyFill="1" applyBorder="1" applyAlignment="1">
      <alignment vertical="top"/>
    </xf>
    <xf numFmtId="0" fontId="0" fillId="3" borderId="23" xfId="0" applyFont="1" applyFill="1" applyBorder="1" applyAlignment="1">
      <alignment horizontal="center" shrinkToFit="1"/>
    </xf>
    <xf numFmtId="164" fontId="0" fillId="3" borderId="27" xfId="0" applyNumberFormat="1" applyFont="1" applyFill="1" applyBorder="1" applyAlignment="1">
      <alignment vertical="top"/>
    </xf>
    <xf numFmtId="165" fontId="0" fillId="3" borderId="25" xfId="0" applyNumberFormat="1" applyFont="1" applyFill="1" applyBorder="1" applyAlignment="1">
      <alignment vertical="top"/>
    </xf>
    <xf numFmtId="165" fontId="0" fillId="3" borderId="26" xfId="0" applyNumberFormat="1" applyFill="1" applyBorder="1" applyAlignment="1">
      <alignment vertical="top"/>
    </xf>
    <xf numFmtId="0" fontId="0" fillId="3" borderId="24" xfId="0" applyFont="1" applyFill="1" applyBorder="1" applyAlignment="1">
      <alignment vertical="top"/>
    </xf>
    <xf numFmtId="0" fontId="0" fillId="3" borderId="23" xfId="0" applyFill="1" applyBorder="1" applyAlignment="1">
      <alignment horizontal="center" shrinkToFit="1"/>
    </xf>
    <xf numFmtId="164" fontId="0" fillId="3" borderId="27" xfId="0" applyNumberFormat="1" applyFont="1" applyFill="1" applyBorder="1" applyAlignment="1">
      <alignment horizontal="left" vertical="top"/>
    </xf>
    <xf numFmtId="4" fontId="0" fillId="3" borderId="25" xfId="0" applyNumberFormat="1" applyFill="1" applyBorder="1" applyAlignment="1">
      <alignment horizontal="left" vertical="top"/>
    </xf>
    <xf numFmtId="4" fontId="0" fillId="3" borderId="26" xfId="0" applyNumberFormat="1" applyFont="1" applyFill="1" applyBorder="1" applyAlignment="1">
      <alignment horizontal="left" vertical="top"/>
    </xf>
    <xf numFmtId="49" fontId="0" fillId="3" borderId="29" xfId="0" applyNumberFormat="1" applyFill="1" applyBorder="1" applyAlignment="1">
      <alignment horizontal="left" vertical="top" wrapText="1"/>
    </xf>
    <xf numFmtId="165" fontId="0" fillId="0" borderId="40" xfId="0" applyNumberFormat="1" applyFont="1" applyFill="1" applyBorder="1" applyAlignment="1">
      <alignment horizontal="right"/>
    </xf>
    <xf numFmtId="0" fontId="4" fillId="0" borderId="0" xfId="0" applyFont="1"/>
    <xf numFmtId="49" fontId="3" fillId="0" borderId="4" xfId="0" applyNumberFormat="1" applyFont="1" applyFill="1" applyBorder="1" applyAlignment="1">
      <alignment horizontal="center" wrapText="1"/>
    </xf>
    <xf numFmtId="164" fontId="3" fillId="0" borderId="5" xfId="0" applyNumberFormat="1" applyFont="1" applyFill="1" applyBorder="1" applyAlignment="1">
      <alignment horizontal="right"/>
    </xf>
    <xf numFmtId="165" fontId="3" fillId="0" borderId="22" xfId="0" applyNumberFormat="1" applyFont="1" applyFill="1" applyBorder="1" applyAlignment="1">
      <alignment horizontal="right"/>
    </xf>
    <xf numFmtId="0" fontId="0" fillId="0" borderId="41" xfId="0" applyBorder="1" applyAlignment="1">
      <alignment vertical="top"/>
    </xf>
    <xf numFmtId="0" fontId="0" fillId="0" borderId="42" xfId="0" applyBorder="1" applyAlignment="1">
      <alignment vertical="top"/>
    </xf>
    <xf numFmtId="0" fontId="0" fillId="0" borderId="43" xfId="0" applyFill="1" applyBorder="1" applyAlignment="1">
      <alignment vertical="top"/>
    </xf>
    <xf numFmtId="49" fontId="0" fillId="0" borderId="24" xfId="0" applyNumberFormat="1" applyFill="1" applyBorder="1" applyAlignment="1">
      <alignment horizontal="left" vertical="top" wrapText="1"/>
    </xf>
    <xf numFmtId="0" fontId="0" fillId="0" borderId="29" xfId="0" applyNumberFormat="1" applyFill="1" applyBorder="1" applyAlignment="1">
      <alignment horizontal="left" vertical="top" wrapText="1"/>
    </xf>
    <xf numFmtId="3" fontId="0" fillId="0" borderId="24" xfId="0" applyNumberFormat="1" applyFont="1" applyFill="1" applyBorder="1" applyAlignment="1">
      <alignment horizontal="right" vertical="top" shrinkToFit="1"/>
    </xf>
    <xf numFmtId="3" fontId="0" fillId="0" borderId="32" xfId="0" applyNumberFormat="1" applyFont="1" applyFill="1" applyBorder="1" applyAlignment="1">
      <alignment horizontal="right" vertical="top" shrinkToFit="1"/>
    </xf>
    <xf numFmtId="3" fontId="0" fillId="0" borderId="29" xfId="0" applyNumberFormat="1" applyFont="1" applyFill="1" applyBorder="1" applyAlignment="1">
      <alignment horizontal="right" vertical="top" shrinkToFi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49" fontId="0" fillId="0" borderId="41" xfId="0" applyNumberFormat="1" applyFill="1" applyBorder="1" applyAlignment="1">
      <alignment horizontal="left" vertical="top" wrapText="1" shrinkToFit="1"/>
    </xf>
    <xf numFmtId="49" fontId="0" fillId="0" borderId="9" xfId="0" applyNumberFormat="1" applyFill="1" applyBorder="1" applyAlignment="1">
      <alignment horizontal="left" vertical="top" wrapText="1" shrinkToFit="1"/>
    </xf>
    <xf numFmtId="49" fontId="0" fillId="0" borderId="10" xfId="0" applyNumberFormat="1" applyFill="1" applyBorder="1" applyAlignment="1">
      <alignment horizontal="left" vertical="top" wrapText="1" shrinkToFit="1"/>
    </xf>
    <xf numFmtId="49" fontId="0" fillId="0" borderId="42" xfId="0" applyNumberFormat="1" applyFill="1" applyBorder="1" applyAlignment="1">
      <alignment horizontal="left" vertical="top" wrapText="1" shrinkToFit="1"/>
    </xf>
    <xf numFmtId="49" fontId="0" fillId="0" borderId="1" xfId="0" applyNumberFormat="1" applyFill="1" applyBorder="1" applyAlignment="1">
      <alignment horizontal="left" vertical="top" wrapText="1" shrinkToFit="1"/>
    </xf>
    <xf numFmtId="49" fontId="0" fillId="0" borderId="12" xfId="0" applyNumberFormat="1" applyFill="1" applyBorder="1" applyAlignment="1">
      <alignment horizontal="left" vertical="top" wrapText="1" shrinkToFit="1"/>
    </xf>
    <xf numFmtId="49" fontId="0" fillId="0" borderId="43" xfId="0" applyNumberFormat="1" applyFill="1" applyBorder="1" applyAlignment="1">
      <alignment horizontal="left" vertical="top" wrapText="1" shrinkToFit="1"/>
    </xf>
    <xf numFmtId="49" fontId="0" fillId="0" borderId="14" xfId="0" applyNumberFormat="1" applyFill="1" applyBorder="1" applyAlignment="1">
      <alignment horizontal="left" vertical="top" wrapText="1" shrinkToFit="1"/>
    </xf>
    <xf numFmtId="49" fontId="0" fillId="0" borderId="15" xfId="0" applyNumberFormat="1" applyFill="1" applyBorder="1" applyAlignment="1">
      <alignment horizontal="left" vertical="top" wrapText="1" shrinkToFit="1"/>
    </xf>
    <xf numFmtId="4" fontId="0" fillId="3" borderId="24" xfId="0" applyNumberFormat="1" applyFill="1" applyBorder="1" applyAlignment="1">
      <alignment horizontal="right" vertical="top" shrinkToFit="1"/>
    </xf>
    <xf numFmtId="0" fontId="0" fillId="3" borderId="32" xfId="0" applyFont="1" applyFill="1" applyBorder="1" applyAlignment="1">
      <alignment horizontal="right" vertical="top" shrinkToFit="1"/>
    </xf>
    <xf numFmtId="0" fontId="0" fillId="3" borderId="29" xfId="0" applyFont="1" applyFill="1" applyBorder="1" applyAlignment="1">
      <alignment horizontal="right" vertical="top" shrinkToFit="1"/>
    </xf>
    <xf numFmtId="49" fontId="3" fillId="3" borderId="24" xfId="0" applyNumberFormat="1" applyFont="1" applyFill="1" applyBorder="1" applyAlignment="1">
      <alignment horizontal="left" vertical="top" wrapText="1"/>
    </xf>
    <xf numFmtId="49" fontId="3" fillId="3" borderId="29" xfId="0" applyNumberFormat="1" applyFont="1" applyFill="1" applyBorder="1" applyAlignment="1">
      <alignment horizontal="left" vertical="top" wrapText="1"/>
    </xf>
    <xf numFmtId="3" fontId="5" fillId="3" borderId="24" xfId="0" applyNumberFormat="1" applyFont="1" applyFill="1" applyBorder="1" applyAlignment="1">
      <alignment horizontal="right" vertical="top" shrinkToFit="1"/>
    </xf>
    <xf numFmtId="3" fontId="5" fillId="3" borderId="32" xfId="0" applyNumberFormat="1" applyFont="1" applyFill="1" applyBorder="1" applyAlignment="1">
      <alignment horizontal="right" vertical="top" shrinkToFit="1"/>
    </xf>
    <xf numFmtId="3" fontId="5" fillId="3" borderId="29" xfId="0" applyNumberFormat="1" applyFont="1" applyFill="1" applyBorder="1" applyAlignment="1">
      <alignment horizontal="right" vertical="top" shrinkToFit="1"/>
    </xf>
    <xf numFmtId="49" fontId="0" fillId="0" borderId="29" xfId="0" applyNumberFormat="1" applyFill="1" applyBorder="1" applyAlignment="1">
      <alignment horizontal="left" vertical="top" wrapText="1"/>
    </xf>
    <xf numFmtId="3" fontId="0" fillId="0" borderId="24" xfId="0" applyNumberFormat="1" applyFont="1" applyFill="1" applyBorder="1" applyAlignment="1">
      <alignment horizontal="right" wrapText="1"/>
    </xf>
    <xf numFmtId="3" fontId="0" fillId="0" borderId="33" xfId="0" applyNumberFormat="1" applyFont="1" applyFill="1" applyBorder="1" applyAlignment="1">
      <alignment horizontal="right" wrapText="1"/>
    </xf>
    <xf numFmtId="49" fontId="0" fillId="2" borderId="24" xfId="0" applyNumberFormat="1" applyFill="1" applyBorder="1" applyAlignment="1">
      <alignment horizontal="left" vertical="top" wrapText="1"/>
    </xf>
    <xf numFmtId="49" fontId="0" fillId="2" borderId="29" xfId="0" applyNumberFormat="1" applyFill="1" applyBorder="1" applyAlignment="1">
      <alignment horizontal="left" vertical="top" wrapText="1"/>
    </xf>
    <xf numFmtId="3" fontId="2" fillId="2" borderId="24" xfId="0" applyNumberFormat="1" applyFont="1" applyFill="1" applyBorder="1" applyAlignment="1">
      <alignment horizontal="right" vertical="top" shrinkToFit="1"/>
    </xf>
    <xf numFmtId="3" fontId="2" fillId="2" borderId="32" xfId="0" applyNumberFormat="1" applyFont="1" applyFill="1" applyBorder="1" applyAlignment="1">
      <alignment horizontal="right" vertical="top" shrinkToFit="1"/>
    </xf>
    <xf numFmtId="3" fontId="2" fillId="2" borderId="29" xfId="0" applyNumberFormat="1" applyFont="1" applyFill="1" applyBorder="1" applyAlignment="1">
      <alignment horizontal="right" vertical="top" shrinkToFit="1"/>
    </xf>
    <xf numFmtId="3" fontId="2" fillId="2" borderId="24" xfId="0" applyNumberFormat="1" applyFont="1" applyFill="1" applyBorder="1" applyAlignment="1">
      <alignment horizontal="right" wrapText="1"/>
    </xf>
    <xf numFmtId="3" fontId="2" fillId="2" borderId="33" xfId="0" applyNumberFormat="1" applyFont="1" applyFill="1" applyBorder="1" applyAlignment="1">
      <alignment horizontal="right" wrapText="1"/>
    </xf>
    <xf numFmtId="4" fontId="0" fillId="2" borderId="24" xfId="0" applyNumberFormat="1" applyFill="1" applyBorder="1" applyAlignment="1">
      <alignment horizontal="right" wrapText="1"/>
    </xf>
    <xf numFmtId="0" fontId="0" fillId="2" borderId="33" xfId="0" applyFont="1" applyFill="1" applyBorder="1" applyAlignment="1">
      <alignment horizontal="right" wrapText="1"/>
    </xf>
    <xf numFmtId="49" fontId="0" fillId="0" borderId="9" xfId="0" applyNumberFormat="1" applyBorder="1" applyAlignment="1">
      <alignment vertical="top" wrapText="1" shrinkToFit="1"/>
    </xf>
    <xf numFmtId="49" fontId="0" fillId="0" borderId="9" xfId="0" applyNumberFormat="1" applyFont="1" applyBorder="1" applyAlignment="1">
      <alignment vertical="top" shrinkToFit="1"/>
    </xf>
    <xf numFmtId="49" fontId="0" fillId="0" borderId="10" xfId="0" applyNumberFormat="1" applyFont="1" applyBorder="1" applyAlignment="1">
      <alignment vertical="top" shrinkToFit="1"/>
    </xf>
    <xf numFmtId="49" fontId="0" fillId="0" borderId="1" xfId="0" applyNumberFormat="1" applyBorder="1" applyAlignment="1">
      <alignment vertical="top" wrapText="1" shrinkToFit="1"/>
    </xf>
    <xf numFmtId="49" fontId="0" fillId="0" borderId="1" xfId="0" applyNumberFormat="1" applyFont="1" applyBorder="1" applyAlignment="1">
      <alignment vertical="top" shrinkToFit="1"/>
    </xf>
    <xf numFmtId="49" fontId="0" fillId="0" borderId="12" xfId="0" applyNumberFormat="1" applyFont="1" applyBorder="1" applyAlignment="1">
      <alignment vertical="top" shrinkToFit="1"/>
    </xf>
    <xf numFmtId="49" fontId="0" fillId="0" borderId="14" xfId="0" applyNumberFormat="1" applyFill="1" applyBorder="1" applyAlignment="1">
      <alignment vertical="top" wrapText="1" shrinkToFit="1"/>
    </xf>
    <xf numFmtId="49" fontId="0" fillId="0" borderId="14" xfId="0" applyNumberFormat="1" applyFont="1" applyFill="1" applyBorder="1" applyAlignment="1">
      <alignment vertical="top" shrinkToFit="1"/>
    </xf>
    <xf numFmtId="49" fontId="0" fillId="0" borderId="15" xfId="0" applyNumberFormat="1" applyFont="1" applyFill="1" applyBorder="1" applyAlignment="1">
      <alignment vertical="top" shrinkToFit="1"/>
    </xf>
    <xf numFmtId="4" fontId="0" fillId="2" borderId="24" xfId="0" applyNumberFormat="1" applyFill="1" applyBorder="1" applyAlignment="1">
      <alignment horizontal="right" vertical="top" shrinkToFit="1"/>
    </xf>
    <xf numFmtId="0" fontId="0" fillId="2" borderId="32" xfId="0" applyFont="1" applyFill="1" applyBorder="1" applyAlignment="1">
      <alignment horizontal="right" vertical="top" shrinkToFit="1"/>
    </xf>
    <xf numFmtId="0" fontId="0" fillId="2" borderId="29" xfId="0" applyFont="1" applyFill="1" applyBorder="1" applyAlignment="1">
      <alignment horizontal="right" vertical="top" shrinkToFi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G44"/>
  <sheetViews>
    <sheetView tabSelected="1" zoomScale="115" zoomScaleNormal="115" zoomScaleSheetLayoutView="100" workbookViewId="0">
      <selection sqref="A1:F1"/>
    </sheetView>
  </sheetViews>
  <sheetFormatPr defaultRowHeight="15" x14ac:dyDescent="0.25"/>
  <cols>
    <col min="2" max="2" width="47.85546875" customWidth="1"/>
    <col min="3" max="3" width="4.7109375" style="61" customWidth="1"/>
    <col min="4" max="4" width="9.42578125" style="17" bestFit="1" customWidth="1"/>
    <col min="5" max="5" width="11" customWidth="1"/>
    <col min="6" max="6" width="14.85546875" customWidth="1"/>
  </cols>
  <sheetData>
    <row r="1" spans="1:7" ht="16.5" thickBot="1" x14ac:dyDescent="0.3">
      <c r="A1" s="97" t="s">
        <v>77</v>
      </c>
      <c r="B1" s="98"/>
      <c r="C1" s="97"/>
      <c r="D1" s="97"/>
      <c r="E1" s="97"/>
      <c r="F1" s="97"/>
      <c r="G1" s="2"/>
    </row>
    <row r="2" spans="1:7" ht="15.75" thickTop="1" x14ac:dyDescent="0.25">
      <c r="A2" s="89" t="s">
        <v>34</v>
      </c>
      <c r="B2" s="99" t="s">
        <v>71</v>
      </c>
      <c r="C2" s="100"/>
      <c r="D2" s="100"/>
      <c r="E2" s="100"/>
      <c r="F2" s="101"/>
      <c r="G2" s="2"/>
    </row>
    <row r="3" spans="1:7" x14ac:dyDescent="0.25">
      <c r="A3" s="90" t="s">
        <v>33</v>
      </c>
      <c r="B3" s="102" t="s">
        <v>78</v>
      </c>
      <c r="C3" s="103"/>
      <c r="D3" s="103"/>
      <c r="E3" s="103"/>
      <c r="F3" s="104"/>
      <c r="G3" s="2"/>
    </row>
    <row r="4" spans="1:7" ht="15.75" thickBot="1" x14ac:dyDescent="0.3">
      <c r="A4" s="91" t="s">
        <v>35</v>
      </c>
      <c r="B4" s="105" t="s">
        <v>79</v>
      </c>
      <c r="C4" s="106"/>
      <c r="D4" s="106"/>
      <c r="E4" s="106"/>
      <c r="F4" s="107"/>
      <c r="G4" s="2"/>
    </row>
    <row r="5" spans="1:7" ht="16.5" thickTop="1" thickBot="1" x14ac:dyDescent="0.3">
      <c r="A5" s="1"/>
      <c r="B5" s="3"/>
      <c r="C5" s="53"/>
      <c r="D5" s="15"/>
      <c r="E5" s="1"/>
      <c r="F5" s="1"/>
      <c r="G5" s="2"/>
    </row>
    <row r="6" spans="1:7" ht="15.75" thickBot="1" x14ac:dyDescent="0.3">
      <c r="A6" s="78" t="s">
        <v>0</v>
      </c>
      <c r="B6" s="83" t="s">
        <v>1</v>
      </c>
      <c r="C6" s="79" t="s">
        <v>40</v>
      </c>
      <c r="D6" s="80" t="s">
        <v>2</v>
      </c>
      <c r="E6" s="81" t="s">
        <v>38</v>
      </c>
      <c r="F6" s="82" t="s">
        <v>3</v>
      </c>
      <c r="G6" s="2"/>
    </row>
    <row r="7" spans="1:7" ht="15.75" thickBot="1" x14ac:dyDescent="0.3">
      <c r="A7" s="73" t="s">
        <v>30</v>
      </c>
      <c r="B7" s="83" t="s">
        <v>6</v>
      </c>
      <c r="C7" s="74"/>
      <c r="D7" s="75"/>
      <c r="E7" s="76"/>
      <c r="F7" s="77">
        <f>ROUND(SUM(F8:F26),0)</f>
        <v>0</v>
      </c>
      <c r="G7" s="2"/>
    </row>
    <row r="8" spans="1:7" ht="15.75" customHeight="1" x14ac:dyDescent="0.25">
      <c r="A8" s="6">
        <v>1</v>
      </c>
      <c r="B8" s="7" t="s">
        <v>15</v>
      </c>
      <c r="C8" s="56" t="s">
        <v>7</v>
      </c>
      <c r="D8" s="20">
        <v>13</v>
      </c>
      <c r="E8" s="84">
        <v>0</v>
      </c>
      <c r="F8" s="41">
        <f>D8*E8</f>
        <v>0</v>
      </c>
      <c r="G8" s="2"/>
    </row>
    <row r="9" spans="1:7" x14ac:dyDescent="0.25">
      <c r="A9" s="6">
        <v>3</v>
      </c>
      <c r="B9" s="4" t="s">
        <v>17</v>
      </c>
      <c r="C9" s="57" t="s">
        <v>7</v>
      </c>
      <c r="D9" s="22">
        <v>10</v>
      </c>
      <c r="E9" s="40">
        <v>0</v>
      </c>
      <c r="F9" s="41">
        <f t="shared" ref="F9:F26" si="0">D9*E9</f>
        <v>0</v>
      </c>
      <c r="G9" s="2"/>
    </row>
    <row r="10" spans="1:7" x14ac:dyDescent="0.25">
      <c r="A10" s="6">
        <v>4</v>
      </c>
      <c r="B10" s="4" t="s">
        <v>19</v>
      </c>
      <c r="C10" s="57" t="s">
        <v>8</v>
      </c>
      <c r="D10" s="22">
        <v>5</v>
      </c>
      <c r="E10" s="40">
        <v>0</v>
      </c>
      <c r="F10" s="41">
        <f t="shared" si="0"/>
        <v>0</v>
      </c>
      <c r="G10" s="2"/>
    </row>
    <row r="11" spans="1:7" x14ac:dyDescent="0.25">
      <c r="A11" s="6">
        <v>6</v>
      </c>
      <c r="B11" s="4" t="s">
        <v>21</v>
      </c>
      <c r="C11" s="57" t="s">
        <v>8</v>
      </c>
      <c r="D11" s="22">
        <v>2</v>
      </c>
      <c r="E11" s="40">
        <v>0</v>
      </c>
      <c r="F11" s="41">
        <f t="shared" si="0"/>
        <v>0</v>
      </c>
      <c r="G11" s="2"/>
    </row>
    <row r="12" spans="1:7" x14ac:dyDescent="0.25">
      <c r="A12" s="6">
        <v>7</v>
      </c>
      <c r="B12" s="4" t="s">
        <v>23</v>
      </c>
      <c r="C12" s="57" t="s">
        <v>72</v>
      </c>
      <c r="D12" s="22">
        <v>200</v>
      </c>
      <c r="E12" s="40">
        <v>0</v>
      </c>
      <c r="F12" s="41">
        <f t="shared" si="0"/>
        <v>0</v>
      </c>
    </row>
    <row r="13" spans="1:7" x14ac:dyDescent="0.25">
      <c r="A13" s="6">
        <v>8</v>
      </c>
      <c r="B13" s="8" t="s">
        <v>27</v>
      </c>
      <c r="C13" s="58" t="s">
        <v>7</v>
      </c>
      <c r="D13" s="22">
        <v>23</v>
      </c>
      <c r="E13" s="40">
        <v>0</v>
      </c>
      <c r="F13" s="41">
        <f t="shared" si="0"/>
        <v>0</v>
      </c>
    </row>
    <row r="14" spans="1:7" x14ac:dyDescent="0.25">
      <c r="A14" s="6">
        <v>9</v>
      </c>
      <c r="B14" s="8" t="s">
        <v>26</v>
      </c>
      <c r="C14" s="58" t="s">
        <v>7</v>
      </c>
      <c r="D14" s="22">
        <v>23</v>
      </c>
      <c r="E14" s="40">
        <v>0</v>
      </c>
      <c r="F14" s="41">
        <f t="shared" si="0"/>
        <v>0</v>
      </c>
    </row>
    <row r="15" spans="1:7" x14ac:dyDescent="0.25">
      <c r="A15" s="6">
        <v>10</v>
      </c>
      <c r="B15" s="8" t="s">
        <v>36</v>
      </c>
      <c r="C15" s="58" t="s">
        <v>7</v>
      </c>
      <c r="D15" s="22">
        <v>23</v>
      </c>
      <c r="E15" s="40">
        <v>0</v>
      </c>
      <c r="F15" s="41">
        <f t="shared" si="0"/>
        <v>0</v>
      </c>
    </row>
    <row r="16" spans="1:7" ht="30" x14ac:dyDescent="0.25">
      <c r="A16" s="6">
        <v>11</v>
      </c>
      <c r="B16" s="8" t="s">
        <v>76</v>
      </c>
      <c r="C16" s="58" t="s">
        <v>7</v>
      </c>
      <c r="D16" s="22">
        <v>23</v>
      </c>
      <c r="E16" s="40">
        <v>0</v>
      </c>
      <c r="F16" s="41">
        <f t="shared" si="0"/>
        <v>0</v>
      </c>
    </row>
    <row r="17" spans="1:7" x14ac:dyDescent="0.25">
      <c r="A17" s="6">
        <v>14</v>
      </c>
      <c r="B17" s="4" t="s">
        <v>25</v>
      </c>
      <c r="C17" s="57" t="s">
        <v>7</v>
      </c>
      <c r="D17" s="22">
        <v>1</v>
      </c>
      <c r="E17" s="40">
        <v>0</v>
      </c>
      <c r="F17" s="41">
        <f t="shared" si="0"/>
        <v>0</v>
      </c>
    </row>
    <row r="18" spans="1:7" x14ac:dyDescent="0.25">
      <c r="A18" s="6">
        <v>15</v>
      </c>
      <c r="B18" s="4" t="s">
        <v>60</v>
      </c>
      <c r="C18" s="57" t="s">
        <v>8</v>
      </c>
      <c r="D18" s="22">
        <v>10</v>
      </c>
      <c r="E18" s="40">
        <v>0</v>
      </c>
      <c r="F18" s="41">
        <f t="shared" si="0"/>
        <v>0</v>
      </c>
    </row>
    <row r="19" spans="1:7" x14ac:dyDescent="0.25">
      <c r="A19" s="6">
        <v>16</v>
      </c>
      <c r="B19" s="8" t="s">
        <v>61</v>
      </c>
      <c r="C19" s="57" t="s">
        <v>8</v>
      </c>
      <c r="D19" s="22">
        <v>10</v>
      </c>
      <c r="E19" s="40">
        <v>0</v>
      </c>
      <c r="F19" s="41">
        <f t="shared" si="0"/>
        <v>0</v>
      </c>
    </row>
    <row r="20" spans="1:7" x14ac:dyDescent="0.25">
      <c r="A20" s="6">
        <v>17</v>
      </c>
      <c r="B20" s="8" t="s">
        <v>73</v>
      </c>
      <c r="C20" s="57" t="s">
        <v>8</v>
      </c>
      <c r="D20" s="22">
        <v>10</v>
      </c>
      <c r="E20" s="40">
        <v>0</v>
      </c>
      <c r="F20" s="41">
        <f t="shared" si="0"/>
        <v>0</v>
      </c>
    </row>
    <row r="21" spans="1:7" x14ac:dyDescent="0.25">
      <c r="A21" s="6">
        <v>18</v>
      </c>
      <c r="B21" s="8" t="s">
        <v>69</v>
      </c>
      <c r="C21" s="57" t="s">
        <v>10</v>
      </c>
      <c r="D21" s="22">
        <v>1</v>
      </c>
      <c r="E21" s="40">
        <v>0</v>
      </c>
      <c r="F21" s="41">
        <f t="shared" si="0"/>
        <v>0</v>
      </c>
    </row>
    <row r="22" spans="1:7" x14ac:dyDescent="0.25">
      <c r="A22" s="6">
        <v>21</v>
      </c>
      <c r="B22" s="8" t="s">
        <v>42</v>
      </c>
      <c r="C22" s="57" t="s">
        <v>11</v>
      </c>
      <c r="D22" s="22">
        <v>1</v>
      </c>
      <c r="E22" s="40">
        <v>0</v>
      </c>
      <c r="F22" s="41">
        <f t="shared" si="0"/>
        <v>0</v>
      </c>
    </row>
    <row r="23" spans="1:7" ht="30" x14ac:dyDescent="0.25">
      <c r="A23" s="6">
        <v>22</v>
      </c>
      <c r="B23" s="8" t="s">
        <v>80</v>
      </c>
      <c r="C23" s="57" t="s">
        <v>10</v>
      </c>
      <c r="D23" s="22">
        <v>1</v>
      </c>
      <c r="E23" s="40">
        <v>0</v>
      </c>
      <c r="F23" s="41">
        <f t="shared" si="0"/>
        <v>0</v>
      </c>
    </row>
    <row r="24" spans="1:7" ht="30" x14ac:dyDescent="0.25">
      <c r="A24" s="6">
        <v>23</v>
      </c>
      <c r="B24" s="8" t="s">
        <v>41</v>
      </c>
      <c r="C24" s="57" t="s">
        <v>10</v>
      </c>
      <c r="D24" s="22">
        <v>1</v>
      </c>
      <c r="E24" s="40">
        <v>0</v>
      </c>
      <c r="F24" s="41">
        <f t="shared" si="0"/>
        <v>0</v>
      </c>
    </row>
    <row r="25" spans="1:7" x14ac:dyDescent="0.25">
      <c r="A25" s="6">
        <v>24</v>
      </c>
      <c r="B25" s="65" t="s">
        <v>68</v>
      </c>
      <c r="C25" s="86" t="s">
        <v>7</v>
      </c>
      <c r="D25" s="87">
        <v>14</v>
      </c>
      <c r="E25" s="40">
        <v>0</v>
      </c>
      <c r="F25" s="88">
        <f t="shared" si="0"/>
        <v>0</v>
      </c>
      <c r="G25" s="85"/>
    </row>
    <row r="26" spans="1:7" ht="30.75" thickBot="1" x14ac:dyDescent="0.3">
      <c r="A26" s="6">
        <v>26</v>
      </c>
      <c r="B26" s="8" t="s">
        <v>74</v>
      </c>
      <c r="C26" s="57" t="s">
        <v>10</v>
      </c>
      <c r="D26" s="22">
        <v>1</v>
      </c>
      <c r="E26" s="40">
        <v>0</v>
      </c>
      <c r="F26" s="41">
        <f t="shared" si="0"/>
        <v>0</v>
      </c>
    </row>
    <row r="27" spans="1:7" ht="15.75" thickBot="1" x14ac:dyDescent="0.3">
      <c r="A27" s="73" t="s">
        <v>70</v>
      </c>
      <c r="B27" s="83" t="s">
        <v>29</v>
      </c>
      <c r="C27" s="74"/>
      <c r="D27" s="75"/>
      <c r="E27" s="76"/>
      <c r="F27" s="77">
        <f>ROUND(SUM(F28:F36),0)</f>
        <v>0</v>
      </c>
      <c r="G27" s="2"/>
    </row>
    <row r="28" spans="1:7" x14ac:dyDescent="0.25">
      <c r="A28" s="67">
        <v>27</v>
      </c>
      <c r="B28" s="8" t="s">
        <v>75</v>
      </c>
      <c r="C28" s="58" t="s">
        <v>11</v>
      </c>
      <c r="D28" s="22">
        <v>1</v>
      </c>
      <c r="E28" s="42">
        <v>0</v>
      </c>
      <c r="F28" s="44">
        <f>D28*E28</f>
        <v>0</v>
      </c>
    </row>
    <row r="29" spans="1:7" x14ac:dyDescent="0.25">
      <c r="A29" s="67">
        <v>28</v>
      </c>
      <c r="B29" s="8" t="s">
        <v>43</v>
      </c>
      <c r="C29" s="58" t="s">
        <v>11</v>
      </c>
      <c r="D29" s="22">
        <v>2</v>
      </c>
      <c r="E29" s="42">
        <v>0</v>
      </c>
      <c r="F29" s="44">
        <f t="shared" ref="F29:F33" si="1">D29*E29</f>
        <v>0</v>
      </c>
    </row>
    <row r="30" spans="1:7" x14ac:dyDescent="0.25">
      <c r="A30" s="67">
        <v>29</v>
      </c>
      <c r="B30" s="8" t="s">
        <v>44</v>
      </c>
      <c r="C30" s="58" t="s">
        <v>11</v>
      </c>
      <c r="D30" s="22">
        <v>1</v>
      </c>
      <c r="E30" s="42">
        <v>0</v>
      </c>
      <c r="F30" s="44">
        <f t="shared" si="1"/>
        <v>0</v>
      </c>
    </row>
    <row r="31" spans="1:7" x14ac:dyDescent="0.25">
      <c r="A31" s="67">
        <v>30</v>
      </c>
      <c r="B31" s="8" t="s">
        <v>45</v>
      </c>
      <c r="C31" s="58" t="s">
        <v>11</v>
      </c>
      <c r="D31" s="22">
        <v>1</v>
      </c>
      <c r="E31" s="42">
        <v>0</v>
      </c>
      <c r="F31" s="44">
        <f t="shared" si="1"/>
        <v>0</v>
      </c>
    </row>
    <row r="32" spans="1:7" x14ac:dyDescent="0.25">
      <c r="A32" s="67">
        <v>31</v>
      </c>
      <c r="B32" s="8" t="s">
        <v>28</v>
      </c>
      <c r="C32" s="58" t="s">
        <v>11</v>
      </c>
      <c r="D32" s="22">
        <v>1</v>
      </c>
      <c r="E32" s="42">
        <v>0</v>
      </c>
      <c r="F32" s="44">
        <f t="shared" si="1"/>
        <v>0</v>
      </c>
    </row>
    <row r="33" spans="1:6" x14ac:dyDescent="0.25">
      <c r="A33" s="67">
        <v>32</v>
      </c>
      <c r="B33" s="8" t="s">
        <v>50</v>
      </c>
      <c r="C33" s="58" t="s">
        <v>11</v>
      </c>
      <c r="D33" s="22">
        <v>1</v>
      </c>
      <c r="E33" s="42">
        <v>0</v>
      </c>
      <c r="F33" s="44">
        <f t="shared" si="1"/>
        <v>0</v>
      </c>
    </row>
    <row r="34" spans="1:6" x14ac:dyDescent="0.25">
      <c r="A34" s="67">
        <v>33</v>
      </c>
      <c r="B34" s="8" t="s">
        <v>31</v>
      </c>
      <c r="C34" s="58" t="s">
        <v>11</v>
      </c>
      <c r="D34" s="22">
        <v>1</v>
      </c>
      <c r="E34" s="42">
        <v>0</v>
      </c>
      <c r="F34" s="44">
        <f>D34*E34</f>
        <v>0</v>
      </c>
    </row>
    <row r="35" spans="1:6" x14ac:dyDescent="0.25">
      <c r="A35" s="67">
        <v>34</v>
      </c>
      <c r="B35" s="8" t="s">
        <v>14</v>
      </c>
      <c r="C35" s="58" t="s">
        <v>11</v>
      </c>
      <c r="D35" s="22">
        <v>1</v>
      </c>
      <c r="E35" s="42">
        <v>0</v>
      </c>
      <c r="F35" s="44">
        <f t="shared" ref="F35:F36" si="2">D35*E35</f>
        <v>0</v>
      </c>
    </row>
    <row r="36" spans="1:6" ht="15.75" thickBot="1" x14ac:dyDescent="0.3">
      <c r="A36" s="68">
        <v>35</v>
      </c>
      <c r="B36" s="19" t="s">
        <v>13</v>
      </c>
      <c r="C36" s="59" t="s">
        <v>11</v>
      </c>
      <c r="D36" s="66">
        <v>1</v>
      </c>
      <c r="E36" s="51">
        <v>0</v>
      </c>
      <c r="F36" s="52">
        <f t="shared" si="2"/>
        <v>0</v>
      </c>
    </row>
    <row r="37" spans="1:6" ht="15.75" thickTop="1" x14ac:dyDescent="0.25">
      <c r="A37" s="72"/>
      <c r="B37" s="28"/>
      <c r="C37" s="60"/>
      <c r="D37" s="70"/>
      <c r="E37" s="71"/>
      <c r="F37" s="71"/>
    </row>
    <row r="38" spans="1:6" x14ac:dyDescent="0.25">
      <c r="A38" s="72"/>
      <c r="B38" s="28"/>
      <c r="C38" s="60"/>
      <c r="D38" s="70"/>
      <c r="E38" s="71"/>
      <c r="F38" s="71"/>
    </row>
    <row r="39" spans="1:6" ht="15.75" thickBot="1" x14ac:dyDescent="0.3">
      <c r="A39" s="69"/>
    </row>
    <row r="40" spans="1:6" ht="15.75" customHeight="1" thickBot="1" x14ac:dyDescent="0.3">
      <c r="A40" s="69"/>
      <c r="C40" s="108" t="s">
        <v>39</v>
      </c>
      <c r="D40" s="109"/>
      <c r="E40" s="109"/>
      <c r="F40" s="110"/>
    </row>
    <row r="41" spans="1:6" ht="15.75" thickBot="1" x14ac:dyDescent="0.3">
      <c r="A41" s="111" t="s">
        <v>46</v>
      </c>
      <c r="B41" s="112"/>
      <c r="C41" s="113">
        <f>SUM(C42:F43)</f>
        <v>0</v>
      </c>
      <c r="D41" s="114"/>
      <c r="E41" s="114"/>
      <c r="F41" s="115"/>
    </row>
    <row r="42" spans="1:6" ht="15.75" thickBot="1" x14ac:dyDescent="0.3">
      <c r="A42" s="92" t="str">
        <f>B7</f>
        <v>Rozvody medicinálních plynů</v>
      </c>
      <c r="B42" s="93"/>
      <c r="C42" s="94">
        <f>F7</f>
        <v>0</v>
      </c>
      <c r="D42" s="95"/>
      <c r="E42" s="95"/>
      <c r="F42" s="96"/>
    </row>
    <row r="43" spans="1:6" ht="15.75" customHeight="1" thickBot="1" x14ac:dyDescent="0.3">
      <c r="A43" s="92" t="str">
        <f>B27</f>
        <v>Společné náklady</v>
      </c>
      <c r="B43" s="93"/>
      <c r="C43" s="94">
        <f>F27</f>
        <v>0</v>
      </c>
      <c r="D43" s="95"/>
      <c r="E43" s="95"/>
      <c r="F43" s="96"/>
    </row>
    <row r="44" spans="1:6" ht="12" customHeight="1" x14ac:dyDescent="0.25"/>
  </sheetData>
  <mergeCells count="11">
    <mergeCell ref="A42:B42"/>
    <mergeCell ref="C42:F42"/>
    <mergeCell ref="A43:B43"/>
    <mergeCell ref="C43:F43"/>
    <mergeCell ref="A1:F1"/>
    <mergeCell ref="B2:F2"/>
    <mergeCell ref="B3:F3"/>
    <mergeCell ref="B4:F4"/>
    <mergeCell ref="C40:F40"/>
    <mergeCell ref="A41:B41"/>
    <mergeCell ref="C41:F41"/>
  </mergeCells>
  <pageMargins left="0.7" right="0.7" top="0.78740157499999996" bottom="0.78740157499999996" header="0.3" footer="0.3"/>
  <pageSetup paperSize="9" scale="74" orientation="portrait" r:id="rId1"/>
  <colBreaks count="1" manualBreakCount="1">
    <brk id="6" max="7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69"/>
  <sheetViews>
    <sheetView topLeftCell="A37" zoomScale="115" zoomScaleNormal="115" workbookViewId="0">
      <selection activeCell="K23" sqref="K23"/>
    </sheetView>
  </sheetViews>
  <sheetFormatPr defaultRowHeight="15" x14ac:dyDescent="0.25"/>
  <cols>
    <col min="2" max="2" width="47.85546875" customWidth="1"/>
    <col min="3" max="3" width="4.7109375" style="61" customWidth="1"/>
    <col min="4" max="4" width="9.42578125" style="17" bestFit="1" customWidth="1"/>
    <col min="5" max="5" width="11" customWidth="1"/>
    <col min="6" max="6" width="14.85546875" customWidth="1"/>
    <col min="7" max="7" width="4.85546875" customWidth="1"/>
    <col min="8" max="8" width="13.7109375" customWidth="1"/>
  </cols>
  <sheetData>
    <row r="1" spans="1:9" ht="16.5" thickBot="1" x14ac:dyDescent="0.3">
      <c r="A1" s="97" t="s">
        <v>63</v>
      </c>
      <c r="B1" s="98"/>
      <c r="C1" s="97"/>
      <c r="D1" s="97"/>
      <c r="E1" s="97"/>
      <c r="F1" s="97"/>
      <c r="G1" s="2"/>
      <c r="H1" s="2"/>
      <c r="I1" s="2"/>
    </row>
    <row r="2" spans="1:9" ht="15.75" thickTop="1" x14ac:dyDescent="0.25">
      <c r="A2" s="12" t="s">
        <v>34</v>
      </c>
      <c r="B2" s="128" t="s">
        <v>49</v>
      </c>
      <c r="C2" s="129"/>
      <c r="D2" s="129"/>
      <c r="E2" s="129"/>
      <c r="F2" s="130"/>
      <c r="G2" s="2"/>
      <c r="H2" s="2"/>
      <c r="I2" s="2"/>
    </row>
    <row r="3" spans="1:9" x14ac:dyDescent="0.25">
      <c r="A3" s="13" t="s">
        <v>33</v>
      </c>
      <c r="B3" s="131" t="s">
        <v>48</v>
      </c>
      <c r="C3" s="132"/>
      <c r="D3" s="132"/>
      <c r="E3" s="132"/>
      <c r="F3" s="133"/>
      <c r="G3" s="2"/>
      <c r="H3" s="2"/>
      <c r="I3" s="2"/>
    </row>
    <row r="4" spans="1:9" ht="15.75" thickBot="1" x14ac:dyDescent="0.3">
      <c r="A4" s="14" t="s">
        <v>35</v>
      </c>
      <c r="B4" s="134" t="s">
        <v>32</v>
      </c>
      <c r="C4" s="135"/>
      <c r="D4" s="135"/>
      <c r="E4" s="135"/>
      <c r="F4" s="136"/>
      <c r="G4" s="2"/>
      <c r="H4" s="2"/>
      <c r="I4" s="2"/>
    </row>
    <row r="5" spans="1:9" ht="16.5" thickTop="1" thickBot="1" x14ac:dyDescent="0.3">
      <c r="A5" s="1"/>
      <c r="B5" s="3"/>
      <c r="C5" s="53"/>
      <c r="D5" s="15"/>
      <c r="E5" s="1"/>
      <c r="F5" s="1"/>
      <c r="G5" s="2"/>
      <c r="H5" s="2"/>
      <c r="I5" s="2"/>
    </row>
    <row r="6" spans="1:9" ht="15.75" thickBot="1" x14ac:dyDescent="0.3">
      <c r="A6" s="9" t="s">
        <v>0</v>
      </c>
      <c r="B6" s="62" t="s">
        <v>1</v>
      </c>
      <c r="C6" s="54" t="s">
        <v>40</v>
      </c>
      <c r="D6" s="33" t="s">
        <v>2</v>
      </c>
      <c r="E6" s="34" t="s">
        <v>38</v>
      </c>
      <c r="F6" s="35" t="s">
        <v>3</v>
      </c>
      <c r="G6" s="36" t="s">
        <v>4</v>
      </c>
      <c r="H6" s="37" t="s">
        <v>5</v>
      </c>
      <c r="I6" s="2"/>
    </row>
    <row r="7" spans="1:9" ht="15.75" thickBot="1" x14ac:dyDescent="0.3">
      <c r="A7" s="11" t="s">
        <v>30</v>
      </c>
      <c r="B7" s="62" t="s">
        <v>6</v>
      </c>
      <c r="C7" s="55"/>
      <c r="D7" s="16"/>
      <c r="E7" s="38"/>
      <c r="F7" s="39">
        <f>SUM(F8:F39)</f>
        <v>1174365.82</v>
      </c>
      <c r="G7" s="10"/>
      <c r="H7" s="45">
        <f>SUM(H8:H39)</f>
        <v>1420991.1099999999</v>
      </c>
      <c r="I7" s="2"/>
    </row>
    <row r="8" spans="1:9" ht="15.75" customHeight="1" x14ac:dyDescent="0.25">
      <c r="A8" s="6">
        <v>1</v>
      </c>
      <c r="B8" s="7" t="s">
        <v>15</v>
      </c>
      <c r="C8" s="56" t="s">
        <v>7</v>
      </c>
      <c r="D8" s="20">
        <v>135</v>
      </c>
      <c r="E8" s="40">
        <v>278</v>
      </c>
      <c r="F8" s="41">
        <f>D8*E8</f>
        <v>37530</v>
      </c>
      <c r="G8" s="21">
        <v>21</v>
      </c>
      <c r="H8" s="46">
        <f>ROUND(F8*(1+G8/100),2)</f>
        <v>45411.3</v>
      </c>
      <c r="I8" s="2"/>
    </row>
    <row r="9" spans="1:9" x14ac:dyDescent="0.25">
      <c r="A9" s="6">
        <v>2</v>
      </c>
      <c r="B9" s="4" t="s">
        <v>16</v>
      </c>
      <c r="C9" s="57" t="s">
        <v>7</v>
      </c>
      <c r="D9" s="22">
        <v>135</v>
      </c>
      <c r="E9" s="40">
        <v>341</v>
      </c>
      <c r="F9" s="41">
        <f t="shared" ref="F9:F32" si="0">D9*E9</f>
        <v>46035</v>
      </c>
      <c r="G9" s="23">
        <v>21</v>
      </c>
      <c r="H9" s="47">
        <f>ROUND(F9*(1+G9/100),2)</f>
        <v>55702.35</v>
      </c>
      <c r="I9" s="2"/>
    </row>
    <row r="10" spans="1:9" x14ac:dyDescent="0.25">
      <c r="A10" s="6">
        <v>3</v>
      </c>
      <c r="B10" s="4" t="s">
        <v>17</v>
      </c>
      <c r="C10" s="57" t="s">
        <v>7</v>
      </c>
      <c r="D10" s="22">
        <v>50</v>
      </c>
      <c r="E10" s="40">
        <v>436</v>
      </c>
      <c r="F10" s="41">
        <f t="shared" si="0"/>
        <v>21800</v>
      </c>
      <c r="G10" s="23">
        <v>21</v>
      </c>
      <c r="H10" s="47">
        <f t="shared" ref="H10:H32" si="1">ROUND(F10*(1+G10/100),2)</f>
        <v>26378</v>
      </c>
      <c r="I10" s="2"/>
    </row>
    <row r="11" spans="1:9" x14ac:dyDescent="0.25">
      <c r="A11" s="6">
        <v>4</v>
      </c>
      <c r="B11" s="4" t="s">
        <v>18</v>
      </c>
      <c r="C11" s="57" t="s">
        <v>7</v>
      </c>
      <c r="D11" s="22">
        <v>32</v>
      </c>
      <c r="E11" s="40">
        <v>488</v>
      </c>
      <c r="F11" s="41">
        <f t="shared" si="0"/>
        <v>15616</v>
      </c>
      <c r="G11" s="23">
        <v>21</v>
      </c>
      <c r="H11" s="47">
        <f t="shared" si="1"/>
        <v>18895.36</v>
      </c>
      <c r="I11" s="2"/>
    </row>
    <row r="12" spans="1:9" x14ac:dyDescent="0.25">
      <c r="A12" s="6">
        <v>6</v>
      </c>
      <c r="B12" s="4" t="s">
        <v>19</v>
      </c>
      <c r="C12" s="57" t="s">
        <v>8</v>
      </c>
      <c r="D12" s="22">
        <v>47</v>
      </c>
      <c r="E12" s="40">
        <v>89</v>
      </c>
      <c r="F12" s="41">
        <f t="shared" si="0"/>
        <v>4183</v>
      </c>
      <c r="G12" s="23">
        <v>21</v>
      </c>
      <c r="H12" s="47">
        <f t="shared" si="1"/>
        <v>5061.43</v>
      </c>
      <c r="I12" s="2"/>
    </row>
    <row r="13" spans="1:9" x14ac:dyDescent="0.25">
      <c r="A13" s="6">
        <v>7</v>
      </c>
      <c r="B13" s="4" t="s">
        <v>20</v>
      </c>
      <c r="C13" s="57" t="s">
        <v>8</v>
      </c>
      <c r="D13" s="22">
        <v>47</v>
      </c>
      <c r="E13" s="40">
        <v>105</v>
      </c>
      <c r="F13" s="41">
        <f t="shared" si="0"/>
        <v>4935</v>
      </c>
      <c r="G13" s="23">
        <v>21</v>
      </c>
      <c r="H13" s="47">
        <f t="shared" si="1"/>
        <v>5971.35</v>
      </c>
      <c r="I13" s="2"/>
    </row>
    <row r="14" spans="1:9" x14ac:dyDescent="0.25">
      <c r="A14" s="6">
        <v>8</v>
      </c>
      <c r="B14" s="4" t="s">
        <v>21</v>
      </c>
      <c r="C14" s="57" t="s">
        <v>8</v>
      </c>
      <c r="D14" s="22">
        <v>17</v>
      </c>
      <c r="E14" s="40">
        <v>90.5</v>
      </c>
      <c r="F14" s="41">
        <f t="shared" si="0"/>
        <v>1538.5</v>
      </c>
      <c r="G14" s="23">
        <v>21</v>
      </c>
      <c r="H14" s="47">
        <f t="shared" si="1"/>
        <v>1861.59</v>
      </c>
      <c r="I14" s="2"/>
    </row>
    <row r="15" spans="1:9" ht="15" customHeight="1" x14ac:dyDescent="0.25">
      <c r="A15" s="6">
        <v>9</v>
      </c>
      <c r="B15" s="4" t="s">
        <v>22</v>
      </c>
      <c r="C15" s="57" t="s">
        <v>8</v>
      </c>
      <c r="D15" s="22">
        <v>12</v>
      </c>
      <c r="E15" s="40">
        <v>99</v>
      </c>
      <c r="F15" s="41">
        <f t="shared" si="0"/>
        <v>1188</v>
      </c>
      <c r="G15" s="23">
        <v>21</v>
      </c>
      <c r="H15" s="47">
        <f t="shared" si="1"/>
        <v>1437.48</v>
      </c>
    </row>
    <row r="16" spans="1:9" x14ac:dyDescent="0.25">
      <c r="A16" s="6">
        <v>11</v>
      </c>
      <c r="B16" s="4" t="s">
        <v>23</v>
      </c>
      <c r="C16" s="57" t="s">
        <v>9</v>
      </c>
      <c r="D16" s="22">
        <v>1.9</v>
      </c>
      <c r="E16" s="40">
        <v>14050</v>
      </c>
      <c r="F16" s="41">
        <f t="shared" si="0"/>
        <v>26695</v>
      </c>
      <c r="G16" s="23">
        <v>21</v>
      </c>
      <c r="H16" s="47">
        <f t="shared" si="1"/>
        <v>32300.95</v>
      </c>
    </row>
    <row r="17" spans="1:8" x14ac:dyDescent="0.25">
      <c r="A17" s="6">
        <v>12</v>
      </c>
      <c r="B17" s="8" t="s">
        <v>27</v>
      </c>
      <c r="C17" s="58" t="s">
        <v>7</v>
      </c>
      <c r="D17" s="22">
        <v>352</v>
      </c>
      <c r="E17" s="40">
        <v>12.6</v>
      </c>
      <c r="F17" s="41">
        <f t="shared" si="0"/>
        <v>4435.2</v>
      </c>
      <c r="G17" s="23">
        <v>21</v>
      </c>
      <c r="H17" s="47">
        <f t="shared" si="1"/>
        <v>5366.59</v>
      </c>
    </row>
    <row r="18" spans="1:8" x14ac:dyDescent="0.25">
      <c r="A18" s="6">
        <v>13</v>
      </c>
      <c r="B18" s="8" t="s">
        <v>26</v>
      </c>
      <c r="C18" s="58" t="s">
        <v>7</v>
      </c>
      <c r="D18" s="22">
        <v>352</v>
      </c>
      <c r="E18" s="40">
        <v>9</v>
      </c>
      <c r="F18" s="41">
        <f t="shared" si="0"/>
        <v>3168</v>
      </c>
      <c r="G18" s="23">
        <v>21</v>
      </c>
      <c r="H18" s="47">
        <f t="shared" si="1"/>
        <v>3833.28</v>
      </c>
    </row>
    <row r="19" spans="1:8" x14ac:dyDescent="0.25">
      <c r="A19" s="6">
        <v>14</v>
      </c>
      <c r="B19" s="8" t="s">
        <v>36</v>
      </c>
      <c r="C19" s="58" t="s">
        <v>7</v>
      </c>
      <c r="D19" s="22">
        <v>352</v>
      </c>
      <c r="E19" s="40">
        <v>26</v>
      </c>
      <c r="F19" s="41">
        <f t="shared" si="0"/>
        <v>9152</v>
      </c>
      <c r="G19" s="23">
        <v>21</v>
      </c>
      <c r="H19" s="47">
        <f t="shared" si="1"/>
        <v>11073.92</v>
      </c>
    </row>
    <row r="20" spans="1:8" ht="30" x14ac:dyDescent="0.25">
      <c r="A20" s="6">
        <v>15</v>
      </c>
      <c r="B20" s="8" t="s">
        <v>47</v>
      </c>
      <c r="C20" s="58" t="s">
        <v>7</v>
      </c>
      <c r="D20" s="22">
        <v>352</v>
      </c>
      <c r="E20" s="40">
        <v>8.9</v>
      </c>
      <c r="F20" s="41">
        <f t="shared" si="0"/>
        <v>3132.8</v>
      </c>
      <c r="G20" s="23">
        <v>21</v>
      </c>
      <c r="H20" s="47">
        <f t="shared" si="1"/>
        <v>3790.69</v>
      </c>
    </row>
    <row r="21" spans="1:8" x14ac:dyDescent="0.25">
      <c r="A21" s="6">
        <v>16</v>
      </c>
      <c r="B21" s="4" t="s">
        <v>24</v>
      </c>
      <c r="C21" s="57" t="s">
        <v>7</v>
      </c>
      <c r="D21" s="22">
        <v>6.2</v>
      </c>
      <c r="E21" s="40">
        <v>226.1</v>
      </c>
      <c r="F21" s="41">
        <f t="shared" si="0"/>
        <v>1401.82</v>
      </c>
      <c r="G21" s="23">
        <v>21</v>
      </c>
      <c r="H21" s="47">
        <f t="shared" si="1"/>
        <v>1696.2</v>
      </c>
    </row>
    <row r="22" spans="1:8" x14ac:dyDescent="0.25">
      <c r="A22" s="6">
        <v>17</v>
      </c>
      <c r="B22" s="4" t="s">
        <v>25</v>
      </c>
      <c r="C22" s="57" t="s">
        <v>7</v>
      </c>
      <c r="D22" s="22">
        <v>2</v>
      </c>
      <c r="E22" s="40">
        <v>269</v>
      </c>
      <c r="F22" s="41">
        <f t="shared" si="0"/>
        <v>538</v>
      </c>
      <c r="G22" s="23">
        <v>21</v>
      </c>
      <c r="H22" s="47">
        <f t="shared" si="1"/>
        <v>650.98</v>
      </c>
    </row>
    <row r="23" spans="1:8" x14ac:dyDescent="0.25">
      <c r="A23" s="6">
        <v>20</v>
      </c>
      <c r="B23" s="8" t="s">
        <v>59</v>
      </c>
      <c r="C23" s="57" t="s">
        <v>10</v>
      </c>
      <c r="D23" s="22">
        <v>2</v>
      </c>
      <c r="E23" s="40">
        <v>1057</v>
      </c>
      <c r="F23" s="41">
        <f t="shared" si="0"/>
        <v>2114</v>
      </c>
      <c r="G23" s="23">
        <v>21</v>
      </c>
      <c r="H23" s="47">
        <f t="shared" si="1"/>
        <v>2557.94</v>
      </c>
    </row>
    <row r="24" spans="1:8" x14ac:dyDescent="0.25">
      <c r="A24" s="6">
        <v>21</v>
      </c>
      <c r="B24" s="8" t="s">
        <v>37</v>
      </c>
      <c r="C24" s="57" t="s">
        <v>10</v>
      </c>
      <c r="D24" s="22">
        <v>91</v>
      </c>
      <c r="E24" s="40">
        <v>125</v>
      </c>
      <c r="F24" s="41">
        <f t="shared" si="0"/>
        <v>11375</v>
      </c>
      <c r="G24" s="23">
        <v>21</v>
      </c>
      <c r="H24" s="47">
        <f t="shared" si="1"/>
        <v>13763.75</v>
      </c>
    </row>
    <row r="25" spans="1:8" x14ac:dyDescent="0.25">
      <c r="A25" s="6">
        <v>22</v>
      </c>
      <c r="B25" s="4" t="s">
        <v>60</v>
      </c>
      <c r="C25" s="57" t="s">
        <v>8</v>
      </c>
      <c r="D25" s="22">
        <v>112</v>
      </c>
      <c r="E25" s="63">
        <v>74</v>
      </c>
      <c r="F25" s="41">
        <f>D25*E25</f>
        <v>8288</v>
      </c>
      <c r="G25" s="23">
        <v>21</v>
      </c>
      <c r="H25" s="47">
        <f>ROUND(F25*(1+G25/100),2)</f>
        <v>10028.48</v>
      </c>
    </row>
    <row r="26" spans="1:8" x14ac:dyDescent="0.25">
      <c r="A26" s="6">
        <v>23</v>
      </c>
      <c r="B26" s="8" t="s">
        <v>61</v>
      </c>
      <c r="C26" s="57" t="s">
        <v>8</v>
      </c>
      <c r="D26" s="22">
        <v>21</v>
      </c>
      <c r="E26" s="63">
        <v>78</v>
      </c>
      <c r="F26" s="41">
        <f>D26*E26</f>
        <v>1638</v>
      </c>
      <c r="G26" s="23">
        <v>21</v>
      </c>
      <c r="H26" s="47">
        <f>ROUND(F26*(1+G26/100),2)</f>
        <v>1981.98</v>
      </c>
    </row>
    <row r="27" spans="1:8" x14ac:dyDescent="0.25">
      <c r="A27" s="6">
        <v>24</v>
      </c>
      <c r="B27" s="8" t="s">
        <v>62</v>
      </c>
      <c r="C27" s="57" t="s">
        <v>8</v>
      </c>
      <c r="D27" s="22">
        <v>13</v>
      </c>
      <c r="E27" s="63">
        <v>85.5</v>
      </c>
      <c r="F27" s="41">
        <f>D27*E27</f>
        <v>1111.5</v>
      </c>
      <c r="G27" s="23">
        <v>21</v>
      </c>
      <c r="H27" s="47">
        <f>ROUND(F27*(1+G27/100),2)</f>
        <v>1344.92</v>
      </c>
    </row>
    <row r="28" spans="1:8" x14ac:dyDescent="0.25">
      <c r="A28" s="6">
        <v>26</v>
      </c>
      <c r="B28" s="4" t="s">
        <v>42</v>
      </c>
      <c r="C28" s="57" t="s">
        <v>11</v>
      </c>
      <c r="D28" s="22">
        <v>1</v>
      </c>
      <c r="E28" s="40">
        <v>937</v>
      </c>
      <c r="F28" s="41">
        <f t="shared" ref="F28" si="2">D28*E28</f>
        <v>937</v>
      </c>
      <c r="G28" s="23">
        <v>21</v>
      </c>
      <c r="H28" s="47">
        <f t="shared" ref="H28" si="3">ROUND(F28*(1+G28/100),2)</f>
        <v>1133.77</v>
      </c>
    </row>
    <row r="29" spans="1:8" ht="30" x14ac:dyDescent="0.25">
      <c r="A29" s="6">
        <v>27</v>
      </c>
      <c r="B29" s="8" t="s">
        <v>58</v>
      </c>
      <c r="C29" s="57" t="s">
        <v>10</v>
      </c>
      <c r="D29" s="22">
        <v>1</v>
      </c>
      <c r="E29" s="40">
        <v>846</v>
      </c>
      <c r="F29" s="41">
        <f>D29*E29</f>
        <v>846</v>
      </c>
      <c r="G29" s="23">
        <v>22</v>
      </c>
      <c r="H29" s="47">
        <f>ROUND(F29*(1+G29/100),2)</f>
        <v>1032.1199999999999</v>
      </c>
    </row>
    <row r="30" spans="1:8" ht="45" x14ac:dyDescent="0.25">
      <c r="A30" s="6">
        <v>29</v>
      </c>
      <c r="B30" s="8" t="s">
        <v>64</v>
      </c>
      <c r="C30" s="57" t="s">
        <v>10</v>
      </c>
      <c r="D30" s="22">
        <v>1</v>
      </c>
      <c r="E30" s="40">
        <v>35459</v>
      </c>
      <c r="F30" s="41">
        <f t="shared" ref="F30:F31" si="4">D30*E30</f>
        <v>35459</v>
      </c>
      <c r="G30" s="23">
        <v>21</v>
      </c>
      <c r="H30" s="47">
        <f t="shared" ref="H30:H31" si="5">ROUND(F30*(1+G30/100),2)</f>
        <v>42905.39</v>
      </c>
    </row>
    <row r="31" spans="1:8" ht="45" x14ac:dyDescent="0.25">
      <c r="A31" s="6">
        <v>31</v>
      </c>
      <c r="B31" s="8" t="s">
        <v>65</v>
      </c>
      <c r="C31" s="57" t="s">
        <v>10</v>
      </c>
      <c r="D31" s="22">
        <v>1</v>
      </c>
      <c r="E31" s="40">
        <v>7550</v>
      </c>
      <c r="F31" s="41">
        <f t="shared" si="4"/>
        <v>7550</v>
      </c>
      <c r="G31" s="23">
        <v>21</v>
      </c>
      <c r="H31" s="47">
        <f t="shared" si="5"/>
        <v>9135.5</v>
      </c>
    </row>
    <row r="32" spans="1:8" ht="30" x14ac:dyDescent="0.25">
      <c r="A32" s="6">
        <v>32</v>
      </c>
      <c r="B32" s="8" t="s">
        <v>41</v>
      </c>
      <c r="C32" s="57" t="s">
        <v>10</v>
      </c>
      <c r="D32" s="22">
        <v>2</v>
      </c>
      <c r="E32" s="40">
        <v>23250</v>
      </c>
      <c r="F32" s="41">
        <f t="shared" si="0"/>
        <v>46500</v>
      </c>
      <c r="G32" s="23">
        <v>21</v>
      </c>
      <c r="H32" s="47">
        <f t="shared" si="1"/>
        <v>56265</v>
      </c>
    </row>
    <row r="33" spans="1:8" x14ac:dyDescent="0.25">
      <c r="A33" s="6">
        <v>33</v>
      </c>
      <c r="B33" s="8" t="s">
        <v>55</v>
      </c>
      <c r="C33" s="57" t="s">
        <v>10</v>
      </c>
      <c r="D33" s="22">
        <v>1</v>
      </c>
      <c r="E33" s="40">
        <v>420</v>
      </c>
      <c r="F33" s="41">
        <f>D33*E33</f>
        <v>420</v>
      </c>
      <c r="G33" s="23">
        <v>21</v>
      </c>
      <c r="H33" s="47">
        <f>ROUND(F33*(1+G33/100),2)</f>
        <v>508.2</v>
      </c>
    </row>
    <row r="34" spans="1:8" x14ac:dyDescent="0.25">
      <c r="A34" s="6">
        <v>34</v>
      </c>
      <c r="B34" s="8" t="s">
        <v>56</v>
      </c>
      <c r="C34" s="57" t="s">
        <v>10</v>
      </c>
      <c r="D34" s="22">
        <v>1</v>
      </c>
      <c r="E34" s="40">
        <v>420</v>
      </c>
      <c r="F34" s="41">
        <f>D34*E34</f>
        <v>420</v>
      </c>
      <c r="G34" s="23">
        <v>21</v>
      </c>
      <c r="H34" s="47">
        <f>ROUND(F34*(1+G34/100),2)</f>
        <v>508.2</v>
      </c>
    </row>
    <row r="35" spans="1:8" x14ac:dyDescent="0.25">
      <c r="A35" s="6">
        <v>35</v>
      </c>
      <c r="B35" s="8" t="s">
        <v>57</v>
      </c>
      <c r="C35" s="57" t="s">
        <v>11</v>
      </c>
      <c r="D35" s="22">
        <v>1</v>
      </c>
      <c r="E35" s="40">
        <v>9900</v>
      </c>
      <c r="F35" s="41">
        <f t="shared" ref="F35:F39" si="6">D35*E35</f>
        <v>9900</v>
      </c>
      <c r="G35" s="23">
        <v>21</v>
      </c>
      <c r="H35" s="47">
        <f t="shared" ref="H35:H39" si="7">ROUND(F35*(1+G35/100),2)</f>
        <v>11979</v>
      </c>
    </row>
    <row r="36" spans="1:8" ht="60" x14ac:dyDescent="0.25">
      <c r="A36" s="6">
        <v>36</v>
      </c>
      <c r="B36" s="65" t="s">
        <v>51</v>
      </c>
      <c r="C36" s="57" t="s">
        <v>10</v>
      </c>
      <c r="D36" s="22">
        <v>9</v>
      </c>
      <c r="E36" s="40">
        <v>18529</v>
      </c>
      <c r="F36" s="41">
        <f t="shared" si="6"/>
        <v>166761</v>
      </c>
      <c r="G36" s="23">
        <v>21</v>
      </c>
      <c r="H36" s="47">
        <f t="shared" si="7"/>
        <v>201780.81</v>
      </c>
    </row>
    <row r="37" spans="1:8" ht="60" x14ac:dyDescent="0.25">
      <c r="A37" s="6">
        <v>37</v>
      </c>
      <c r="B37" s="65" t="s">
        <v>52</v>
      </c>
      <c r="C37" s="57" t="s">
        <v>10</v>
      </c>
      <c r="D37" s="22">
        <v>2</v>
      </c>
      <c r="E37" s="64">
        <v>54682</v>
      </c>
      <c r="F37" s="41">
        <f t="shared" si="6"/>
        <v>109364</v>
      </c>
      <c r="G37" s="23">
        <v>21</v>
      </c>
      <c r="H37" s="47">
        <f t="shared" si="7"/>
        <v>132330.44</v>
      </c>
    </row>
    <row r="38" spans="1:8" ht="60" x14ac:dyDescent="0.25">
      <c r="A38" s="6">
        <v>38</v>
      </c>
      <c r="B38" s="65" t="s">
        <v>53</v>
      </c>
      <c r="C38" s="57" t="s">
        <v>10</v>
      </c>
      <c r="D38" s="22">
        <v>26</v>
      </c>
      <c r="E38" s="40">
        <v>19826</v>
      </c>
      <c r="F38" s="41">
        <f t="shared" si="6"/>
        <v>515476</v>
      </c>
      <c r="G38" s="23">
        <v>21</v>
      </c>
      <c r="H38" s="47">
        <f t="shared" si="7"/>
        <v>623725.96</v>
      </c>
    </row>
    <row r="39" spans="1:8" ht="60.75" thickBot="1" x14ac:dyDescent="0.3">
      <c r="A39" s="6">
        <v>39</v>
      </c>
      <c r="B39" s="65" t="s">
        <v>54</v>
      </c>
      <c r="C39" s="57" t="s">
        <v>10</v>
      </c>
      <c r="D39" s="22">
        <v>2</v>
      </c>
      <c r="E39" s="40">
        <v>37429</v>
      </c>
      <c r="F39" s="41">
        <f t="shared" si="6"/>
        <v>74858</v>
      </c>
      <c r="G39" s="23">
        <v>21</v>
      </c>
      <c r="H39" s="47">
        <f t="shared" si="7"/>
        <v>90578.18</v>
      </c>
    </row>
    <row r="40" spans="1:8" ht="15.75" thickBot="1" x14ac:dyDescent="0.3">
      <c r="A40" s="11" t="s">
        <v>30</v>
      </c>
      <c r="B40" s="62" t="s">
        <v>29</v>
      </c>
      <c r="C40" s="55"/>
      <c r="D40" s="24"/>
      <c r="E40" s="43"/>
      <c r="F40" s="43">
        <f>SUM(F41:F50)</f>
        <v>72495</v>
      </c>
      <c r="G40" s="25"/>
      <c r="H40" s="48">
        <f>SUM(H41:H50)</f>
        <v>87718.950000000012</v>
      </c>
    </row>
    <row r="41" spans="1:8" x14ac:dyDescent="0.25">
      <c r="A41" s="5">
        <v>42</v>
      </c>
      <c r="B41" s="8" t="s">
        <v>12</v>
      </c>
      <c r="C41" s="58" t="s">
        <v>11</v>
      </c>
      <c r="D41" s="22">
        <v>1</v>
      </c>
      <c r="E41" s="42">
        <v>11250</v>
      </c>
      <c r="F41" s="44">
        <f>D41*E41</f>
        <v>11250</v>
      </c>
      <c r="G41" s="23">
        <v>21</v>
      </c>
      <c r="H41" s="47">
        <f t="shared" ref="H41:H50" si="8">ROUND(F41*(1+G41/100),2)</f>
        <v>13612.5</v>
      </c>
    </row>
    <row r="42" spans="1:8" x14ac:dyDescent="0.25">
      <c r="A42" s="5">
        <v>43</v>
      </c>
      <c r="B42" s="8" t="s">
        <v>43</v>
      </c>
      <c r="C42" s="58" t="s">
        <v>11</v>
      </c>
      <c r="D42" s="22">
        <v>4</v>
      </c>
      <c r="E42" s="42">
        <v>1607</v>
      </c>
      <c r="F42" s="44">
        <f t="shared" ref="F42:F50" si="9">D42*E42</f>
        <v>6428</v>
      </c>
      <c r="G42" s="23">
        <v>21</v>
      </c>
      <c r="H42" s="47">
        <f t="shared" si="8"/>
        <v>7777.88</v>
      </c>
    </row>
    <row r="43" spans="1:8" x14ac:dyDescent="0.25">
      <c r="A43" s="5">
        <v>44</v>
      </c>
      <c r="B43" s="8" t="s">
        <v>44</v>
      </c>
      <c r="C43" s="58" t="s">
        <v>11</v>
      </c>
      <c r="D43" s="22">
        <v>1</v>
      </c>
      <c r="E43" s="42">
        <v>2400</v>
      </c>
      <c r="F43" s="44">
        <f t="shared" si="9"/>
        <v>2400</v>
      </c>
      <c r="G43" s="23">
        <v>21</v>
      </c>
      <c r="H43" s="47">
        <f t="shared" si="8"/>
        <v>2904</v>
      </c>
    </row>
    <row r="44" spans="1:8" x14ac:dyDescent="0.25">
      <c r="A44" s="5">
        <v>45</v>
      </c>
      <c r="B44" s="8" t="s">
        <v>45</v>
      </c>
      <c r="C44" s="58" t="s">
        <v>11</v>
      </c>
      <c r="D44" s="22">
        <v>1</v>
      </c>
      <c r="E44" s="42">
        <v>8000</v>
      </c>
      <c r="F44" s="44">
        <f t="shared" si="9"/>
        <v>8000</v>
      </c>
      <c r="G44" s="23">
        <v>21</v>
      </c>
      <c r="H44" s="47">
        <f t="shared" si="8"/>
        <v>9680</v>
      </c>
    </row>
    <row r="45" spans="1:8" x14ac:dyDescent="0.25">
      <c r="A45" s="5">
        <v>46</v>
      </c>
      <c r="B45" s="8" t="s">
        <v>28</v>
      </c>
      <c r="C45" s="58" t="s">
        <v>11</v>
      </c>
      <c r="D45" s="22">
        <v>1</v>
      </c>
      <c r="E45" s="42">
        <v>7875</v>
      </c>
      <c r="F45" s="44">
        <f t="shared" si="9"/>
        <v>7875</v>
      </c>
      <c r="G45" s="23">
        <v>21</v>
      </c>
      <c r="H45" s="47">
        <f t="shared" si="8"/>
        <v>9528.75</v>
      </c>
    </row>
    <row r="46" spans="1:8" ht="15" customHeight="1" x14ac:dyDescent="0.25">
      <c r="A46" s="5">
        <v>47</v>
      </c>
      <c r="B46" s="8" t="s">
        <v>50</v>
      </c>
      <c r="C46" s="58" t="s">
        <v>11</v>
      </c>
      <c r="D46" s="22">
        <v>1</v>
      </c>
      <c r="E46" s="42">
        <v>12950</v>
      </c>
      <c r="F46" s="44">
        <f t="shared" si="9"/>
        <v>12950</v>
      </c>
      <c r="G46" s="23">
        <v>21</v>
      </c>
      <c r="H46" s="47">
        <f t="shared" si="8"/>
        <v>15669.5</v>
      </c>
    </row>
    <row r="47" spans="1:8" x14ac:dyDescent="0.25">
      <c r="A47" s="5">
        <v>48</v>
      </c>
      <c r="B47" s="8" t="s">
        <v>31</v>
      </c>
      <c r="C47" s="58" t="s">
        <v>11</v>
      </c>
      <c r="D47" s="22">
        <v>1</v>
      </c>
      <c r="E47" s="42">
        <v>6500</v>
      </c>
      <c r="F47" s="44">
        <f>D47*E47</f>
        <v>6500</v>
      </c>
      <c r="G47" s="23">
        <v>21</v>
      </c>
      <c r="H47" s="47">
        <f>ROUND(F47*(1+G47/100),2)</f>
        <v>7865</v>
      </c>
    </row>
    <row r="48" spans="1:8" x14ac:dyDescent="0.25">
      <c r="A48" s="5">
        <v>49</v>
      </c>
      <c r="B48" s="8" t="s">
        <v>14</v>
      </c>
      <c r="C48" s="58" t="s">
        <v>11</v>
      </c>
      <c r="D48" s="22">
        <v>1</v>
      </c>
      <c r="E48" s="42">
        <v>3250</v>
      </c>
      <c r="F48" s="44">
        <f t="shared" si="9"/>
        <v>3250</v>
      </c>
      <c r="G48" s="23">
        <v>21</v>
      </c>
      <c r="H48" s="47">
        <f t="shared" si="8"/>
        <v>3932.5</v>
      </c>
    </row>
    <row r="49" spans="1:8" x14ac:dyDescent="0.25">
      <c r="A49" s="5">
        <v>50</v>
      </c>
      <c r="B49" s="8" t="s">
        <v>13</v>
      </c>
      <c r="C49" s="58" t="s">
        <v>11</v>
      </c>
      <c r="D49" s="22">
        <v>1</v>
      </c>
      <c r="E49" s="42">
        <v>11342</v>
      </c>
      <c r="F49" s="44">
        <f t="shared" si="9"/>
        <v>11342</v>
      </c>
      <c r="G49" s="23">
        <v>21</v>
      </c>
      <c r="H49" s="47">
        <f t="shared" si="8"/>
        <v>13723.82</v>
      </c>
    </row>
    <row r="50" spans="1:8" ht="15.75" thickBot="1" x14ac:dyDescent="0.3">
      <c r="A50" s="18">
        <v>51</v>
      </c>
      <c r="B50" s="19" t="s">
        <v>67</v>
      </c>
      <c r="C50" s="59" t="s">
        <v>11</v>
      </c>
      <c r="D50" s="50">
        <v>1</v>
      </c>
      <c r="E50" s="51">
        <v>2500</v>
      </c>
      <c r="F50" s="52">
        <f t="shared" si="9"/>
        <v>2500</v>
      </c>
      <c r="G50" s="26">
        <v>21</v>
      </c>
      <c r="H50" s="49">
        <f t="shared" si="8"/>
        <v>3025</v>
      </c>
    </row>
    <row r="51" spans="1:8" ht="15.75" thickTop="1" x14ac:dyDescent="0.25">
      <c r="A51" s="27"/>
      <c r="B51" s="28"/>
      <c r="C51" s="60"/>
      <c r="D51" s="29"/>
      <c r="E51" s="30"/>
      <c r="F51" s="30"/>
      <c r="G51" s="31"/>
      <c r="H51" s="32"/>
    </row>
    <row r="52" spans="1:8" x14ac:dyDescent="0.25">
      <c r="A52" s="27"/>
      <c r="B52" s="28"/>
      <c r="C52" s="60"/>
      <c r="D52" s="29"/>
      <c r="E52" s="30"/>
      <c r="F52" s="30"/>
      <c r="G52" s="31"/>
      <c r="H52" s="32"/>
    </row>
    <row r="53" spans="1:8" ht="15.75" thickBot="1" x14ac:dyDescent="0.3">
      <c r="A53" s="27"/>
      <c r="B53" s="28"/>
      <c r="C53" s="60"/>
      <c r="D53" s="29"/>
      <c r="E53" s="30"/>
      <c r="F53" s="30"/>
      <c r="G53" s="31"/>
      <c r="H53" s="32"/>
    </row>
    <row r="54" spans="1:8" ht="15.75" thickBot="1" x14ac:dyDescent="0.3">
      <c r="A54" s="119" t="s">
        <v>66</v>
      </c>
      <c r="B54" s="120"/>
      <c r="C54" s="137" t="s">
        <v>39</v>
      </c>
      <c r="D54" s="138"/>
      <c r="E54" s="138"/>
      <c r="F54" s="139"/>
      <c r="G54" s="126" t="s">
        <v>5</v>
      </c>
      <c r="H54" s="127"/>
    </row>
    <row r="55" spans="1:8" ht="15.75" thickBot="1" x14ac:dyDescent="0.3">
      <c r="A55" s="119" t="s">
        <v>46</v>
      </c>
      <c r="B55" s="120"/>
      <c r="C55" s="121">
        <f>SUM(C56:F57)</f>
        <v>1246860.82</v>
      </c>
      <c r="D55" s="122"/>
      <c r="E55" s="122"/>
      <c r="F55" s="123"/>
      <c r="G55" s="124">
        <f>SUM(G56:H57)</f>
        <v>1508710.0599999998</v>
      </c>
      <c r="H55" s="125"/>
    </row>
    <row r="56" spans="1:8" ht="15.75" thickBot="1" x14ac:dyDescent="0.3">
      <c r="A56" s="92" t="s">
        <v>6</v>
      </c>
      <c r="B56" s="116"/>
      <c r="C56" s="94">
        <f>F7</f>
        <v>1174365.82</v>
      </c>
      <c r="D56" s="95"/>
      <c r="E56" s="95"/>
      <c r="F56" s="96"/>
      <c r="G56" s="117">
        <f>H7</f>
        <v>1420991.1099999999</v>
      </c>
      <c r="H56" s="118"/>
    </row>
    <row r="57" spans="1:8" ht="15.75" thickBot="1" x14ac:dyDescent="0.3">
      <c r="A57" s="92" t="s">
        <v>29</v>
      </c>
      <c r="B57" s="116"/>
      <c r="C57" s="94">
        <f>F40</f>
        <v>72495</v>
      </c>
      <c r="D57" s="95"/>
      <c r="E57" s="95"/>
      <c r="F57" s="96"/>
      <c r="G57" s="117">
        <f>H40</f>
        <v>87718.950000000012</v>
      </c>
      <c r="H57" s="118"/>
    </row>
    <row r="62" spans="1:8" ht="12" customHeight="1" x14ac:dyDescent="0.25"/>
    <row r="63" spans="1:8" ht="12" customHeight="1" x14ac:dyDescent="0.25"/>
    <row r="64" spans="1:8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</sheetData>
  <mergeCells count="16">
    <mergeCell ref="A1:F1"/>
    <mergeCell ref="B2:F2"/>
    <mergeCell ref="B3:F3"/>
    <mergeCell ref="B4:F4"/>
    <mergeCell ref="C54:F54"/>
    <mergeCell ref="A57:B57"/>
    <mergeCell ref="C57:F57"/>
    <mergeCell ref="G57:H57"/>
    <mergeCell ref="A54:B54"/>
    <mergeCell ref="A55:B55"/>
    <mergeCell ref="C55:F55"/>
    <mergeCell ref="G55:H55"/>
    <mergeCell ref="A56:B56"/>
    <mergeCell ref="C56:F56"/>
    <mergeCell ref="G56:H56"/>
    <mergeCell ref="G54:H54"/>
  </mergeCells>
  <pageMargins left="0.7" right="0.7" top="0.78740157499999996" bottom="0.78740157499999996" header="0.3" footer="0.3"/>
  <pageSetup paperSize="9" scale="74" orientation="landscape" r:id="rId1"/>
  <rowBreaks count="1" manualBreakCount="1">
    <brk id="51" max="7" man="1"/>
  </rowBreaks>
  <colBreaks count="1" manualBreakCount="1">
    <brk id="8" max="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Vyšetřovna</vt:lpstr>
      <vt:lpstr>IV.etapa</vt:lpstr>
      <vt:lpstr>IV.etapa!Oblast_tisku</vt:lpstr>
      <vt:lpstr>Vyšetřovna!Oblast_tisku</vt:lpstr>
    </vt:vector>
  </TitlesOfParts>
  <Company>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ŠVARC Pavel</cp:lastModifiedBy>
  <cp:lastPrinted>2020-10-09T06:06:14Z</cp:lastPrinted>
  <dcterms:created xsi:type="dcterms:W3CDTF">2015-08-05T17:10:00Z</dcterms:created>
  <dcterms:modified xsi:type="dcterms:W3CDTF">2020-10-09T06:07:43Z</dcterms:modified>
</cp:coreProperties>
</file>