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Položky!$A$1:$G$41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8" i="3"/>
  <c r="BD38" i="3"/>
  <c r="BC38" i="3"/>
  <c r="BB38" i="3"/>
  <c r="BA38" i="3"/>
  <c r="G38" i="3"/>
  <c r="BE35" i="3"/>
  <c r="BD35" i="3"/>
  <c r="BC35" i="3"/>
  <c r="BA35" i="3"/>
  <c r="G35" i="3"/>
  <c r="BB35" i="3" s="1"/>
  <c r="BE29" i="3"/>
  <c r="BD29" i="3"/>
  <c r="BC29" i="3"/>
  <c r="BA29" i="3"/>
  <c r="G29" i="3"/>
  <c r="BB29" i="3" s="1"/>
  <c r="BE26" i="3"/>
  <c r="BD26" i="3"/>
  <c r="BC26" i="3"/>
  <c r="BA26" i="3"/>
  <c r="G26" i="3"/>
  <c r="BB26" i="3" s="1"/>
  <c r="BE13" i="3"/>
  <c r="BD13" i="3"/>
  <c r="BC13" i="3"/>
  <c r="BA13" i="3"/>
  <c r="G13" i="3"/>
  <c r="BB13" i="3" s="1"/>
  <c r="BE8" i="3"/>
  <c r="BD8" i="3"/>
  <c r="BD41" i="3" s="1"/>
  <c r="H7" i="2" s="1"/>
  <c r="H8" i="2" s="1"/>
  <c r="C17" i="1" s="1"/>
  <c r="BC8" i="3"/>
  <c r="BA8" i="3"/>
  <c r="G8" i="3"/>
  <c r="BB8" i="3" s="1"/>
  <c r="B7" i="2"/>
  <c r="A7" i="2"/>
  <c r="C4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41" i="3" l="1"/>
  <c r="BB41" i="3"/>
  <c r="F7" i="2" s="1"/>
  <c r="F8" i="2" s="1"/>
  <c r="C16" i="1" s="1"/>
  <c r="BE41" i="3"/>
  <c r="I7" i="2" s="1"/>
  <c r="I8" i="2" s="1"/>
  <c r="C21" i="1" s="1"/>
  <c r="BA41" i="3"/>
  <c r="E7" i="2" s="1"/>
  <c r="E8" i="2" s="1"/>
  <c r="BC41" i="3"/>
  <c r="G7" i="2" s="1"/>
  <c r="G8" i="2" s="1"/>
  <c r="C18" i="1" s="1"/>
  <c r="G21" i="1"/>
  <c r="G20" i="1"/>
  <c r="G19" i="1"/>
  <c r="G18" i="1"/>
  <c r="G16" i="1"/>
  <c r="G17" i="1"/>
  <c r="C15" i="1"/>
  <c r="C19" i="1" l="1"/>
  <c r="C22" i="1" s="1"/>
  <c r="G23" i="1"/>
  <c r="G15" i="1"/>
  <c r="C23" i="1"/>
  <c r="F30" i="1" s="1"/>
  <c r="G22" i="1" l="1"/>
  <c r="F31" i="1"/>
  <c r="F34" i="1" s="1"/>
</calcChain>
</file>

<file path=xl/sharedStrings.xml><?xml version="1.0" encoding="utf-8"?>
<sst xmlns="http://schemas.openxmlformats.org/spreadsheetml/2006/main" count="153" uniqueCount="106">
  <si>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</si>
  <si>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</si>
  <si>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</si>
  <si>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</si>
  <si>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</si>
  <si>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</si>
  <si>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</si>
  <si>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</si>
  <si>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</si>
  <si>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</si>
  <si>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</si>
  <si>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</si>
  <si>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</si>
  <si>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</si>
  <si>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</si>
  <si>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</si>
  <si>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</si>
  <si>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</si>
  <si>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</si>
  <si>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</si>
  <si>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</si>
  <si>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</si>
  <si>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</si>
  <si>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</si>
  <si>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</si>
  <si>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</si>
  <si>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</si>
  <si>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</si>
  <si>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</si>
  <si>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</si>
  <si>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</si>
  <si>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</si>
  <si>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</si>
  <si>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</si>
  <si>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</si>
  <si>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</si>
  <si>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</si>
  <si>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</si>
  <si>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</si>
  <si>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</si>
  <si>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</si>
  <si>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</si>
  <si>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</si>
  <si>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</si>
  <si>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</si>
  <si>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</si>
  <si>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</si>
  <si>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</si>
  <si>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</si>
  <si>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</si>
  <si>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</si>
  <si>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</si>
  <si>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</si>
  <si>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</si>
  <si>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</si>
  <si>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</si>
  <si>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</si>
  <si>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</si>
  <si>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</si>
  <si>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</si>
  <si>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</si>
  <si>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</si>
  <si>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</si>
  <si>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</si>
  <si>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</si>
  <si>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</si>
  <si>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</si>
  <si>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</si>
  <si>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</si>
  <si>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</si>
  <si>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</si>
  <si>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</si>
  <si>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</si>
  <si>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</si>
  <si>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02</t>
  </si>
  <si>
    <t>Ostatní náklady</t>
  </si>
  <si>
    <t>799</t>
  </si>
  <si>
    <t>Ostatní</t>
  </si>
  <si>
    <t>999000001RZ1</t>
  </si>
  <si>
    <t>Dokumentace skutečného provedení stavby dle obchodních podmínek</t>
  </si>
  <si>
    <t>kpl</t>
  </si>
  <si>
    <t>- tištěna + digitální podoba ( .dwg, .dxf ) v počtu a formátech dle SoD</t>
  </si>
  <si>
    <t xml:space="preserve">- Vypracování DOKUMENTACE SKUTEČNÉHO PROVEDENÍ STAVBY </t>
  </si>
  <si>
    <t>999000002RZ1</t>
  </si>
  <si>
    <t xml:space="preserve">Kompletační činnost </t>
  </si>
  <si>
    <t>- kompletní dokladová část dle SoD (revize, atesty, certifikáty, prohlášení o shodě) pro předání a převzetí dokončeného díla a pro zajištění kolaudačního souhlasu</t>
  </si>
  <si>
    <t>- náklady zhotovitele, související s prováděním zkoušek a REVIZÍ předepsaných technickými normami a vyjádřeními dotčených orgánů pro řádné provedení a předání díla</t>
  </si>
  <si>
    <t>- náklady na individuální zkoušky dodaných a smontovaných technologických</t>
  </si>
  <si>
    <t>zařízení včetně komplexního vyzkoušení</t>
  </si>
  <si>
    <t>- náklady zhotovitele na vypracování provozních řádů pro trvalý provoz</t>
  </si>
  <si>
    <t xml:space="preserve">- náklady na předání všech návodů k obsluze a údržbě pro technologická zařízení a  náklady na zaškolení obsluhy objednatele </t>
  </si>
  <si>
    <t>999000003RZ1</t>
  </si>
  <si>
    <t>Vypracování zhotovitelské REALIZAČNÍ a VÝROBNÍ projektové dokumentace dle obchodních podmínek</t>
  </si>
  <si>
    <t>- dle požadavků PD a SoD</t>
  </si>
  <si>
    <t>999000004RZ1</t>
  </si>
  <si>
    <t xml:space="preserve">Ochrana stávajících inženýrských sítí </t>
  </si>
  <si>
    <t>Ochrana stávajících inženýrských sítí na staveništi.</t>
  </si>
  <si>
    <t>Náklady na přezkoumání podkladů objednatele o stavu inženýrských sítí probíhajících staveništěm nebo dotčenými stavbou i mimo území staveniště.</t>
  </si>
  <si>
    <t>Vytýčení jejich skutečné trasy dle podmínek správců sítí v dokladové části.</t>
  </si>
  <si>
    <t>Zajištění aktualizace vyjádření správců sítí v případě ukončení platnosti vyjádření.</t>
  </si>
  <si>
    <t>999000005RZ1</t>
  </si>
  <si>
    <t xml:space="preserve">Provoz investora - práce za provozu v objektu </t>
  </si>
  <si>
    <t>oddělení provozu stavby od provozu stavebníka - časové a stavební opatření a konstrukce</t>
  </si>
  <si>
    <t>999000007RZ1</t>
  </si>
  <si>
    <t xml:space="preserve">TIČR </t>
  </si>
  <si>
    <t>Stanovisko TIČR ke kolaudaci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</si>
</sst>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4" borderId="0" xfId="0" applyNumberFormat="1" applyFont="1" applyFill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02</v>
      </c>
      <c r="D2" s="5" t="str">
        <f>Rekapitulace!G2</f>
        <v>Ostatní náklady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7"/>
      <c r="D8" s="207"/>
      <c r="E8" s="208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7">
        <f>Projektant</f>
        <v>0</v>
      </c>
      <c r="D9" s="207"/>
      <c r="E9" s="208"/>
      <c r="F9" s="13"/>
      <c r="G9" s="34"/>
      <c r="H9" s="35"/>
    </row>
    <row r="10" spans="1:57" x14ac:dyDescent="0.2">
      <c r="A10" s="29" t="s">
        <v>14</v>
      </c>
      <c r="B10" s="13"/>
      <c r="C10" s="207"/>
      <c r="D10" s="207"/>
      <c r="E10" s="207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7"/>
      <c r="D11" s="207"/>
      <c r="E11" s="207"/>
      <c r="F11" s="39" t="s">
        <v>16</v>
      </c>
      <c r="G11" s="40">
        <v>20200307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9"/>
      <c r="D12" s="209"/>
      <c r="E12" s="209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>
        <f>Rekapitulace!A13</f>
        <v>0</v>
      </c>
      <c r="E15" s="58"/>
      <c r="F15" s="59"/>
      <c r="G15" s="56">
        <f>Rekapitulace!I13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>
        <f>Rekapitulace!A14</f>
        <v>0</v>
      </c>
      <c r="E16" s="60"/>
      <c r="F16" s="61"/>
      <c r="G16" s="56">
        <f>Rekapitulace!I14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>
        <f>Rekapitulace!A15</f>
        <v>0</v>
      </c>
      <c r="E17" s="60"/>
      <c r="F17" s="61"/>
      <c r="G17" s="56">
        <f>Rekapitulace!I15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>
        <f>Rekapitulace!A16</f>
        <v>0</v>
      </c>
      <c r="E18" s="60"/>
      <c r="F18" s="61"/>
      <c r="G18" s="56">
        <f>Rekapitulace!I16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>
        <f>Rekapitulace!A17</f>
        <v>0</v>
      </c>
      <c r="E19" s="60"/>
      <c r="F19" s="61"/>
      <c r="G19" s="56">
        <f>Rekapitulace!I17</f>
        <v>0</v>
      </c>
    </row>
    <row r="20" spans="1:7" ht="15.95" customHeight="1" x14ac:dyDescent="0.2">
      <c r="A20" s="64"/>
      <c r="B20" s="55"/>
      <c r="C20" s="56"/>
      <c r="D20" s="9">
        <f>Rekapitulace!A18</f>
        <v>0</v>
      </c>
      <c r="E20" s="60"/>
      <c r="F20" s="61"/>
      <c r="G20" s="56">
        <f>Rekapitulace!I18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>
        <f>Rekapitulace!A19</f>
        <v>0</v>
      </c>
      <c r="E21" s="60"/>
      <c r="F21" s="61"/>
      <c r="G21" s="56">
        <f>Rekapitulace!I19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0" t="s">
        <v>33</v>
      </c>
      <c r="B23" s="211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2">
        <f>C23-F32</f>
        <v>0</v>
      </c>
      <c r="G30" s="203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2">
        <f>ROUND(PRODUCT(F30,C31/100),0)</f>
        <v>0</v>
      </c>
      <c r="G31" s="203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2">
        <v>0</v>
      </c>
      <c r="G32" s="203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2">
        <f>ROUND(PRODUCT(F32,C33/100),0)</f>
        <v>0</v>
      </c>
      <c r="G33" s="203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4">
        <f>ROUND(SUM(F30:F33),0)</f>
        <v>0</v>
      </c>
      <c r="G34" s="205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 x14ac:dyDescent="0.2">
      <c r="A38" s="96"/>
      <c r="B38" s="206"/>
      <c r="C38" s="206"/>
      <c r="D38" s="206"/>
      <c r="E38" s="206"/>
      <c r="F38" s="206"/>
      <c r="G38" s="206"/>
      <c r="H38" t="s">
        <v>5</v>
      </c>
    </row>
    <row r="39" spans="1:8" x14ac:dyDescent="0.2">
      <c r="A39" s="96"/>
      <c r="B39" s="206"/>
      <c r="C39" s="206"/>
      <c r="D39" s="206"/>
      <c r="E39" s="206"/>
      <c r="F39" s="206"/>
      <c r="G39" s="206"/>
      <c r="H39" t="s">
        <v>5</v>
      </c>
    </row>
    <row r="40" spans="1:8" x14ac:dyDescent="0.2">
      <c r="A40" s="96"/>
      <c r="B40" s="206"/>
      <c r="C40" s="206"/>
      <c r="D40" s="206"/>
      <c r="E40" s="206"/>
      <c r="F40" s="206"/>
      <c r="G40" s="206"/>
      <c r="H40" t="s">
        <v>5</v>
      </c>
    </row>
    <row r="41" spans="1:8" x14ac:dyDescent="0.2">
      <c r="A41" s="96"/>
      <c r="B41" s="206"/>
      <c r="C41" s="206"/>
      <c r="D41" s="206"/>
      <c r="E41" s="206"/>
      <c r="F41" s="206"/>
      <c r="G41" s="206"/>
      <c r="H41" t="s">
        <v>5</v>
      </c>
    </row>
    <row r="42" spans="1:8" x14ac:dyDescent="0.2">
      <c r="A42" s="96"/>
      <c r="B42" s="206"/>
      <c r="C42" s="206"/>
      <c r="D42" s="206"/>
      <c r="E42" s="206"/>
      <c r="F42" s="206"/>
      <c r="G42" s="206"/>
      <c r="H42" t="s">
        <v>5</v>
      </c>
    </row>
    <row r="43" spans="1:8" x14ac:dyDescent="0.2">
      <c r="A43" s="96"/>
      <c r="B43" s="206"/>
      <c r="C43" s="206"/>
      <c r="D43" s="206"/>
      <c r="E43" s="206"/>
      <c r="F43" s="206"/>
      <c r="G43" s="206"/>
      <c r="H43" t="s">
        <v>5</v>
      </c>
    </row>
    <row r="44" spans="1:8" x14ac:dyDescent="0.2">
      <c r="A44" s="96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 x14ac:dyDescent="0.2">
      <c r="A45" s="96"/>
      <c r="B45" s="206"/>
      <c r="C45" s="206"/>
      <c r="D45" s="206"/>
      <c r="E45" s="206"/>
      <c r="F45" s="206"/>
      <c r="G45" s="206"/>
      <c r="H45" t="s">
        <v>5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A10" sqref="A10:N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2" t="s">
        <v>48</v>
      </c>
      <c r="B1" s="213"/>
      <c r="C1" s="97" t="str">
        <f>CONCATENATE(cislostavby," ",nazevstavby)</f>
        <v>20200307 OOP Město Albrechtice</v>
      </c>
      <c r="D1" s="98"/>
      <c r="E1" s="99"/>
      <c r="F1" s="98"/>
      <c r="G1" s="100" t="s">
        <v>49</v>
      </c>
      <c r="H1" s="101" t="s">
        <v>74</v>
      </c>
      <c r="I1" s="102"/>
    </row>
    <row r="2" spans="1:57" ht="13.5" thickBot="1" x14ac:dyDescent="0.25">
      <c r="A2" s="214" t="s">
        <v>50</v>
      </c>
      <c r="B2" s="215"/>
      <c r="C2" s="103" t="str">
        <f>CONCATENATE(cisloobjektu," ",nazevobjektu)</f>
        <v>1 Stavební úpravy 1.NP a 4.NP</v>
      </c>
      <c r="D2" s="104"/>
      <c r="E2" s="105"/>
      <c r="F2" s="104"/>
      <c r="G2" s="216" t="s">
        <v>75</v>
      </c>
      <c r="H2" s="217"/>
      <c r="I2" s="218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ht="13.5" thickBot="1" x14ac:dyDescent="0.25">
      <c r="A7" s="181" t="str">
        <f>Položky!B7</f>
        <v>799</v>
      </c>
      <c r="B7" s="115" t="str">
        <f>Položky!C7</f>
        <v>Ostatní</v>
      </c>
      <c r="C7" s="66"/>
      <c r="D7" s="116"/>
      <c r="E7" s="182">
        <f>Položky!BA41</f>
        <v>0</v>
      </c>
      <c r="F7" s="183">
        <f>Položky!BB41</f>
        <v>0</v>
      </c>
      <c r="G7" s="183">
        <f>Položky!BC41</f>
        <v>0</v>
      </c>
      <c r="H7" s="183">
        <f>Položky!BD41</f>
        <v>0</v>
      </c>
      <c r="I7" s="184">
        <f>Položky!BE41</f>
        <v>0</v>
      </c>
    </row>
    <row r="8" spans="1:57" s="123" customFormat="1" ht="13.5" thickBot="1" x14ac:dyDescent="0.25">
      <c r="A8" s="117"/>
      <c r="B8" s="118" t="s">
        <v>57</v>
      </c>
      <c r="C8" s="118"/>
      <c r="D8" s="119"/>
      <c r="E8" s="120">
        <f>SUM(E7:E7)</f>
        <v>0</v>
      </c>
      <c r="F8" s="121">
        <f>SUM(F7:F7)</f>
        <v>0</v>
      </c>
      <c r="G8" s="121">
        <f>SUM(G7:G7)</f>
        <v>0</v>
      </c>
      <c r="H8" s="121">
        <f>SUM(H7:H7)</f>
        <v>0</v>
      </c>
      <c r="I8" s="122">
        <f>SUM(I7:I7)</f>
        <v>0</v>
      </c>
    </row>
    <row r="9" spans="1:57" x14ac:dyDescent="0.2">
      <c r="A9" s="66"/>
      <c r="B9" s="66"/>
      <c r="C9" s="66"/>
      <c r="D9" s="66"/>
      <c r="E9" s="66"/>
      <c r="F9" s="66"/>
      <c r="G9" s="66"/>
      <c r="H9" s="66"/>
      <c r="I9" s="66"/>
    </row>
    <row r="10" spans="1:57" ht="19.5" customHeight="1" x14ac:dyDescent="0.25">
      <c r="A10" s="185"/>
      <c r="B10" s="185"/>
      <c r="C10" s="185"/>
      <c r="D10" s="185"/>
      <c r="E10" s="185"/>
      <c r="F10" s="185"/>
      <c r="G10" s="186"/>
      <c r="H10" s="185"/>
      <c r="I10" s="185"/>
      <c r="J10" s="187"/>
      <c r="K10" s="187"/>
      <c r="L10" s="187"/>
      <c r="M10" s="187"/>
      <c r="N10" s="187"/>
      <c r="BA10" s="41"/>
      <c r="BB10" s="41"/>
      <c r="BC10" s="41"/>
      <c r="BD10" s="41"/>
      <c r="BE10" s="41"/>
    </row>
    <row r="11" spans="1:57" x14ac:dyDescent="0.2">
      <c r="A11" s="188"/>
      <c r="B11" s="188"/>
      <c r="C11" s="188"/>
      <c r="D11" s="188"/>
      <c r="E11" s="188"/>
      <c r="F11" s="188"/>
      <c r="G11" s="188"/>
      <c r="H11" s="188"/>
      <c r="I11" s="188"/>
      <c r="J11" s="187"/>
      <c r="K11" s="187"/>
      <c r="L11" s="187"/>
      <c r="M11" s="187"/>
      <c r="N11" s="187"/>
    </row>
    <row r="12" spans="1:57" x14ac:dyDescent="0.2">
      <c r="A12" s="189"/>
      <c r="B12" s="189"/>
      <c r="C12" s="189"/>
      <c r="D12" s="188"/>
      <c r="E12" s="190"/>
      <c r="F12" s="190"/>
      <c r="G12" s="191"/>
      <c r="H12" s="192"/>
      <c r="I12" s="192"/>
      <c r="J12" s="187"/>
      <c r="K12" s="187"/>
      <c r="L12" s="187"/>
      <c r="M12" s="187"/>
      <c r="N12" s="187"/>
    </row>
    <row r="13" spans="1:57" x14ac:dyDescent="0.2">
      <c r="A13" s="188"/>
      <c r="B13" s="188"/>
      <c r="C13" s="188"/>
      <c r="D13" s="188"/>
      <c r="E13" s="193"/>
      <c r="F13" s="194"/>
      <c r="G13" s="193"/>
      <c r="H13" s="195"/>
      <c r="I13" s="193"/>
      <c r="J13" s="187"/>
      <c r="K13" s="187"/>
      <c r="L13" s="187"/>
      <c r="M13" s="187"/>
      <c r="N13" s="187"/>
      <c r="BA13">
        <v>0</v>
      </c>
    </row>
    <row r="14" spans="1:57" x14ac:dyDescent="0.2">
      <c r="A14" s="188"/>
      <c r="B14" s="188"/>
      <c r="C14" s="188"/>
      <c r="D14" s="188"/>
      <c r="E14" s="193"/>
      <c r="F14" s="194"/>
      <c r="G14" s="193"/>
      <c r="H14" s="195"/>
      <c r="I14" s="193"/>
      <c r="J14" s="187"/>
      <c r="K14" s="187"/>
      <c r="L14" s="187"/>
      <c r="M14" s="187"/>
      <c r="N14" s="187"/>
      <c r="BA14">
        <v>0</v>
      </c>
    </row>
    <row r="15" spans="1:57" x14ac:dyDescent="0.2">
      <c r="A15" s="188"/>
      <c r="B15" s="188"/>
      <c r="C15" s="188"/>
      <c r="D15" s="188"/>
      <c r="E15" s="193"/>
      <c r="F15" s="194"/>
      <c r="G15" s="193"/>
      <c r="H15" s="195"/>
      <c r="I15" s="193"/>
      <c r="J15" s="187"/>
      <c r="K15" s="187"/>
      <c r="L15" s="187"/>
      <c r="M15" s="187"/>
      <c r="N15" s="187"/>
      <c r="BA15">
        <v>0</v>
      </c>
    </row>
    <row r="16" spans="1:57" x14ac:dyDescent="0.2">
      <c r="A16" s="188"/>
      <c r="B16" s="188"/>
      <c r="C16" s="188"/>
      <c r="D16" s="188"/>
      <c r="E16" s="193"/>
      <c r="F16" s="194"/>
      <c r="G16" s="193"/>
      <c r="H16" s="195"/>
      <c r="I16" s="193"/>
      <c r="J16" s="187"/>
      <c r="K16" s="187"/>
      <c r="L16" s="187"/>
      <c r="M16" s="187"/>
      <c r="N16" s="187"/>
      <c r="BA16">
        <v>0</v>
      </c>
    </row>
    <row r="17" spans="1:53" x14ac:dyDescent="0.2">
      <c r="A17" s="188"/>
      <c r="B17" s="188"/>
      <c r="C17" s="188"/>
      <c r="D17" s="188"/>
      <c r="E17" s="193"/>
      <c r="F17" s="194"/>
      <c r="G17" s="193"/>
      <c r="H17" s="195"/>
      <c r="I17" s="193"/>
      <c r="J17" s="187"/>
      <c r="K17" s="187"/>
      <c r="L17" s="187"/>
      <c r="M17" s="187"/>
      <c r="N17" s="187"/>
      <c r="BA17">
        <v>1</v>
      </c>
    </row>
    <row r="18" spans="1:53" x14ac:dyDescent="0.2">
      <c r="A18" s="188"/>
      <c r="B18" s="188"/>
      <c r="C18" s="188"/>
      <c r="D18" s="188"/>
      <c r="E18" s="193"/>
      <c r="F18" s="194"/>
      <c r="G18" s="193"/>
      <c r="H18" s="195"/>
      <c r="I18" s="193"/>
      <c r="J18" s="187"/>
      <c r="K18" s="187"/>
      <c r="L18" s="187"/>
      <c r="M18" s="187"/>
      <c r="N18" s="187"/>
      <c r="BA18">
        <v>1</v>
      </c>
    </row>
    <row r="19" spans="1:53" x14ac:dyDescent="0.2">
      <c r="A19" s="188"/>
      <c r="B19" s="188"/>
      <c r="C19" s="188"/>
      <c r="D19" s="188"/>
      <c r="E19" s="193"/>
      <c r="F19" s="194"/>
      <c r="G19" s="193"/>
      <c r="H19" s="195"/>
      <c r="I19" s="193"/>
      <c r="J19" s="187"/>
      <c r="K19" s="187"/>
      <c r="L19" s="187"/>
      <c r="M19" s="187"/>
      <c r="N19" s="187"/>
      <c r="BA19">
        <v>2</v>
      </c>
    </row>
    <row r="20" spans="1:53" x14ac:dyDescent="0.2">
      <c r="A20" s="188"/>
      <c r="B20" s="188"/>
      <c r="C20" s="188"/>
      <c r="D20" s="188"/>
      <c r="E20" s="193"/>
      <c r="F20" s="194"/>
      <c r="G20" s="193"/>
      <c r="H20" s="195"/>
      <c r="I20" s="193"/>
      <c r="J20" s="187"/>
      <c r="K20" s="187"/>
      <c r="L20" s="187"/>
      <c r="M20" s="187"/>
      <c r="N20" s="187"/>
      <c r="BA20">
        <v>2</v>
      </c>
    </row>
    <row r="21" spans="1:53" x14ac:dyDescent="0.2">
      <c r="A21" s="188"/>
      <c r="B21" s="189"/>
      <c r="C21" s="188"/>
      <c r="D21" s="196"/>
      <c r="E21" s="196"/>
      <c r="F21" s="196"/>
      <c r="G21" s="196"/>
      <c r="H21" s="219"/>
      <c r="I21" s="219"/>
      <c r="J21" s="187"/>
      <c r="K21" s="187"/>
      <c r="L21" s="187"/>
      <c r="M21" s="187"/>
      <c r="N21" s="187"/>
    </row>
    <row r="22" spans="1:53" x14ac:dyDescent="0.2">
      <c r="A22" s="187"/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</row>
    <row r="23" spans="1:53" x14ac:dyDescent="0.2">
      <c r="A23" s="187"/>
      <c r="B23" s="197"/>
      <c r="C23" s="187"/>
      <c r="D23" s="187"/>
      <c r="E23" s="187"/>
      <c r="F23" s="198"/>
      <c r="G23" s="199"/>
      <c r="H23" s="199"/>
      <c r="I23" s="200"/>
      <c r="J23" s="187"/>
      <c r="K23" s="187"/>
      <c r="L23" s="187"/>
      <c r="M23" s="187"/>
      <c r="N23" s="187"/>
    </row>
    <row r="24" spans="1:53" x14ac:dyDescent="0.2">
      <c r="A24" s="187"/>
      <c r="B24" s="187"/>
      <c r="C24" s="187"/>
      <c r="D24" s="187"/>
      <c r="E24" s="187"/>
      <c r="F24" s="198"/>
      <c r="G24" s="199"/>
      <c r="H24" s="199"/>
      <c r="I24" s="200"/>
      <c r="J24" s="187"/>
      <c r="K24" s="187"/>
      <c r="L24" s="187"/>
      <c r="M24" s="187"/>
      <c r="N24" s="187"/>
    </row>
    <row r="25" spans="1:53" x14ac:dyDescent="0.2">
      <c r="A25" s="187"/>
      <c r="B25" s="187"/>
      <c r="C25" s="187"/>
      <c r="D25" s="187"/>
      <c r="E25" s="187"/>
      <c r="F25" s="198"/>
      <c r="G25" s="199"/>
      <c r="H25" s="199"/>
      <c r="I25" s="200"/>
      <c r="J25" s="187"/>
      <c r="K25" s="187"/>
      <c r="L25" s="187"/>
      <c r="M25" s="187"/>
      <c r="N25" s="187"/>
    </row>
    <row r="26" spans="1:53" x14ac:dyDescent="0.2">
      <c r="A26" s="187"/>
      <c r="B26" s="187"/>
      <c r="C26" s="187"/>
      <c r="D26" s="187"/>
      <c r="E26" s="187"/>
      <c r="F26" s="198"/>
      <c r="G26" s="199"/>
      <c r="H26" s="199"/>
      <c r="I26" s="200"/>
      <c r="J26" s="187"/>
      <c r="K26" s="187"/>
      <c r="L26" s="187"/>
      <c r="M26" s="187"/>
      <c r="N26" s="187"/>
    </row>
    <row r="27" spans="1:53" x14ac:dyDescent="0.2">
      <c r="A27" s="187"/>
      <c r="B27" s="187"/>
      <c r="C27" s="187"/>
      <c r="D27" s="187"/>
      <c r="E27" s="187"/>
      <c r="F27" s="198"/>
      <c r="G27" s="199"/>
      <c r="H27" s="199"/>
      <c r="I27" s="200"/>
      <c r="J27" s="187"/>
      <c r="K27" s="187"/>
      <c r="L27" s="187"/>
      <c r="M27" s="187"/>
      <c r="N27" s="187"/>
    </row>
    <row r="28" spans="1:53" x14ac:dyDescent="0.2">
      <c r="A28" s="187"/>
      <c r="B28" s="187"/>
      <c r="C28" s="187"/>
      <c r="D28" s="187"/>
      <c r="E28" s="187"/>
      <c r="F28" s="198"/>
      <c r="G28" s="199"/>
      <c r="H28" s="199"/>
      <c r="I28" s="200"/>
      <c r="J28" s="187"/>
      <c r="K28" s="187"/>
      <c r="L28" s="187"/>
      <c r="M28" s="187"/>
      <c r="N28" s="187"/>
    </row>
    <row r="29" spans="1:53" x14ac:dyDescent="0.2">
      <c r="A29" s="187"/>
      <c r="B29" s="187"/>
      <c r="C29" s="187"/>
      <c r="D29" s="187"/>
      <c r="E29" s="187"/>
      <c r="F29" s="198"/>
      <c r="G29" s="199"/>
      <c r="H29" s="199"/>
      <c r="I29" s="200"/>
      <c r="J29" s="187"/>
      <c r="K29" s="187"/>
      <c r="L29" s="187"/>
      <c r="M29" s="187"/>
      <c r="N29" s="187"/>
    </row>
    <row r="30" spans="1:53" x14ac:dyDescent="0.2">
      <c r="A30" s="187"/>
      <c r="B30" s="187"/>
      <c r="C30" s="187"/>
      <c r="D30" s="187"/>
      <c r="E30" s="187"/>
      <c r="F30" s="198"/>
      <c r="G30" s="199"/>
      <c r="H30" s="199"/>
      <c r="I30" s="200"/>
      <c r="J30" s="187"/>
      <c r="K30" s="187"/>
      <c r="L30" s="187"/>
      <c r="M30" s="187"/>
      <c r="N30" s="187"/>
    </row>
    <row r="31" spans="1:53" x14ac:dyDescent="0.2">
      <c r="A31" s="187"/>
      <c r="B31" s="187"/>
      <c r="C31" s="187"/>
      <c r="D31" s="187"/>
      <c r="E31" s="187"/>
      <c r="F31" s="198"/>
      <c r="G31" s="199"/>
      <c r="H31" s="199"/>
      <c r="I31" s="200"/>
      <c r="J31" s="187"/>
      <c r="K31" s="187"/>
      <c r="L31" s="187"/>
      <c r="M31" s="187"/>
      <c r="N31" s="187"/>
    </row>
    <row r="32" spans="1:53" x14ac:dyDescent="0.2">
      <c r="A32" s="187"/>
      <c r="B32" s="187"/>
      <c r="C32" s="187"/>
      <c r="D32" s="187"/>
      <c r="E32" s="187"/>
      <c r="F32" s="198"/>
      <c r="G32" s="199"/>
      <c r="H32" s="199"/>
      <c r="I32" s="200"/>
      <c r="J32" s="187"/>
      <c r="K32" s="187"/>
      <c r="L32" s="187"/>
      <c r="M32" s="187"/>
      <c r="N32" s="187"/>
    </row>
    <row r="33" spans="1:14" x14ac:dyDescent="0.2">
      <c r="A33" s="187"/>
      <c r="B33" s="187"/>
      <c r="C33" s="187"/>
      <c r="D33" s="187"/>
      <c r="E33" s="187"/>
      <c r="F33" s="198"/>
      <c r="G33" s="199"/>
      <c r="H33" s="199"/>
      <c r="I33" s="200"/>
      <c r="J33" s="187"/>
      <c r="K33" s="187"/>
      <c r="L33" s="187"/>
      <c r="M33" s="187"/>
      <c r="N33" s="187"/>
    </row>
    <row r="34" spans="1:14" x14ac:dyDescent="0.2">
      <c r="A34" s="187"/>
      <c r="B34" s="187"/>
      <c r="C34" s="187"/>
      <c r="D34" s="187"/>
      <c r="E34" s="187"/>
      <c r="F34" s="198"/>
      <c r="G34" s="199"/>
      <c r="H34" s="199"/>
      <c r="I34" s="200"/>
      <c r="J34" s="187"/>
      <c r="K34" s="187"/>
      <c r="L34" s="187"/>
      <c r="M34" s="187"/>
      <c r="N34" s="187"/>
    </row>
    <row r="35" spans="1:14" x14ac:dyDescent="0.2">
      <c r="A35" s="187"/>
      <c r="B35" s="187"/>
      <c r="C35" s="187"/>
      <c r="D35" s="187"/>
      <c r="E35" s="187"/>
      <c r="F35" s="198"/>
      <c r="G35" s="199"/>
      <c r="H35" s="199"/>
      <c r="I35" s="200"/>
      <c r="J35" s="187"/>
      <c r="K35" s="187"/>
      <c r="L35" s="187"/>
      <c r="M35" s="187"/>
      <c r="N35" s="187"/>
    </row>
    <row r="36" spans="1:14" x14ac:dyDescent="0.2">
      <c r="F36" s="124"/>
      <c r="G36" s="125"/>
      <c r="H36" s="125"/>
      <c r="I36" s="126"/>
    </row>
    <row r="37" spans="1:14" x14ac:dyDescent="0.2">
      <c r="F37" s="124"/>
      <c r="G37" s="125"/>
      <c r="H37" s="125"/>
      <c r="I37" s="126"/>
    </row>
    <row r="38" spans="1:14" x14ac:dyDescent="0.2">
      <c r="F38" s="124"/>
      <c r="G38" s="125"/>
      <c r="H38" s="125"/>
      <c r="I38" s="126"/>
    </row>
    <row r="39" spans="1:14" x14ac:dyDescent="0.2">
      <c r="F39" s="124"/>
      <c r="G39" s="125"/>
      <c r="H39" s="125"/>
      <c r="I39" s="126"/>
    </row>
    <row r="40" spans="1:14" x14ac:dyDescent="0.2">
      <c r="F40" s="124"/>
      <c r="G40" s="125"/>
      <c r="H40" s="125"/>
      <c r="I40" s="126"/>
    </row>
    <row r="41" spans="1:14" x14ac:dyDescent="0.2">
      <c r="F41" s="124"/>
      <c r="G41" s="125"/>
      <c r="H41" s="125"/>
      <c r="I41" s="126"/>
    </row>
    <row r="42" spans="1:14" x14ac:dyDescent="0.2">
      <c r="F42" s="124"/>
      <c r="G42" s="125"/>
      <c r="H42" s="125"/>
      <c r="I42" s="126"/>
    </row>
    <row r="43" spans="1:14" x14ac:dyDescent="0.2">
      <c r="F43" s="124"/>
      <c r="G43" s="125"/>
      <c r="H43" s="125"/>
      <c r="I43" s="126"/>
    </row>
    <row r="44" spans="1:14" x14ac:dyDescent="0.2">
      <c r="F44" s="124"/>
      <c r="G44" s="125"/>
      <c r="H44" s="125"/>
      <c r="I44" s="126"/>
    </row>
    <row r="45" spans="1:14" x14ac:dyDescent="0.2">
      <c r="F45" s="124"/>
      <c r="G45" s="125"/>
      <c r="H45" s="125"/>
      <c r="I45" s="126"/>
    </row>
    <row r="46" spans="1:14" x14ac:dyDescent="0.2">
      <c r="F46" s="124"/>
      <c r="G46" s="125"/>
      <c r="H46" s="125"/>
      <c r="I46" s="126"/>
    </row>
    <row r="47" spans="1:14" x14ac:dyDescent="0.2">
      <c r="F47" s="124"/>
      <c r="G47" s="125"/>
      <c r="H47" s="125"/>
      <c r="I47" s="126"/>
    </row>
    <row r="48" spans="1:14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  <row r="70" spans="6:9" x14ac:dyDescent="0.2">
      <c r="F70" s="124"/>
      <c r="G70" s="125"/>
      <c r="H70" s="125"/>
      <c r="I70" s="126"/>
    </row>
    <row r="71" spans="6:9" x14ac:dyDescent="0.2">
      <c r="F71" s="124"/>
      <c r="G71" s="125"/>
      <c r="H71" s="125"/>
      <c r="I71" s="126"/>
    </row>
    <row r="72" spans="6:9" x14ac:dyDescent="0.2">
      <c r="F72" s="124"/>
      <c r="G72" s="125"/>
      <c r="H72" s="125"/>
      <c r="I72" s="126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4"/>
  <sheetViews>
    <sheetView showGridLines="0" showZeros="0" tabSelected="1" zoomScaleNormal="100" workbookViewId="0">
      <selection activeCell="K18" sqref="K18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5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25" t="s">
        <v>70</v>
      </c>
      <c r="B1" s="225"/>
      <c r="C1" s="225"/>
      <c r="D1" s="225"/>
      <c r="E1" s="225"/>
      <c r="F1" s="225"/>
      <c r="G1" s="225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212" t="s">
        <v>48</v>
      </c>
      <c r="B3" s="213"/>
      <c r="C3" s="97" t="str">
        <f>CONCATENATE(cislostavby," ",nazevstavby)</f>
        <v>20200307 OOP Město Albrechtice</v>
      </c>
      <c r="D3" s="132"/>
      <c r="E3" s="133" t="s">
        <v>58</v>
      </c>
      <c r="F3" s="134" t="str">
        <f>Rekapitulace!H1</f>
        <v>02</v>
      </c>
      <c r="G3" s="135"/>
    </row>
    <row r="4" spans="1:104" ht="13.5" thickBot="1" x14ac:dyDescent="0.25">
      <c r="A4" s="226" t="s">
        <v>50</v>
      </c>
      <c r="B4" s="215"/>
      <c r="C4" s="103" t="str">
        <f>CONCATENATE(cisloobjektu," ",nazevobjektu)</f>
        <v>1 Stavební úpravy 1.NP a 4.NP</v>
      </c>
      <c r="D4" s="136"/>
      <c r="E4" s="227" t="str">
        <f>Rekapitulace!G2</f>
        <v>Ostatní náklady</v>
      </c>
      <c r="F4" s="228"/>
      <c r="G4" s="229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 x14ac:dyDescent="0.2">
      <c r="A7" s="144" t="s">
        <v>66</v>
      </c>
      <c r="B7" s="145" t="s">
        <v>76</v>
      </c>
      <c r="C7" s="146" t="s">
        <v>77</v>
      </c>
      <c r="D7" s="147"/>
      <c r="E7" s="148"/>
      <c r="F7" s="148"/>
      <c r="G7" s="149"/>
      <c r="H7" s="150"/>
      <c r="I7" s="150"/>
      <c r="O7" s="151">
        <v>1</v>
      </c>
    </row>
    <row r="8" spans="1:104" ht="22.5" x14ac:dyDescent="0.2">
      <c r="A8" s="152">
        <v>1</v>
      </c>
      <c r="B8" s="153" t="s">
        <v>78</v>
      </c>
      <c r="C8" s="154" t="s">
        <v>79</v>
      </c>
      <c r="D8" s="155" t="s">
        <v>80</v>
      </c>
      <c r="E8" s="156">
        <v>1</v>
      </c>
      <c r="F8" s="15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2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1">
        <v>1</v>
      </c>
      <c r="CB8" s="151">
        <v>1</v>
      </c>
      <c r="CZ8" s="127">
        <v>0</v>
      </c>
    </row>
    <row r="9" spans="1:104" x14ac:dyDescent="0.2">
      <c r="A9" s="158"/>
      <c r="B9" s="159"/>
      <c r="C9" s="222" t="s">
        <v>81</v>
      </c>
      <c r="D9" s="223"/>
      <c r="E9" s="223"/>
      <c r="F9" s="223"/>
      <c r="G9" s="224"/>
      <c r="L9" s="160" t="s">
        <v>81</v>
      </c>
      <c r="O9" s="151">
        <v>3</v>
      </c>
    </row>
    <row r="10" spans="1:104" x14ac:dyDescent="0.2">
      <c r="A10" s="158"/>
      <c r="B10" s="159"/>
      <c r="C10" s="222"/>
      <c r="D10" s="223"/>
      <c r="E10" s="223"/>
      <c r="F10" s="223"/>
      <c r="G10" s="224"/>
      <c r="L10" s="160"/>
      <c r="O10" s="151">
        <v>3</v>
      </c>
    </row>
    <row r="11" spans="1:104" x14ac:dyDescent="0.2">
      <c r="A11" s="158"/>
      <c r="B11" s="159"/>
      <c r="C11" s="222" t="s">
        <v>82</v>
      </c>
      <c r="D11" s="223"/>
      <c r="E11" s="223"/>
      <c r="F11" s="223"/>
      <c r="G11" s="224"/>
      <c r="L11" s="160" t="s">
        <v>82</v>
      </c>
      <c r="O11" s="151">
        <v>3</v>
      </c>
    </row>
    <row r="12" spans="1:104" x14ac:dyDescent="0.2">
      <c r="A12" s="158"/>
      <c r="B12" s="161"/>
      <c r="C12" s="220" t="s">
        <v>67</v>
      </c>
      <c r="D12" s="221"/>
      <c r="E12" s="162">
        <v>1</v>
      </c>
      <c r="F12" s="163"/>
      <c r="G12" s="164"/>
      <c r="M12" s="160">
        <v>1</v>
      </c>
      <c r="O12" s="151"/>
    </row>
    <row r="13" spans="1:104" x14ac:dyDescent="0.2">
      <c r="A13" s="152">
        <v>2</v>
      </c>
      <c r="B13" s="153" t="s">
        <v>83</v>
      </c>
      <c r="C13" s="154" t="s">
        <v>84</v>
      </c>
      <c r="D13" s="155" t="s">
        <v>80</v>
      </c>
      <c r="E13" s="156">
        <v>1</v>
      </c>
      <c r="F13" s="156">
        <v>0</v>
      </c>
      <c r="G13" s="157">
        <f>E13*F13</f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2</v>
      </c>
      <c r="BA13" s="127">
        <f>IF(AZ13=1,G13,0)</f>
        <v>0</v>
      </c>
      <c r="BB13" s="127">
        <f>IF(AZ13=2,G13,0)</f>
        <v>0</v>
      </c>
      <c r="BC13" s="127">
        <f>IF(AZ13=3,G13,0)</f>
        <v>0</v>
      </c>
      <c r="BD13" s="127">
        <f>IF(AZ13=4,G13,0)</f>
        <v>0</v>
      </c>
      <c r="BE13" s="127">
        <f>IF(AZ13=5,G13,0)</f>
        <v>0</v>
      </c>
      <c r="CA13" s="151">
        <v>1</v>
      </c>
      <c r="CB13" s="151">
        <v>1</v>
      </c>
      <c r="CZ13" s="127">
        <v>0</v>
      </c>
    </row>
    <row r="14" spans="1:104" ht="22.5" x14ac:dyDescent="0.2">
      <c r="A14" s="158"/>
      <c r="B14" s="159"/>
      <c r="C14" s="222" t="s">
        <v>85</v>
      </c>
      <c r="D14" s="223"/>
      <c r="E14" s="223"/>
      <c r="F14" s="223"/>
      <c r="G14" s="224"/>
      <c r="L14" s="160" t="s">
        <v>85</v>
      </c>
      <c r="O14" s="151">
        <v>3</v>
      </c>
    </row>
    <row r="15" spans="1:104" x14ac:dyDescent="0.2">
      <c r="A15" s="158"/>
      <c r="B15" s="159"/>
      <c r="C15" s="222"/>
      <c r="D15" s="223"/>
      <c r="E15" s="223"/>
      <c r="F15" s="223"/>
      <c r="G15" s="224"/>
      <c r="L15" s="160"/>
      <c r="O15" s="151">
        <v>3</v>
      </c>
    </row>
    <row r="16" spans="1:104" ht="22.5" x14ac:dyDescent="0.2">
      <c r="A16" s="158"/>
      <c r="B16" s="159"/>
      <c r="C16" s="222" t="s">
        <v>86</v>
      </c>
      <c r="D16" s="223"/>
      <c r="E16" s="223"/>
      <c r="F16" s="223"/>
      <c r="G16" s="224"/>
      <c r="L16" s="160" t="s">
        <v>86</v>
      </c>
      <c r="O16" s="151">
        <v>3</v>
      </c>
    </row>
    <row r="17" spans="1:104" x14ac:dyDescent="0.2">
      <c r="A17" s="158"/>
      <c r="B17" s="159"/>
      <c r="C17" s="222"/>
      <c r="D17" s="223"/>
      <c r="E17" s="223"/>
      <c r="F17" s="223"/>
      <c r="G17" s="224"/>
      <c r="L17" s="160"/>
      <c r="O17" s="151">
        <v>3</v>
      </c>
    </row>
    <row r="18" spans="1:104" x14ac:dyDescent="0.2">
      <c r="A18" s="158"/>
      <c r="B18" s="159"/>
      <c r="C18" s="222" t="s">
        <v>87</v>
      </c>
      <c r="D18" s="223"/>
      <c r="E18" s="223"/>
      <c r="F18" s="223"/>
      <c r="G18" s="224"/>
      <c r="L18" s="160" t="s">
        <v>87</v>
      </c>
      <c r="O18" s="151">
        <v>3</v>
      </c>
    </row>
    <row r="19" spans="1:104" x14ac:dyDescent="0.2">
      <c r="A19" s="158"/>
      <c r="B19" s="159"/>
      <c r="C19" s="222" t="s">
        <v>88</v>
      </c>
      <c r="D19" s="223"/>
      <c r="E19" s="223"/>
      <c r="F19" s="223"/>
      <c r="G19" s="224"/>
      <c r="L19" s="160" t="s">
        <v>88</v>
      </c>
      <c r="O19" s="151">
        <v>3</v>
      </c>
    </row>
    <row r="20" spans="1:104" x14ac:dyDescent="0.2">
      <c r="A20" s="158"/>
      <c r="B20" s="159"/>
      <c r="C20" s="222"/>
      <c r="D20" s="223"/>
      <c r="E20" s="223"/>
      <c r="F20" s="223"/>
      <c r="G20" s="224"/>
      <c r="L20" s="160"/>
      <c r="O20" s="151">
        <v>3</v>
      </c>
    </row>
    <row r="21" spans="1:104" x14ac:dyDescent="0.2">
      <c r="A21" s="158"/>
      <c r="B21" s="159"/>
      <c r="C21" s="222" t="s">
        <v>89</v>
      </c>
      <c r="D21" s="223"/>
      <c r="E21" s="223"/>
      <c r="F21" s="223"/>
      <c r="G21" s="224"/>
      <c r="L21" s="160" t="s">
        <v>89</v>
      </c>
      <c r="O21" s="151">
        <v>3</v>
      </c>
    </row>
    <row r="22" spans="1:104" x14ac:dyDescent="0.2">
      <c r="A22" s="158"/>
      <c r="B22" s="159"/>
      <c r="C22" s="222"/>
      <c r="D22" s="223"/>
      <c r="E22" s="223"/>
      <c r="F22" s="223"/>
      <c r="G22" s="224"/>
      <c r="L22" s="160"/>
      <c r="O22" s="151">
        <v>3</v>
      </c>
    </row>
    <row r="23" spans="1:104" ht="22.5" x14ac:dyDescent="0.2">
      <c r="A23" s="158"/>
      <c r="B23" s="159"/>
      <c r="C23" s="222" t="s">
        <v>90</v>
      </c>
      <c r="D23" s="223"/>
      <c r="E23" s="223"/>
      <c r="F23" s="223"/>
      <c r="G23" s="224"/>
      <c r="L23" s="160" t="s">
        <v>90</v>
      </c>
      <c r="O23" s="151">
        <v>3</v>
      </c>
    </row>
    <row r="24" spans="1:104" x14ac:dyDescent="0.2">
      <c r="A24" s="158"/>
      <c r="B24" s="159"/>
      <c r="C24" s="222"/>
      <c r="D24" s="223"/>
      <c r="E24" s="223"/>
      <c r="F24" s="223"/>
      <c r="G24" s="224"/>
      <c r="L24" s="160"/>
      <c r="O24" s="151">
        <v>3</v>
      </c>
    </row>
    <row r="25" spans="1:104" x14ac:dyDescent="0.2">
      <c r="A25" s="158"/>
      <c r="B25" s="161"/>
      <c r="C25" s="220" t="s">
        <v>67</v>
      </c>
      <c r="D25" s="221"/>
      <c r="E25" s="162">
        <v>1</v>
      </c>
      <c r="F25" s="163"/>
      <c r="G25" s="164"/>
      <c r="M25" s="160">
        <v>1</v>
      </c>
      <c r="O25" s="151"/>
    </row>
    <row r="26" spans="1:104" ht="22.5" x14ac:dyDescent="0.2">
      <c r="A26" s="152">
        <v>3</v>
      </c>
      <c r="B26" s="153" t="s">
        <v>91</v>
      </c>
      <c r="C26" s="154" t="s">
        <v>92</v>
      </c>
      <c r="D26" s="155" t="s">
        <v>80</v>
      </c>
      <c r="E26" s="156">
        <v>1</v>
      </c>
      <c r="F26" s="156">
        <v>0</v>
      </c>
      <c r="G26" s="157">
        <f>E26*F26</f>
        <v>0</v>
      </c>
      <c r="O26" s="151">
        <v>2</v>
      </c>
      <c r="AA26" s="127">
        <v>1</v>
      </c>
      <c r="AB26" s="127">
        <v>1</v>
      </c>
      <c r="AC26" s="127">
        <v>1</v>
      </c>
      <c r="AZ26" s="127">
        <v>2</v>
      </c>
      <c r="BA26" s="127">
        <f>IF(AZ26=1,G26,0)</f>
        <v>0</v>
      </c>
      <c r="BB26" s="127">
        <f>IF(AZ26=2,G26,0)</f>
        <v>0</v>
      </c>
      <c r="BC26" s="127">
        <f>IF(AZ26=3,G26,0)</f>
        <v>0</v>
      </c>
      <c r="BD26" s="127">
        <f>IF(AZ26=4,G26,0)</f>
        <v>0</v>
      </c>
      <c r="BE26" s="127">
        <f>IF(AZ26=5,G26,0)</f>
        <v>0</v>
      </c>
      <c r="CA26" s="151">
        <v>1</v>
      </c>
      <c r="CB26" s="151">
        <v>1</v>
      </c>
      <c r="CZ26" s="127">
        <v>0</v>
      </c>
    </row>
    <row r="27" spans="1:104" x14ac:dyDescent="0.2">
      <c r="A27" s="158"/>
      <c r="B27" s="159"/>
      <c r="C27" s="222" t="s">
        <v>93</v>
      </c>
      <c r="D27" s="223"/>
      <c r="E27" s="223"/>
      <c r="F27" s="223"/>
      <c r="G27" s="224"/>
      <c r="L27" s="160" t="s">
        <v>93</v>
      </c>
      <c r="O27" s="151">
        <v>3</v>
      </c>
    </row>
    <row r="28" spans="1:104" x14ac:dyDescent="0.2">
      <c r="A28" s="158"/>
      <c r="B28" s="161"/>
      <c r="C28" s="220" t="s">
        <v>67</v>
      </c>
      <c r="D28" s="221"/>
      <c r="E28" s="162">
        <v>1</v>
      </c>
      <c r="F28" s="163"/>
      <c r="G28" s="164"/>
      <c r="M28" s="160">
        <v>1</v>
      </c>
      <c r="O28" s="151"/>
    </row>
    <row r="29" spans="1:104" x14ac:dyDescent="0.2">
      <c r="A29" s="152">
        <v>4</v>
      </c>
      <c r="B29" s="153" t="s">
        <v>94</v>
      </c>
      <c r="C29" s="154" t="s">
        <v>95</v>
      </c>
      <c r="D29" s="155" t="s">
        <v>80</v>
      </c>
      <c r="E29" s="156">
        <v>1</v>
      </c>
      <c r="F29" s="156">
        <v>0</v>
      </c>
      <c r="G29" s="157">
        <f>E29*F29</f>
        <v>0</v>
      </c>
      <c r="O29" s="151">
        <v>2</v>
      </c>
      <c r="AA29" s="127">
        <v>1</v>
      </c>
      <c r="AB29" s="127">
        <v>1</v>
      </c>
      <c r="AC29" s="127">
        <v>1</v>
      </c>
      <c r="AZ29" s="127">
        <v>2</v>
      </c>
      <c r="BA29" s="127">
        <f>IF(AZ29=1,G29,0)</f>
        <v>0</v>
      </c>
      <c r="BB29" s="127">
        <f>IF(AZ29=2,G29,0)</f>
        <v>0</v>
      </c>
      <c r="BC29" s="127">
        <f>IF(AZ29=3,G29,0)</f>
        <v>0</v>
      </c>
      <c r="BD29" s="127">
        <f>IF(AZ29=4,G29,0)</f>
        <v>0</v>
      </c>
      <c r="BE29" s="127">
        <f>IF(AZ29=5,G29,0)</f>
        <v>0</v>
      </c>
      <c r="CA29" s="151">
        <v>1</v>
      </c>
      <c r="CB29" s="151">
        <v>1</v>
      </c>
      <c r="CZ29" s="127">
        <v>0</v>
      </c>
    </row>
    <row r="30" spans="1:104" x14ac:dyDescent="0.2">
      <c r="A30" s="158"/>
      <c r="B30" s="159"/>
      <c r="C30" s="222" t="s">
        <v>96</v>
      </c>
      <c r="D30" s="223"/>
      <c r="E30" s="223"/>
      <c r="F30" s="223"/>
      <c r="G30" s="224"/>
      <c r="L30" s="160" t="s">
        <v>96</v>
      </c>
      <c r="O30" s="151">
        <v>3</v>
      </c>
    </row>
    <row r="31" spans="1:104" ht="22.5" x14ac:dyDescent="0.2">
      <c r="A31" s="158"/>
      <c r="B31" s="159"/>
      <c r="C31" s="222" t="s">
        <v>97</v>
      </c>
      <c r="D31" s="223"/>
      <c r="E31" s="223"/>
      <c r="F31" s="223"/>
      <c r="G31" s="224"/>
      <c r="L31" s="160" t="s">
        <v>97</v>
      </c>
      <c r="O31" s="151">
        <v>3</v>
      </c>
    </row>
    <row r="32" spans="1:104" x14ac:dyDescent="0.2">
      <c r="A32" s="158"/>
      <c r="B32" s="159"/>
      <c r="C32" s="222" t="s">
        <v>98</v>
      </c>
      <c r="D32" s="223"/>
      <c r="E32" s="223"/>
      <c r="F32" s="223"/>
      <c r="G32" s="224"/>
      <c r="L32" s="160" t="s">
        <v>98</v>
      </c>
      <c r="O32" s="151">
        <v>3</v>
      </c>
    </row>
    <row r="33" spans="1:104" x14ac:dyDescent="0.2">
      <c r="A33" s="158"/>
      <c r="B33" s="159"/>
      <c r="C33" s="222" t="s">
        <v>99</v>
      </c>
      <c r="D33" s="223"/>
      <c r="E33" s="223"/>
      <c r="F33" s="223"/>
      <c r="G33" s="224"/>
      <c r="L33" s="160" t="s">
        <v>99</v>
      </c>
      <c r="O33" s="151">
        <v>3</v>
      </c>
    </row>
    <row r="34" spans="1:104" x14ac:dyDescent="0.2">
      <c r="A34" s="158"/>
      <c r="B34" s="161"/>
      <c r="C34" s="220" t="s">
        <v>67</v>
      </c>
      <c r="D34" s="221"/>
      <c r="E34" s="162">
        <v>1</v>
      </c>
      <c r="F34" s="163"/>
      <c r="G34" s="164"/>
      <c r="M34" s="160">
        <v>1</v>
      </c>
      <c r="O34" s="151"/>
    </row>
    <row r="35" spans="1:104" x14ac:dyDescent="0.2">
      <c r="A35" s="152">
        <v>5</v>
      </c>
      <c r="B35" s="153" t="s">
        <v>100</v>
      </c>
      <c r="C35" s="154" t="s">
        <v>101</v>
      </c>
      <c r="D35" s="155" t="s">
        <v>80</v>
      </c>
      <c r="E35" s="156">
        <v>1</v>
      </c>
      <c r="F35" s="156">
        <v>0</v>
      </c>
      <c r="G35" s="157">
        <f>E35*F35</f>
        <v>0</v>
      </c>
      <c r="O35" s="151">
        <v>2</v>
      </c>
      <c r="AA35" s="127">
        <v>1</v>
      </c>
      <c r="AB35" s="127">
        <v>1</v>
      </c>
      <c r="AC35" s="127">
        <v>1</v>
      </c>
      <c r="AZ35" s="127">
        <v>2</v>
      </c>
      <c r="BA35" s="127">
        <f>IF(AZ35=1,G35,0)</f>
        <v>0</v>
      </c>
      <c r="BB35" s="127">
        <f>IF(AZ35=2,G35,0)</f>
        <v>0</v>
      </c>
      <c r="BC35" s="127">
        <f>IF(AZ35=3,G35,0)</f>
        <v>0</v>
      </c>
      <c r="BD35" s="127">
        <f>IF(AZ35=4,G35,0)</f>
        <v>0</v>
      </c>
      <c r="BE35" s="127">
        <f>IF(AZ35=5,G35,0)</f>
        <v>0</v>
      </c>
      <c r="CA35" s="151">
        <v>1</v>
      </c>
      <c r="CB35" s="151">
        <v>1</v>
      </c>
      <c r="CZ35" s="127">
        <v>0</v>
      </c>
    </row>
    <row r="36" spans="1:104" x14ac:dyDescent="0.2">
      <c r="A36" s="158"/>
      <c r="B36" s="159"/>
      <c r="C36" s="222" t="s">
        <v>102</v>
      </c>
      <c r="D36" s="223"/>
      <c r="E36" s="223"/>
      <c r="F36" s="223"/>
      <c r="G36" s="224"/>
      <c r="L36" s="160" t="s">
        <v>102</v>
      </c>
      <c r="O36" s="151">
        <v>3</v>
      </c>
    </row>
    <row r="37" spans="1:104" x14ac:dyDescent="0.2">
      <c r="A37" s="158"/>
      <c r="B37" s="161"/>
      <c r="C37" s="220" t="s">
        <v>67</v>
      </c>
      <c r="D37" s="221"/>
      <c r="E37" s="162">
        <v>1</v>
      </c>
      <c r="F37" s="163"/>
      <c r="G37" s="164"/>
      <c r="M37" s="160">
        <v>1</v>
      </c>
      <c r="O37" s="151"/>
    </row>
    <row r="38" spans="1:104" x14ac:dyDescent="0.2">
      <c r="A38" s="152">
        <v>6</v>
      </c>
      <c r="B38" s="153" t="s">
        <v>103</v>
      </c>
      <c r="C38" s="154" t="s">
        <v>104</v>
      </c>
      <c r="D38" s="155" t="s">
        <v>80</v>
      </c>
      <c r="E38" s="156">
        <v>1</v>
      </c>
      <c r="F38" s="156">
        <v>0</v>
      </c>
      <c r="G38" s="157">
        <f>E38*F38</f>
        <v>0</v>
      </c>
      <c r="O38" s="151">
        <v>2</v>
      </c>
      <c r="AA38" s="127">
        <v>1</v>
      </c>
      <c r="AB38" s="127">
        <v>1</v>
      </c>
      <c r="AC38" s="127">
        <v>1</v>
      </c>
      <c r="AZ38" s="127">
        <v>2</v>
      </c>
      <c r="BA38" s="127">
        <f>IF(AZ38=1,G38,0)</f>
        <v>0</v>
      </c>
      <c r="BB38" s="127">
        <f>IF(AZ38=2,G38,0)</f>
        <v>0</v>
      </c>
      <c r="BC38" s="127">
        <f>IF(AZ38=3,G38,0)</f>
        <v>0</v>
      </c>
      <c r="BD38" s="127">
        <f>IF(AZ38=4,G38,0)</f>
        <v>0</v>
      </c>
      <c r="BE38" s="127">
        <f>IF(AZ38=5,G38,0)</f>
        <v>0</v>
      </c>
      <c r="CA38" s="151">
        <v>1</v>
      </c>
      <c r="CB38" s="151">
        <v>1</v>
      </c>
      <c r="CZ38" s="127">
        <v>0</v>
      </c>
    </row>
    <row r="39" spans="1:104" x14ac:dyDescent="0.2">
      <c r="A39" s="158"/>
      <c r="B39" s="159"/>
      <c r="C39" s="222" t="s">
        <v>105</v>
      </c>
      <c r="D39" s="223"/>
      <c r="E39" s="223"/>
      <c r="F39" s="223"/>
      <c r="G39" s="224"/>
      <c r="L39" s="160" t="s">
        <v>105</v>
      </c>
      <c r="O39" s="151">
        <v>3</v>
      </c>
    </row>
    <row r="40" spans="1:104" x14ac:dyDescent="0.2">
      <c r="A40" s="158"/>
      <c r="B40" s="161"/>
      <c r="C40" s="220" t="s">
        <v>67</v>
      </c>
      <c r="D40" s="221"/>
      <c r="E40" s="162">
        <v>1</v>
      </c>
      <c r="F40" s="163"/>
      <c r="G40" s="164"/>
      <c r="M40" s="160">
        <v>1</v>
      </c>
      <c r="O40" s="151"/>
    </row>
    <row r="41" spans="1:104" x14ac:dyDescent="0.2">
      <c r="A41" s="165"/>
      <c r="B41" s="166" t="s">
        <v>68</v>
      </c>
      <c r="C41" s="167" t="str">
        <f>CONCATENATE(B7," ",C7)</f>
        <v>799 Ostatní</v>
      </c>
      <c r="D41" s="168"/>
      <c r="E41" s="169"/>
      <c r="F41" s="170"/>
      <c r="G41" s="171">
        <f>SUM(G7:G40)</f>
        <v>0</v>
      </c>
      <c r="O41" s="151">
        <v>4</v>
      </c>
      <c r="BA41" s="172">
        <f>SUM(BA7:BA40)</f>
        <v>0</v>
      </c>
      <c r="BB41" s="172">
        <f>SUM(BB7:BB40)</f>
        <v>0</v>
      </c>
      <c r="BC41" s="172">
        <f>SUM(BC7:BC40)</f>
        <v>0</v>
      </c>
      <c r="BD41" s="172">
        <f>SUM(BD7:BD40)</f>
        <v>0</v>
      </c>
      <c r="BE41" s="172">
        <f>SUM(BE7:BE40)</f>
        <v>0</v>
      </c>
    </row>
    <row r="42" spans="1:104" x14ac:dyDescent="0.2">
      <c r="E42" s="127"/>
    </row>
    <row r="43" spans="1:104" x14ac:dyDescent="0.2">
      <c r="E43" s="127"/>
    </row>
    <row r="44" spans="1:104" x14ac:dyDescent="0.2">
      <c r="E44" s="127"/>
    </row>
    <row r="45" spans="1:104" x14ac:dyDescent="0.2">
      <c r="E45" s="127"/>
    </row>
    <row r="46" spans="1:104" x14ac:dyDescent="0.2">
      <c r="E46" s="127"/>
    </row>
    <row r="47" spans="1:104" x14ac:dyDescent="0.2">
      <c r="E47" s="127"/>
    </row>
    <row r="48" spans="1:104" x14ac:dyDescent="0.2">
      <c r="E48" s="127"/>
    </row>
    <row r="49" spans="5:5" x14ac:dyDescent="0.2">
      <c r="E49" s="127"/>
    </row>
    <row r="50" spans="5:5" x14ac:dyDescent="0.2">
      <c r="E50" s="127"/>
    </row>
    <row r="51" spans="5:5" x14ac:dyDescent="0.2">
      <c r="E51" s="127"/>
    </row>
    <row r="52" spans="5:5" x14ac:dyDescent="0.2">
      <c r="E52" s="127"/>
    </row>
    <row r="53" spans="5:5" x14ac:dyDescent="0.2">
      <c r="E53" s="127"/>
    </row>
    <row r="54" spans="5:5" x14ac:dyDescent="0.2">
      <c r="E54" s="127"/>
    </row>
    <row r="55" spans="5:5" x14ac:dyDescent="0.2">
      <c r="E55" s="127"/>
    </row>
    <row r="56" spans="5:5" x14ac:dyDescent="0.2">
      <c r="E56" s="127"/>
    </row>
    <row r="57" spans="5:5" x14ac:dyDescent="0.2">
      <c r="E57" s="127"/>
    </row>
    <row r="58" spans="5:5" x14ac:dyDescent="0.2">
      <c r="E58" s="127"/>
    </row>
    <row r="59" spans="5:5" x14ac:dyDescent="0.2">
      <c r="E59" s="127"/>
    </row>
    <row r="60" spans="5:5" x14ac:dyDescent="0.2">
      <c r="E60" s="127"/>
    </row>
    <row r="61" spans="5:5" x14ac:dyDescent="0.2">
      <c r="E61" s="127"/>
    </row>
    <row r="62" spans="5:5" x14ac:dyDescent="0.2">
      <c r="E62" s="127"/>
    </row>
    <row r="63" spans="5:5" x14ac:dyDescent="0.2">
      <c r="E63" s="127"/>
    </row>
    <row r="64" spans="5:5" x14ac:dyDescent="0.2">
      <c r="E64" s="127"/>
    </row>
    <row r="65" spans="1:7" x14ac:dyDescent="0.2">
      <c r="A65" s="173"/>
      <c r="B65" s="173"/>
      <c r="C65" s="173"/>
      <c r="D65" s="173"/>
      <c r="E65" s="173"/>
      <c r="F65" s="173"/>
      <c r="G65" s="173"/>
    </row>
    <row r="66" spans="1:7" x14ac:dyDescent="0.2">
      <c r="A66" s="173"/>
      <c r="B66" s="173"/>
      <c r="C66" s="173"/>
      <c r="D66" s="173"/>
      <c r="E66" s="173"/>
      <c r="F66" s="173"/>
      <c r="G66" s="173"/>
    </row>
    <row r="67" spans="1:7" x14ac:dyDescent="0.2">
      <c r="A67" s="173"/>
      <c r="B67" s="173"/>
      <c r="C67" s="173"/>
      <c r="D67" s="173"/>
      <c r="E67" s="173"/>
      <c r="F67" s="173"/>
      <c r="G67" s="173"/>
    </row>
    <row r="68" spans="1:7" x14ac:dyDescent="0.2">
      <c r="A68" s="173"/>
      <c r="B68" s="173"/>
      <c r="C68" s="173"/>
      <c r="D68" s="173"/>
      <c r="E68" s="173"/>
      <c r="F68" s="173"/>
      <c r="G68" s="173"/>
    </row>
    <row r="69" spans="1:7" x14ac:dyDescent="0.2">
      <c r="E69" s="127"/>
    </row>
    <row r="70" spans="1:7" x14ac:dyDescent="0.2">
      <c r="E70" s="127"/>
    </row>
    <row r="71" spans="1:7" x14ac:dyDescent="0.2">
      <c r="E71" s="127"/>
    </row>
    <row r="72" spans="1:7" x14ac:dyDescent="0.2">
      <c r="E72" s="127"/>
    </row>
    <row r="73" spans="1:7" x14ac:dyDescent="0.2">
      <c r="E73" s="127"/>
    </row>
    <row r="74" spans="1:7" x14ac:dyDescent="0.2">
      <c r="E74" s="127"/>
    </row>
    <row r="75" spans="1:7" x14ac:dyDescent="0.2">
      <c r="E75" s="127"/>
    </row>
    <row r="76" spans="1:7" x14ac:dyDescent="0.2">
      <c r="E76" s="127"/>
    </row>
    <row r="77" spans="1:7" x14ac:dyDescent="0.2">
      <c r="E77" s="127"/>
    </row>
    <row r="78" spans="1:7" x14ac:dyDescent="0.2">
      <c r="E78" s="127"/>
    </row>
    <row r="79" spans="1:7" x14ac:dyDescent="0.2">
      <c r="E79" s="127"/>
    </row>
    <row r="80" spans="1:7" x14ac:dyDescent="0.2">
      <c r="E80" s="127"/>
    </row>
    <row r="81" spans="5:5" x14ac:dyDescent="0.2">
      <c r="E81" s="127"/>
    </row>
    <row r="82" spans="5:5" x14ac:dyDescent="0.2">
      <c r="E82" s="127"/>
    </row>
    <row r="83" spans="5:5" x14ac:dyDescent="0.2">
      <c r="E83" s="127"/>
    </row>
    <row r="84" spans="5:5" x14ac:dyDescent="0.2">
      <c r="E84" s="127"/>
    </row>
    <row r="85" spans="5:5" x14ac:dyDescent="0.2">
      <c r="E85" s="127"/>
    </row>
    <row r="86" spans="5:5" x14ac:dyDescent="0.2">
      <c r="E86" s="127"/>
    </row>
    <row r="87" spans="5:5" x14ac:dyDescent="0.2">
      <c r="E87" s="127"/>
    </row>
    <row r="88" spans="5:5" x14ac:dyDescent="0.2">
      <c r="E88" s="127"/>
    </row>
    <row r="89" spans="5:5" x14ac:dyDescent="0.2">
      <c r="E89" s="127"/>
    </row>
    <row r="90" spans="5:5" x14ac:dyDescent="0.2">
      <c r="E90" s="127"/>
    </row>
    <row r="91" spans="5:5" x14ac:dyDescent="0.2">
      <c r="E91" s="127"/>
    </row>
    <row r="92" spans="5:5" x14ac:dyDescent="0.2">
      <c r="E92" s="127"/>
    </row>
    <row r="93" spans="5:5" x14ac:dyDescent="0.2">
      <c r="E93" s="127"/>
    </row>
    <row r="94" spans="5:5" x14ac:dyDescent="0.2">
      <c r="E94" s="127"/>
    </row>
    <row r="95" spans="5:5" x14ac:dyDescent="0.2">
      <c r="E95" s="127"/>
    </row>
    <row r="96" spans="5:5" x14ac:dyDescent="0.2">
      <c r="E96" s="127"/>
    </row>
    <row r="97" spans="1:7" x14ac:dyDescent="0.2">
      <c r="E97" s="127"/>
    </row>
    <row r="98" spans="1:7" x14ac:dyDescent="0.2">
      <c r="E98" s="127"/>
    </row>
    <row r="99" spans="1:7" x14ac:dyDescent="0.2">
      <c r="E99" s="127"/>
    </row>
    <row r="100" spans="1:7" x14ac:dyDescent="0.2">
      <c r="A100" s="174"/>
      <c r="B100" s="174"/>
    </row>
    <row r="101" spans="1:7" x14ac:dyDescent="0.2">
      <c r="A101" s="173"/>
      <c r="B101" s="173"/>
      <c r="C101" s="176"/>
      <c r="D101" s="176"/>
      <c r="E101" s="177"/>
      <c r="F101" s="176"/>
      <c r="G101" s="178"/>
    </row>
    <row r="102" spans="1:7" x14ac:dyDescent="0.2">
      <c r="A102" s="179"/>
      <c r="B102" s="179"/>
      <c r="C102" s="173"/>
      <c r="D102" s="173"/>
      <c r="E102" s="180"/>
      <c r="F102" s="173"/>
      <c r="G102" s="173"/>
    </row>
    <row r="103" spans="1:7" x14ac:dyDescent="0.2">
      <c r="A103" s="173"/>
      <c r="B103" s="173"/>
      <c r="C103" s="173"/>
      <c r="D103" s="173"/>
      <c r="E103" s="180"/>
      <c r="F103" s="173"/>
      <c r="G103" s="173"/>
    </row>
    <row r="104" spans="1:7" x14ac:dyDescent="0.2">
      <c r="A104" s="173"/>
      <c r="B104" s="173"/>
      <c r="C104" s="173"/>
      <c r="D104" s="173"/>
      <c r="E104" s="180"/>
      <c r="F104" s="173"/>
      <c r="G104" s="173"/>
    </row>
    <row r="105" spans="1:7" x14ac:dyDescent="0.2">
      <c r="A105" s="173"/>
      <c r="B105" s="173"/>
      <c r="C105" s="173"/>
      <c r="D105" s="173"/>
      <c r="E105" s="180"/>
      <c r="F105" s="173"/>
      <c r="G105" s="173"/>
    </row>
    <row r="106" spans="1:7" x14ac:dyDescent="0.2">
      <c r="A106" s="173"/>
      <c r="B106" s="173"/>
      <c r="C106" s="173"/>
      <c r="D106" s="173"/>
      <c r="E106" s="180"/>
      <c r="F106" s="173"/>
      <c r="G106" s="173"/>
    </row>
    <row r="107" spans="1:7" x14ac:dyDescent="0.2">
      <c r="A107" s="173"/>
      <c r="B107" s="173"/>
      <c r="C107" s="173"/>
      <c r="D107" s="173"/>
      <c r="E107" s="180"/>
      <c r="F107" s="173"/>
      <c r="G107" s="173"/>
    </row>
    <row r="108" spans="1:7" x14ac:dyDescent="0.2">
      <c r="A108" s="173"/>
      <c r="B108" s="173"/>
      <c r="C108" s="173"/>
      <c r="D108" s="173"/>
      <c r="E108" s="180"/>
      <c r="F108" s="173"/>
      <c r="G108" s="173"/>
    </row>
    <row r="109" spans="1:7" x14ac:dyDescent="0.2">
      <c r="A109" s="173"/>
      <c r="B109" s="173"/>
      <c r="C109" s="173"/>
      <c r="D109" s="173"/>
      <c r="E109" s="180"/>
      <c r="F109" s="173"/>
      <c r="G109" s="173"/>
    </row>
    <row r="110" spans="1:7" x14ac:dyDescent="0.2">
      <c r="A110" s="173"/>
      <c r="B110" s="173"/>
      <c r="C110" s="173"/>
      <c r="D110" s="173"/>
      <c r="E110" s="180"/>
      <c r="F110" s="173"/>
      <c r="G110" s="173"/>
    </row>
    <row r="111" spans="1:7" x14ac:dyDescent="0.2">
      <c r="A111" s="173"/>
      <c r="B111" s="173"/>
      <c r="C111" s="173"/>
      <c r="D111" s="173"/>
      <c r="E111" s="180"/>
      <c r="F111" s="173"/>
      <c r="G111" s="173"/>
    </row>
    <row r="112" spans="1:7" x14ac:dyDescent="0.2">
      <c r="A112" s="173"/>
      <c r="B112" s="173"/>
      <c r="C112" s="173"/>
      <c r="D112" s="173"/>
      <c r="E112" s="180"/>
      <c r="F112" s="173"/>
      <c r="G112" s="173"/>
    </row>
    <row r="113" spans="1:7" x14ac:dyDescent="0.2">
      <c r="A113" s="173"/>
      <c r="B113" s="173"/>
      <c r="C113" s="173"/>
      <c r="D113" s="173"/>
      <c r="E113" s="180"/>
      <c r="F113" s="173"/>
      <c r="G113" s="173"/>
    </row>
    <row r="114" spans="1:7" x14ac:dyDescent="0.2">
      <c r="A114" s="173"/>
      <c r="B114" s="173"/>
      <c r="C114" s="173"/>
      <c r="D114" s="173"/>
      <c r="E114" s="180"/>
      <c r="F114" s="173"/>
      <c r="G114" s="173"/>
    </row>
  </sheetData>
  <mergeCells count="31">
    <mergeCell ref="C19:G19"/>
    <mergeCell ref="A1:G1"/>
    <mergeCell ref="A3:B3"/>
    <mergeCell ref="A4:B4"/>
    <mergeCell ref="E4:G4"/>
    <mergeCell ref="C9:G9"/>
    <mergeCell ref="C10:G10"/>
    <mergeCell ref="C11:G11"/>
    <mergeCell ref="C12:D12"/>
    <mergeCell ref="C14:G14"/>
    <mergeCell ref="C15:G15"/>
    <mergeCell ref="C16:G16"/>
    <mergeCell ref="C17:G17"/>
    <mergeCell ref="C18:G18"/>
    <mergeCell ref="C33:G33"/>
    <mergeCell ref="C20:G20"/>
    <mergeCell ref="C21:G21"/>
    <mergeCell ref="C22:G22"/>
    <mergeCell ref="C23:G23"/>
    <mergeCell ref="C24:G24"/>
    <mergeCell ref="C25:D25"/>
    <mergeCell ref="C27:G27"/>
    <mergeCell ref="C28:D28"/>
    <mergeCell ref="C30:G30"/>
    <mergeCell ref="C31:G31"/>
    <mergeCell ref="C32:G32"/>
    <mergeCell ref="C34:D34"/>
    <mergeCell ref="C36:G36"/>
    <mergeCell ref="C37:D37"/>
    <mergeCell ref="C39:G39"/>
    <mergeCell ref="C40:D4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2020-03-21T11:41:15Z</dcterms:created>
  <dcterms:modified xsi:type="dcterms:W3CDTF">2020-09-05T15:57:04Z</dcterms:modified>
</cp:coreProperties>
</file>