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3256" windowHeight="14616" activeTab="1"/>
  </bookViews>
  <sheets>
    <sheet name="Pokyny pro vyplnění" sheetId="11" r:id="rId1"/>
    <sheet name="Stavba" sheetId="1" r:id="rId2"/>
    <sheet name="VzorPolozky" sheetId="10" state="hidden" r:id="rId3"/>
    <sheet name="1 D.1.4.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D.1.4.4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D.1.4.4 Pol'!$A$1:$X$145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/>
  <c r="I55"/>
  <c r="I54"/>
  <c r="I53"/>
  <c r="I52"/>
  <c r="I51"/>
  <c r="I50"/>
  <c r="G42"/>
  <c r="F42"/>
  <c r="I42" s="1"/>
  <c r="G41"/>
  <c r="I41" s="1"/>
  <c r="F41"/>
  <c r="G39"/>
  <c r="G43" s="1"/>
  <c r="G25" s="1"/>
  <c r="F39"/>
  <c r="F43" s="1"/>
  <c r="G23" s="1"/>
  <c r="G139" i="12"/>
  <c r="G8"/>
  <c r="O8"/>
  <c r="G9"/>
  <c r="I9"/>
  <c r="I8" s="1"/>
  <c r="K9"/>
  <c r="K8" s="1"/>
  <c r="M9"/>
  <c r="M8" s="1"/>
  <c r="O9"/>
  <c r="Q9"/>
  <c r="Q8" s="1"/>
  <c r="V9"/>
  <c r="V8" s="1"/>
  <c r="G12"/>
  <c r="I12"/>
  <c r="K12"/>
  <c r="M12"/>
  <c r="O12"/>
  <c r="Q12"/>
  <c r="V12"/>
  <c r="G14"/>
  <c r="M14" s="1"/>
  <c r="M13" s="1"/>
  <c r="I14"/>
  <c r="I13" s="1"/>
  <c r="K14"/>
  <c r="K13" s="1"/>
  <c r="O14"/>
  <c r="O13" s="1"/>
  <c r="Q14"/>
  <c r="Q13" s="1"/>
  <c r="V14"/>
  <c r="V13" s="1"/>
  <c r="G16"/>
  <c r="I16"/>
  <c r="K16"/>
  <c r="M16"/>
  <c r="O16"/>
  <c r="Q16"/>
  <c r="V16"/>
  <c r="G18"/>
  <c r="I18"/>
  <c r="K18"/>
  <c r="M18"/>
  <c r="O18"/>
  <c r="Q18"/>
  <c r="V18"/>
  <c r="G21"/>
  <c r="I21"/>
  <c r="K21"/>
  <c r="M21"/>
  <c r="O21"/>
  <c r="Q21"/>
  <c r="V21"/>
  <c r="G23"/>
  <c r="I23"/>
  <c r="I22" s="1"/>
  <c r="K23"/>
  <c r="K22" s="1"/>
  <c r="M23"/>
  <c r="M22" s="1"/>
  <c r="O23"/>
  <c r="Q23"/>
  <c r="Q22" s="1"/>
  <c r="V23"/>
  <c r="V22" s="1"/>
  <c r="G25"/>
  <c r="I25"/>
  <c r="K25"/>
  <c r="M25"/>
  <c r="O25"/>
  <c r="Q25"/>
  <c r="V25"/>
  <c r="G28"/>
  <c r="I28"/>
  <c r="K28"/>
  <c r="M28"/>
  <c r="O28"/>
  <c r="Q28"/>
  <c r="V28"/>
  <c r="G29"/>
  <c r="M29" s="1"/>
  <c r="I29"/>
  <c r="K29"/>
  <c r="O29"/>
  <c r="O22" s="1"/>
  <c r="Q29"/>
  <c r="V29"/>
  <c r="G31"/>
  <c r="I31"/>
  <c r="K31"/>
  <c r="M31"/>
  <c r="O31"/>
  <c r="Q31"/>
  <c r="V31"/>
  <c r="G34"/>
  <c r="I34"/>
  <c r="K34"/>
  <c r="M34"/>
  <c r="O34"/>
  <c r="Q34"/>
  <c r="V34"/>
  <c r="G37"/>
  <c r="I37"/>
  <c r="K37"/>
  <c r="M37"/>
  <c r="O37"/>
  <c r="Q37"/>
  <c r="V37"/>
  <c r="G40"/>
  <c r="M40" s="1"/>
  <c r="I40"/>
  <c r="K40"/>
  <c r="O40"/>
  <c r="Q40"/>
  <c r="V40"/>
  <c r="G45"/>
  <c r="I45"/>
  <c r="K45"/>
  <c r="M45"/>
  <c r="O45"/>
  <c r="Q45"/>
  <c r="V45"/>
  <c r="G47"/>
  <c r="G46" s="1"/>
  <c r="I47"/>
  <c r="I46" s="1"/>
  <c r="K47"/>
  <c r="M47"/>
  <c r="O47"/>
  <c r="O46" s="1"/>
  <c r="Q47"/>
  <c r="Q46" s="1"/>
  <c r="V47"/>
  <c r="G49"/>
  <c r="M49" s="1"/>
  <c r="I49"/>
  <c r="K49"/>
  <c r="O49"/>
  <c r="Q49"/>
  <c r="V49"/>
  <c r="G61"/>
  <c r="I61"/>
  <c r="K61"/>
  <c r="M61"/>
  <c r="O61"/>
  <c r="Q61"/>
  <c r="V61"/>
  <c r="G62"/>
  <c r="I62"/>
  <c r="K62"/>
  <c r="K46" s="1"/>
  <c r="M62"/>
  <c r="O62"/>
  <c r="Q62"/>
  <c r="V62"/>
  <c r="V46" s="1"/>
  <c r="G63"/>
  <c r="I63"/>
  <c r="K63"/>
  <c r="M63"/>
  <c r="O63"/>
  <c r="Q63"/>
  <c r="V63"/>
  <c r="G75"/>
  <c r="M75" s="1"/>
  <c r="I75"/>
  <c r="K75"/>
  <c r="O75"/>
  <c r="Q75"/>
  <c r="V75"/>
  <c r="G77"/>
  <c r="G76" s="1"/>
  <c r="I77"/>
  <c r="K77"/>
  <c r="K76" s="1"/>
  <c r="M77"/>
  <c r="O77"/>
  <c r="O76" s="1"/>
  <c r="Q77"/>
  <c r="V77"/>
  <c r="V76" s="1"/>
  <c r="G89"/>
  <c r="I89"/>
  <c r="K89"/>
  <c r="M89"/>
  <c r="O89"/>
  <c r="Q89"/>
  <c r="V89"/>
  <c r="G90"/>
  <c r="M90" s="1"/>
  <c r="I90"/>
  <c r="K90"/>
  <c r="O90"/>
  <c r="Q90"/>
  <c r="V90"/>
  <c r="G91"/>
  <c r="I91"/>
  <c r="I76" s="1"/>
  <c r="K91"/>
  <c r="M91"/>
  <c r="O91"/>
  <c r="Q91"/>
  <c r="Q76" s="1"/>
  <c r="V91"/>
  <c r="G92"/>
  <c r="I92"/>
  <c r="K92"/>
  <c r="M92"/>
  <c r="O92"/>
  <c r="Q92"/>
  <c r="V92"/>
  <c r="G93"/>
  <c r="I93"/>
  <c r="K93"/>
  <c r="M93"/>
  <c r="O93"/>
  <c r="Q93"/>
  <c r="V93"/>
  <c r="G94"/>
  <c r="M94" s="1"/>
  <c r="I94"/>
  <c r="K94"/>
  <c r="O94"/>
  <c r="Q94"/>
  <c r="V94"/>
  <c r="G95"/>
  <c r="I95"/>
  <c r="K95"/>
  <c r="M95"/>
  <c r="O95"/>
  <c r="Q95"/>
  <c r="V95"/>
  <c r="G96"/>
  <c r="I96"/>
  <c r="K96"/>
  <c r="M96"/>
  <c r="O96"/>
  <c r="Q96"/>
  <c r="V96"/>
  <c r="G97"/>
  <c r="I97"/>
  <c r="K97"/>
  <c r="M97"/>
  <c r="O97"/>
  <c r="Q97"/>
  <c r="V97"/>
  <c r="G98"/>
  <c r="M98" s="1"/>
  <c r="I98"/>
  <c r="K98"/>
  <c r="O98"/>
  <c r="Q98"/>
  <c r="V98"/>
  <c r="G99"/>
  <c r="I99"/>
  <c r="K99"/>
  <c r="M99"/>
  <c r="O99"/>
  <c r="Q99"/>
  <c r="V99"/>
  <c r="G111"/>
  <c r="I111"/>
  <c r="K111"/>
  <c r="M111"/>
  <c r="O111"/>
  <c r="Q111"/>
  <c r="V111"/>
  <c r="G113"/>
  <c r="I113"/>
  <c r="K113"/>
  <c r="M113"/>
  <c r="O113"/>
  <c r="Q113"/>
  <c r="V113"/>
  <c r="G114"/>
  <c r="M114" s="1"/>
  <c r="I114"/>
  <c r="K114"/>
  <c r="O114"/>
  <c r="Q114"/>
  <c r="V114"/>
  <c r="G116"/>
  <c r="I116"/>
  <c r="K116"/>
  <c r="M116"/>
  <c r="O116"/>
  <c r="Q116"/>
  <c r="V116"/>
  <c r="G118"/>
  <c r="I118"/>
  <c r="K118"/>
  <c r="M118"/>
  <c r="O118"/>
  <c r="Q118"/>
  <c r="V118"/>
  <c r="G121"/>
  <c r="I121"/>
  <c r="K121"/>
  <c r="M121"/>
  <c r="O121"/>
  <c r="Q121"/>
  <c r="V121"/>
  <c r="G124"/>
  <c r="M124" s="1"/>
  <c r="I124"/>
  <c r="K124"/>
  <c r="O124"/>
  <c r="Q124"/>
  <c r="V124"/>
  <c r="G125"/>
  <c r="I125"/>
  <c r="K125"/>
  <c r="M125"/>
  <c r="O125"/>
  <c r="Q125"/>
  <c r="V125"/>
  <c r="K126"/>
  <c r="V126"/>
  <c r="G127"/>
  <c r="G126" s="1"/>
  <c r="I127"/>
  <c r="I126" s="1"/>
  <c r="K127"/>
  <c r="M127"/>
  <c r="M126" s="1"/>
  <c r="O127"/>
  <c r="O126" s="1"/>
  <c r="Q127"/>
  <c r="Q126" s="1"/>
  <c r="V127"/>
  <c r="G130"/>
  <c r="I130"/>
  <c r="I129" s="1"/>
  <c r="K130"/>
  <c r="K129" s="1"/>
  <c r="M130"/>
  <c r="O130"/>
  <c r="Q130"/>
  <c r="Q129" s="1"/>
  <c r="V130"/>
  <c r="V129" s="1"/>
  <c r="G132"/>
  <c r="I132"/>
  <c r="K132"/>
  <c r="M132"/>
  <c r="O132"/>
  <c r="Q132"/>
  <c r="V132"/>
  <c r="G134"/>
  <c r="I134"/>
  <c r="K134"/>
  <c r="M134"/>
  <c r="O134"/>
  <c r="Q134"/>
  <c r="V134"/>
  <c r="G135"/>
  <c r="M135" s="1"/>
  <c r="I135"/>
  <c r="K135"/>
  <c r="O135"/>
  <c r="O129" s="1"/>
  <c r="Q135"/>
  <c r="V135"/>
  <c r="G136"/>
  <c r="I136"/>
  <c r="K136"/>
  <c r="M136"/>
  <c r="O136"/>
  <c r="Q136"/>
  <c r="V136"/>
  <c r="G137"/>
  <c r="I137"/>
  <c r="K137"/>
  <c r="M137"/>
  <c r="O137"/>
  <c r="Q137"/>
  <c r="V137"/>
  <c r="AE139"/>
  <c r="I20" i="1"/>
  <c r="I19"/>
  <c r="I18"/>
  <c r="H43"/>
  <c r="I40"/>
  <c r="I17" l="1"/>
  <c r="I57"/>
  <c r="J51" s="1"/>
  <c r="I16"/>
  <c r="A27"/>
  <c r="I39"/>
  <c r="I43" s="1"/>
  <c r="J39" s="1"/>
  <c r="J43" s="1"/>
  <c r="M129" i="12"/>
  <c r="M76"/>
  <c r="M46"/>
  <c r="G129"/>
  <c r="G22"/>
  <c r="G13"/>
  <c r="AF139"/>
  <c r="J28" i="1"/>
  <c r="J26"/>
  <c r="G38"/>
  <c r="F38"/>
  <c r="J23"/>
  <c r="J24"/>
  <c r="J25"/>
  <c r="J27"/>
  <c r="E24"/>
  <c r="G24"/>
  <c r="E26"/>
  <c r="G26"/>
  <c r="I21" l="1"/>
  <c r="J56"/>
  <c r="J55"/>
  <c r="J54"/>
  <c r="J52"/>
  <c r="J53"/>
  <c r="J50"/>
  <c r="A28"/>
  <c r="G28"/>
  <c r="G27" s="1"/>
  <c r="G29" s="1"/>
  <c r="J42"/>
  <c r="J40"/>
  <c r="J41"/>
  <c r="J57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<sst xmlns="http://schemas.openxmlformats.org/spreadsheetml/2006/main" count="710" uniqueCount="272">
  <si>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</si>
  <si>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</si>
  <si>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</si>
  <si>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</si>
  <si>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</si>
  <si>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</si>
  <si>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</si>
  <si>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</si>
  <si>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</si>
  <si>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</si>
  <si>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</si>
  <si>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</si>
  <si>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</si>
  <si>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</si>
  <si>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</si>
  <si>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</si>
  <si>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</si>
  <si>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</si>
  <si>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</si>
  <si>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</si>
  <si>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</si>
  <si>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</si>
  <si>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</si>
  <si>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</si>
  <si>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</si>
  <si>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</si>
  <si>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</si>
  <si>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</si>
  <si>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</si>
  <si>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</si>
  <si>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</si>
  <si>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</si>
  <si>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</si>
  <si>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</si>
  <si>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</si>
  <si>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</si>
  <si>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</si>
  <si>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</si>
  <si>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</si>
  <si>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</si>
  <si>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</si>
  <si>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</si>
  <si>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</si>
  <si>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D.1.4.4</t>
  </si>
  <si>
    <t>Technika prostředí staveb - vytápění</t>
  </si>
  <si>
    <t>1</t>
  </si>
  <si>
    <t>Budova R - NemFM ODNP3 - vytápění</t>
  </si>
  <si>
    <t>Objekt:</t>
  </si>
  <si>
    <t>Rozpočet:</t>
  </si>
  <si>
    <t>T20019</t>
  </si>
  <si>
    <t>Nemocnice FM - Neuro (vytápění)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</si>
  <si>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</si>
  <si>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</si>
  <si>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</si>
  <si>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</si>
  <si>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</si>
  <si>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</si>
  <si>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</si>
  <si>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</si>
  <si>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97</t>
  </si>
  <si>
    <t>Bourání konstrukcí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</si>
  <si>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</si>
  <si>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</si>
  <si>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</si>
  <si>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</si>
  <si>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</si>
  <si>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</si>
  <si>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</si>
  <si>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</si>
  <si>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</si>
  <si>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</si>
  <si>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</si>
  <si>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</si>
  <si>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</si>
  <si>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</si>
  <si>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</si>
  <si>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</si>
  <si>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</si>
  <si>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</si>
  <si>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</si>
  <si>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</si>
  <si>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</si>
  <si>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</si>
  <si>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</si>
  <si>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</si>
  <si>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</si>
  <si>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</si>
  <si>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</si>
  <si>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</si>
  <si>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</si>
  <si>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</si>
  <si>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</si>
  <si>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</si>
  <si>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</si>
  <si>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</si>
  <si>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</si>
  <si>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</si>
  <si>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</si>
  <si>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</si>
  <si>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</si>
  <si>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</si>
  <si>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</si>
  <si>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342263410R00</t>
  </si>
  <si>
    <t>Úpravy, doplňkové práce a příplatky pro sádrokartonové a sádrovláknité příčky doplňkové práce osazení revizních dvířek do 0,25 m2</t>
  </si>
  <si>
    <t>kus</t>
  </si>
  <si>
    <t>801-1</t>
  </si>
  <si>
    <t>RTS 20/ I</t>
  </si>
  <si>
    <t>Práce</t>
  </si>
  <si>
    <t>POL1_</t>
  </si>
  <si>
    <t>Včetně vytvoření otvoru a osazení rámu s dvířky a prošroubování.</t>
  </si>
  <si>
    <t>POP</t>
  </si>
  <si>
    <t>Odkaz na mn. položky pořadí 2 : 4,00000</t>
  </si>
  <si>
    <t>VV</t>
  </si>
  <si>
    <t>28349014R</t>
  </si>
  <si>
    <t>dvířka revizní plná; materiál PVC; š = 300,0 mm; h = 300,0 mm; barva bílá, šedá</t>
  </si>
  <si>
    <t>SPCM</t>
  </si>
  <si>
    <t>Specifikace</t>
  </si>
  <si>
    <t>POL3_</t>
  </si>
  <si>
    <t>310235251R00</t>
  </si>
  <si>
    <t>Zazdívka otvorů o ploše do 0,0225 m2 ve zdivu nadzákladovém cihlami pálenými o tloušťce zdi přes 300 do 450 mm</t>
  </si>
  <si>
    <t>801-4</t>
  </si>
  <si>
    <t>včetně pomocného pracovního lešení</t>
  </si>
  <si>
    <t>SPI</t>
  </si>
  <si>
    <t>612403384R00</t>
  </si>
  <si>
    <t>Hrubá výplň rýh ve stěnách, jakoukoliv maltou maltou ze suchých směsí_x000D_
 70 x 70 mm</t>
  </si>
  <si>
    <t>m</t>
  </si>
  <si>
    <t>RTS 19/ I</t>
  </si>
  <si>
    <t>POL1_1</t>
  </si>
  <si>
    <t>jakékoliv šířky rýhy,</t>
  </si>
  <si>
    <t>971042151R00</t>
  </si>
  <si>
    <t>Vybourání otvorů v betonových příčkách a zdech průměr profilu do 60 mm, tloušťky do 450 mm</t>
  </si>
  <si>
    <t>801-3</t>
  </si>
  <si>
    <t>základových nebo nadzákladových,</t>
  </si>
  <si>
    <t>Včetně pomocného lešení o výšce podlahy do 1900 mm a pro zatížení do 1,5 kPa  (150 kg/m2).</t>
  </si>
  <si>
    <t>974031142R00</t>
  </si>
  <si>
    <t>Vysekání rýh v jakémkoliv zdivu cihelném v ploše_x000D_
 do hloubky 70 mm, šířky do 70 mm</t>
  </si>
  <si>
    <t>722130913R00</t>
  </si>
  <si>
    <t>Opravy vodovodního potrubí závitového přeřezání ocelové trubky, do DN 25</t>
  </si>
  <si>
    <t>800-721</t>
  </si>
  <si>
    <t>21*2</t>
  </si>
  <si>
    <t>722181214RU2</t>
  </si>
  <si>
    <t>Izolace vodovodního potrubí návleková z trubic z pěnového polyetylenu, tloušťka stěny 20 mm, d 35 mm</t>
  </si>
  <si>
    <t>V položce je kalkulována dodávka izolační trubice, spon a lepicí pásky.</t>
  </si>
  <si>
    <t>Odkaz na mn. položky pořadí 13 : 11,00000</t>
  </si>
  <si>
    <t>733120815R00</t>
  </si>
  <si>
    <t>Demontáž potrubí z ocelových trubek hladkých do D 38</t>
  </si>
  <si>
    <t>800-731</t>
  </si>
  <si>
    <t>733123911R00</t>
  </si>
  <si>
    <t>Svařovaný spoj potrubí ocelového D 22 mm</t>
  </si>
  <si>
    <t>733151112R00</t>
  </si>
  <si>
    <t>Potrubí z trubek ocelových vně pozinkovaných pro průmysl spojované lisováním vnější průměr D 15 mm, tl. stěny 1,2 mm</t>
  </si>
  <si>
    <t>POL1_7</t>
  </si>
  <si>
    <t>včetně tvarovek, bez zednických výpomocí</t>
  </si>
  <si>
    <t>Včetně pomocného lešení o výšce podlahy do 1900 mm a pro zatížení do 1,5 kPa.</t>
  </si>
  <si>
    <t>733151113R00</t>
  </si>
  <si>
    <t>Potrubí z trubek ocelových vně pozinkovaných pro průmysl spojované lisováním vnější průměr D 18 mm, tl. stěny 1,2 mm</t>
  </si>
  <si>
    <t>733151116R00</t>
  </si>
  <si>
    <t>Potrubí z trubek ocelových vně pozinkovaných pro průmysl spojované lisováním vnější průměr D 35 mm, tl. stěny 1,5 mm</t>
  </si>
  <si>
    <t>733190107R00</t>
  </si>
  <si>
    <t>Tlakové zkoušky potrubí ocelových závitových, plastových, měděných přes DN 32 do DN 40</t>
  </si>
  <si>
    <t>POL1_0</t>
  </si>
  <si>
    <t>Včetně dodávky vody, uzavření a zabezpečení konců potrubí.</t>
  </si>
  <si>
    <t>Odkaz na mn. položky pořadí 11 : 91,00000</t>
  </si>
  <si>
    <t>Odkaz na mn. položky pořadí 12 : 25,00000</t>
  </si>
  <si>
    <t>998733104R00</t>
  </si>
  <si>
    <t>Přesun hmot pro rozvody potrubí v objektech výšky do 36 m</t>
  </si>
  <si>
    <t>t</t>
  </si>
  <si>
    <t>Přesun hmot</t>
  </si>
  <si>
    <t>POL7_</t>
  </si>
  <si>
    <t>734200811R00</t>
  </si>
  <si>
    <t xml:space="preserve">Demontáž závitových armatur s jedním závitem, do G 1/2" </t>
  </si>
  <si>
    <t>Reg. ventil, vč. TRHL : 21</t>
  </si>
  <si>
    <t>734223122RT2</t>
  </si>
  <si>
    <t>Ventily a kohouty regulační závitové včetně dodávky materiálu termostatický ventil, dvouregulační, DN 15, přímý, mosaz, termostatická hlavice, PN 10, vnitřní závit</t>
  </si>
  <si>
    <t>Odkaz na mn. položky pořadí 23 : 4,00000</t>
  </si>
  <si>
    <t>Odkaz na mn. položky pořadí 24 : 7,00000</t>
  </si>
  <si>
    <t>Odkaz na mn. položky pořadí 25 : 2,00000</t>
  </si>
  <si>
    <t>Odkaz na mn. položky pořadí 26 : 1,00000</t>
  </si>
  <si>
    <t>Odkaz na mn. položky pořadí 27 : 4,00000</t>
  </si>
  <si>
    <t>Odkaz na mn. položky pořadí 28 : 3,00000</t>
  </si>
  <si>
    <t>Odkaz na mn. položky pořadí 29 : 3,00000</t>
  </si>
  <si>
    <t>Odkaz na mn. položky pořadí 30 : 1,00000</t>
  </si>
  <si>
    <t>Odkaz na mn. položky pořadí 31 : 1,00000</t>
  </si>
  <si>
    <t>Odkaz na mn. položky pořadí 32 : 2,00000</t>
  </si>
  <si>
    <t>Odkaz na mn. položky pořadí 40 : 1,00000</t>
  </si>
  <si>
    <t>734233120R00</t>
  </si>
  <si>
    <t>Kohout kulový, mosazný, DN 10, PN 42, vnitřní-vnitřní, včetně dodávky materiálu</t>
  </si>
  <si>
    <t>734233121R00</t>
  </si>
  <si>
    <t>Kohout kulový, mosazný, DN 15, PN 42, vnitřní-vnitřní, včetně dodávky materiálu</t>
  </si>
  <si>
    <t>734263132R00</t>
  </si>
  <si>
    <t>Šroubení včetně dodávky materiálu regulační a uzavírací, přímé, mosazné, DN 15, PN 10, včetně dodávky materiálu</t>
  </si>
  <si>
    <t>998734104R00</t>
  </si>
  <si>
    <t>Přesun hmot pro armatury v objektech výšky do 36 m</t>
  </si>
  <si>
    <t>735000912R00</t>
  </si>
  <si>
    <t>Regulace otopného systému při opravách vyregulování dvojregulačních ventilů a kohoutů s termostatickým ovládáním</t>
  </si>
  <si>
    <t>735157560R00</t>
  </si>
  <si>
    <t>Otopná tělesa panelová počet desek 2, počet přídavných přestupných ploch 1, výška 600 mm, délka 400 mm, provedení ventil kompakt, pravé spodní připojení, s nuceným oběhem, čelní deska profilovaná, včetně dodávky materiálu</t>
  </si>
  <si>
    <t>735157562R00</t>
  </si>
  <si>
    <t>Otopná tělesa panelová počet desek 2, počet přídavných přestupných ploch 1, výška 600 mm, délka 600 mm, provedení ventil kompakt, pravé spodní připojení, s nuceným oběhem, čelní deska profilovaná, včetně dodávky materiálu</t>
  </si>
  <si>
    <t>735157564R00</t>
  </si>
  <si>
    <t>Otopná tělesa panelová počet desek 2, počet přídavných přestupných ploch 1, výška 600 mm, délka 800 mm, provedení ventil kompakt, pravé spodní připojení, s nuceným oběhem, čelní deska profilovaná, včetně dodávky materiálu</t>
  </si>
  <si>
    <t>735157565R00</t>
  </si>
  <si>
    <t>Otopná tělesa panelová počet desek 2, počet přídavných přestupných ploch 1, výška 600 mm, délka 900 mm, provedení ventil kompakt, pravé spodní připojení, s nuceným oběhem, čelní deska profilovaná, včetně dodávky materiálu</t>
  </si>
  <si>
    <t>735157568R00</t>
  </si>
  <si>
    <t>Otopná tělesa panelová počet desek 2, počet přídavných přestupných ploch 1, výška 600 mm, délka 1200 mm, provedení ventil kompakt, pravé spodní připojení, s nuceným oběhem, čelní deska profilovaná, včetně dodávky materiálu</t>
  </si>
  <si>
    <t>735157569R00</t>
  </si>
  <si>
    <t>Otopná tělesa panelová počet desek 2, počet přídavných přestupných ploch 1, výška 600 mm, délka 1400 mm, provedení ventil kompakt, pravé spodní připojení, s nuceným oběhem, čelní deska profilovaná, včetně dodávky materiálu</t>
  </si>
  <si>
    <t>735157570R00</t>
  </si>
  <si>
    <t>Otopná tělesa panelová počet desek 2, počet přídavných přestupných ploch 1, výška 600 mm, délka 1600 mm, provedení ventil kompakt, pravé spodní připojení, s nuceným oběhem, čelní deska profilovaná, včetně dodávky materiálu</t>
  </si>
  <si>
    <t>735157582R00</t>
  </si>
  <si>
    <t>Otopná tělesa panelová počet desek 2, počet přídavných přestupných ploch 1, výška 900 mm, délka 600 mm, provedení ventil kompakt, pravé spodní připojení, s nuceným oběhem, čelní deska profilovaná, včetně dodávky materiálu</t>
  </si>
  <si>
    <t>735157585R00</t>
  </si>
  <si>
    <t>Otopná tělesa panelová počet desek 2, počet přídavných přestupných ploch 1, výška 900 mm, délka 900 mm, provedení ventil kompakt, pravé spodní připojení, s nuceným oběhem, čelní deska profilovaná, včetně dodávky materiálu</t>
  </si>
  <si>
    <t>735157588R00</t>
  </si>
  <si>
    <t>Otopná tělesa panelová počet desek 2, počet přídavných přestupných ploch 1, výška 900 mm, délka 1200 mm, provedení ventil kompakt, pravé spodní připojení, s nuceným oběhem, čelní deska profilovaná, včetně dodávky materiálu</t>
  </si>
  <si>
    <t>735158220R00</t>
  </si>
  <si>
    <t>Otopná tělesa panelová Doplňkové práce pro otopná tělesa panelová tlakové zkoušky , těles dvouřadých</t>
  </si>
  <si>
    <t>735159111R00</t>
  </si>
  <si>
    <t>Otopná tělesa panelová montáž bez ohledu na počet desek, délky do 1600 mm, bez dodávky materiálu</t>
  </si>
  <si>
    <t>735151821R00</t>
  </si>
  <si>
    <t>Demontáž otopných těles panelových dvouřadých, stavební délky do 1500 mm</t>
  </si>
  <si>
    <t>735191905R00</t>
  </si>
  <si>
    <t>Ostatní opravy otopných těles odvzdušnění _x000D_
 otopných těles</t>
  </si>
  <si>
    <t>Odkaz na mn. položky pořadí 33 : 29,00000</t>
  </si>
  <si>
    <t>735191910R00</t>
  </si>
  <si>
    <t>Ostatní opravy otopných těles napuštění vody do otopného systému včetně potrubí (bez kotle a ohříváků)_x000D_
 otopných těles</t>
  </si>
  <si>
    <t>m2</t>
  </si>
  <si>
    <t>29,19+29,74+5,84+15,07+13,87+24,63+23,48+4,09+10,02+15,15+26,55+5,78+32,06+7,28+97,41/4+24,22+5,79+16,32+16,2+13,64+26,79+5,89+10,69+3,99+14,08+5,48+7,11+7,34</t>
  </si>
  <si>
    <t>735291800R00</t>
  </si>
  <si>
    <t>Demontáž konzol nebo držáků otopných těles, registrů, konvektorů do odpadu</t>
  </si>
  <si>
    <t>otopných těles, registrů, konvektorů do odpadu</t>
  </si>
  <si>
    <t>735494811R00</t>
  </si>
  <si>
    <t>Vypuštění vody z otopných soustav bez kotlů, ohříváků, zásobníků a nádrží</t>
  </si>
  <si>
    <t>( bez kotlů, ohříváků, zásobníků a nádrží )</t>
  </si>
  <si>
    <t>33,49+31,85+15,06+13,89+24,58+23,54+4,08+15,15+32,27+32,76+105,08/4+20,22+12,85+8,43+28,57+1,73+3,14+16,29+20,83+26,23</t>
  </si>
  <si>
    <t>48457213R.1</t>
  </si>
  <si>
    <t>Těleso otopné desk. 1800/600-21, svisle orientované s klasicky tvar. před. deskou, hl. 66 mm</t>
  </si>
  <si>
    <t>Vlastní</t>
  </si>
  <si>
    <t>Indiv</t>
  </si>
  <si>
    <t>998735104R00</t>
  </si>
  <si>
    <t>Přesun hmot pro otopná tělesa v objektech výšky do 36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</si>
  <si>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</si>
  <si>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</si>
  <si>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</si>
  <si>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</si>
  <si>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979081111R00</t>
  </si>
  <si>
    <t>Odvoz suti a vybouraných hmot na skládku Odvoz suti a vybour. hmot na skládku do 1 km</t>
  </si>
  <si>
    <t>Včetně naložení na dopravní prostředek a složení na skládku, bez poplatku za skládku.</t>
  </si>
  <si>
    <t>979081121R00</t>
  </si>
  <si>
    <t>Odvoz suti a vybouraných hmot na skládku Příplatek k odvozu za každý další 1 km</t>
  </si>
  <si>
    <t>Odkaz na mn. položky pořadí 43 : 0,93448*11</t>
  </si>
  <si>
    <t>979082111R00</t>
  </si>
  <si>
    <t>Vnitrostaveništní doprava suti a vybouraných hmot do 10 m</t>
  </si>
  <si>
    <t>Přesun suti</t>
  </si>
  <si>
    <t>POL8_</t>
  </si>
  <si>
    <t>979990001R00</t>
  </si>
  <si>
    <t>Poplatek za skládku stavební suti</t>
  </si>
  <si>
    <t>979088212R00</t>
  </si>
  <si>
    <t>Nakládání suti na dopravní prostředky</t>
  </si>
  <si>
    <t>979093111R00</t>
  </si>
  <si>
    <t>Uložení suti na skládku bez zhutnění</t>
  </si>
  <si>
    <t>SUM</t>
  </si>
  <si>
    <t>JKSO:</t>
  </si>
  <si>
    <t>801.11</t>
  </si>
  <si>
    <t>budovy nemocnic a nemocnic s poliklinikou</t>
  </si>
  <si>
    <t>JKSO</t>
  </si>
  <si>
    <t xml:space="preserve"> m3</t>
  </si>
  <si>
    <t>svislá nosná konstrukce zděná z cihel,tvárnic, bloků</t>
  </si>
  <si>
    <t>JKSOChar</t>
  </si>
  <si>
    <t>rekonstrukce a modernizace objektu prostá</t>
  </si>
  <si>
    <t>JKSOAkce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</si>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</sst>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3.10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3.2"/>
  <sheetData>
    <row r="1" spans="1:7">
      <c r="A1" s="21" t="s">
        <v>38</v>
      </c>
    </row>
    <row r="2" spans="1:7" ht="57.75" customHeight="1">
      <c r="A2" s="76" t="s">
        <v>39</v>
      </c>
      <c r="B2" s="76"/>
      <c r="C2" s="76"/>
      <c r="D2" s="76"/>
      <c r="E2" s="76"/>
      <c r="F2" s="76"/>
      <c r="G2" s="76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>
      <c r="A4" s="111">
        <v>4408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SUMIF(F50:F56,A16,I50:I56)+SUMIF(F50:F56,"PSU",I50:I56)</f>
        <v>0</v>
      </c>
      <c r="J16" s="85"/>
    </row>
    <row r="17" spans="1:10" ht="23.25" customHeight="1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SUMIF(F50:F56,A17,I50:I56)</f>
        <v>0</v>
      </c>
      <c r="J17" s="85"/>
    </row>
    <row r="18" spans="1:10" ht="23.25" customHeight="1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SUMIF(F50:F56,A18,I50:I56)</f>
        <v>0</v>
      </c>
      <c r="J18" s="85"/>
    </row>
    <row r="19" spans="1:10" ht="23.25" customHeight="1">
      <c r="A19" s="199" t="s">
        <v>72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SUMIF(F50:F56,A19,I50:I56)</f>
        <v>0</v>
      </c>
      <c r="J19" s="85"/>
    </row>
    <row r="20" spans="1:10" ht="23.25" customHeight="1">
      <c r="A20" s="199" t="s">
        <v>73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SUMIF(F50:F56,A20,I50:I56)</f>
        <v>0</v>
      </c>
      <c r="J20" s="85"/>
    </row>
    <row r="21" spans="1:10" ht="23.25" customHeight="1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54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>
      <c r="A39" s="137">
        <v>1</v>
      </c>
      <c r="B39" s="148" t="s">
        <v>51</v>
      </c>
      <c r="C39" s="149"/>
      <c r="D39" s="149"/>
      <c r="E39" s="149"/>
      <c r="F39" s="150">
        <f>'1 D.1.4.4 Pol'!AE139</f>
        <v>0</v>
      </c>
      <c r="G39" s="151">
        <f>'1 D.1.4.4 Pol'!AF139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>
      <c r="A40" s="137">
        <v>2</v>
      </c>
      <c r="B40" s="155"/>
      <c r="C40" s="156" t="s">
        <v>52</v>
      </c>
      <c r="D40" s="156"/>
      <c r="E40" s="156"/>
      <c r="F40" s="157"/>
      <c r="G40" s="158"/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>
      <c r="A41" s="137">
        <v>2</v>
      </c>
      <c r="B41" s="155" t="s">
        <v>45</v>
      </c>
      <c r="C41" s="156" t="s">
        <v>46</v>
      </c>
      <c r="D41" s="156"/>
      <c r="E41" s="156"/>
      <c r="F41" s="157">
        <f>'1 D.1.4.4 Pol'!AE139</f>
        <v>0</v>
      </c>
      <c r="G41" s="158">
        <f>'1 D.1.4.4 Pol'!AF139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>
      <c r="A42" s="137">
        <v>3</v>
      </c>
      <c r="B42" s="161" t="s">
        <v>43</v>
      </c>
      <c r="C42" s="149" t="s">
        <v>44</v>
      </c>
      <c r="D42" s="149"/>
      <c r="E42" s="149"/>
      <c r="F42" s="162">
        <f>'1 D.1.4.4 Pol'!AE139</f>
        <v>0</v>
      </c>
      <c r="G42" s="152">
        <f>'1 D.1.4.4 Pol'!AF139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>
      <c r="A43" s="137"/>
      <c r="B43" s="163" t="s">
        <v>53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6">
      <c r="B47" s="179" t="s">
        <v>55</v>
      </c>
    </row>
    <row r="49" spans="1:10" ht="25.5" customHeight="1">
      <c r="A49" s="181"/>
      <c r="B49" s="184" t="s">
        <v>17</v>
      </c>
      <c r="C49" s="184" t="s">
        <v>5</v>
      </c>
      <c r="D49" s="185"/>
      <c r="E49" s="185"/>
      <c r="F49" s="186" t="s">
        <v>56</v>
      </c>
      <c r="G49" s="186"/>
      <c r="H49" s="186"/>
      <c r="I49" s="186" t="s">
        <v>29</v>
      </c>
      <c r="J49" s="186" t="s">
        <v>0</v>
      </c>
    </row>
    <row r="50" spans="1:10" ht="36.75" customHeight="1">
      <c r="A50" s="182"/>
      <c r="B50" s="187" t="s">
        <v>57</v>
      </c>
      <c r="C50" s="188" t="s">
        <v>58</v>
      </c>
      <c r="D50" s="189"/>
      <c r="E50" s="189"/>
      <c r="F50" s="195" t="s">
        <v>24</v>
      </c>
      <c r="G50" s="196"/>
      <c r="H50" s="196"/>
      <c r="I50" s="196">
        <f>'1 D.1.4.4 Pol'!G8</f>
        <v>0</v>
      </c>
      <c r="J50" s="193" t="str">
        <f>IF(I57=0,"",I50/I57*100)</f>
        <v/>
      </c>
    </row>
    <row r="51" spans="1:10" ht="36.75" customHeight="1">
      <c r="A51" s="182"/>
      <c r="B51" s="187" t="s">
        <v>59</v>
      </c>
      <c r="C51" s="188" t="s">
        <v>60</v>
      </c>
      <c r="D51" s="189"/>
      <c r="E51" s="189"/>
      <c r="F51" s="195" t="s">
        <v>24</v>
      </c>
      <c r="G51" s="196"/>
      <c r="H51" s="196"/>
      <c r="I51" s="196">
        <f>'1 D.1.4.4 Pol'!G13</f>
        <v>0</v>
      </c>
      <c r="J51" s="193" t="str">
        <f>IF(I57=0,"",I51/I57*100)</f>
        <v/>
      </c>
    </row>
    <row r="52" spans="1:10" ht="36.75" customHeight="1">
      <c r="A52" s="182"/>
      <c r="B52" s="187" t="s">
        <v>61</v>
      </c>
      <c r="C52" s="188" t="s">
        <v>62</v>
      </c>
      <c r="D52" s="189"/>
      <c r="E52" s="189"/>
      <c r="F52" s="195" t="s">
        <v>25</v>
      </c>
      <c r="G52" s="196"/>
      <c r="H52" s="196"/>
      <c r="I52" s="196">
        <f>'1 D.1.4.4 Pol'!G22</f>
        <v>0</v>
      </c>
      <c r="J52" s="193" t="str">
        <f>IF(I57=0,"",I52/I57*100)</f>
        <v/>
      </c>
    </row>
    <row r="53" spans="1:10" ht="36.75" customHeight="1">
      <c r="A53" s="182"/>
      <c r="B53" s="187" t="s">
        <v>63</v>
      </c>
      <c r="C53" s="188" t="s">
        <v>64</v>
      </c>
      <c r="D53" s="189"/>
      <c r="E53" s="189"/>
      <c r="F53" s="195" t="s">
        <v>25</v>
      </c>
      <c r="G53" s="196"/>
      <c r="H53" s="196"/>
      <c r="I53" s="196">
        <f>'1 D.1.4.4 Pol'!G46</f>
        <v>0</v>
      </c>
      <c r="J53" s="193" t="str">
        <f>IF(I57=0,"",I53/I57*100)</f>
        <v/>
      </c>
    </row>
    <row r="54" spans="1:10" ht="36.75" customHeight="1">
      <c r="A54" s="182"/>
      <c r="B54" s="187" t="s">
        <v>65</v>
      </c>
      <c r="C54" s="188" t="s">
        <v>66</v>
      </c>
      <c r="D54" s="189"/>
      <c r="E54" s="189"/>
      <c r="F54" s="195" t="s">
        <v>25</v>
      </c>
      <c r="G54" s="196"/>
      <c r="H54" s="196"/>
      <c r="I54" s="196">
        <f>'1 D.1.4.4 Pol'!G76</f>
        <v>0</v>
      </c>
      <c r="J54" s="193" t="str">
        <f>IF(I57=0,"",I54/I57*100)</f>
        <v/>
      </c>
    </row>
    <row r="55" spans="1:10" ht="36.75" customHeight="1">
      <c r="A55" s="182"/>
      <c r="B55" s="187" t="s">
        <v>67</v>
      </c>
      <c r="C55" s="188" t="s">
        <v>68</v>
      </c>
      <c r="D55" s="189"/>
      <c r="E55" s="189"/>
      <c r="F55" s="195" t="s">
        <v>25</v>
      </c>
      <c r="G55" s="196"/>
      <c r="H55" s="196"/>
      <c r="I55" s="196">
        <f>'1 D.1.4.4 Pol'!G126</f>
        <v>0</v>
      </c>
      <c r="J55" s="193" t="str">
        <f>IF(I57=0,"",I55/I57*100)</f>
        <v/>
      </c>
    </row>
    <row r="56" spans="1:10" ht="36.75" customHeight="1">
      <c r="A56" s="182"/>
      <c r="B56" s="187" t="s">
        <v>69</v>
      </c>
      <c r="C56" s="188" t="s">
        <v>70</v>
      </c>
      <c r="D56" s="189"/>
      <c r="E56" s="189"/>
      <c r="F56" s="195" t="s">
        <v>71</v>
      </c>
      <c r="G56" s="196"/>
      <c r="H56" s="196"/>
      <c r="I56" s="196">
        <f>'1 D.1.4.4 Pol'!G129</f>
        <v>0</v>
      </c>
      <c r="J56" s="193" t="str">
        <f>IF(I57=0,"",I56/I57*100)</f>
        <v/>
      </c>
    </row>
    <row r="57" spans="1:10" ht="25.5" customHeight="1">
      <c r="A57" s="183"/>
      <c r="B57" s="190" t="s">
        <v>1</v>
      </c>
      <c r="C57" s="191"/>
      <c r="D57" s="192"/>
      <c r="E57" s="192"/>
      <c r="F57" s="197"/>
      <c r="G57" s="198"/>
      <c r="H57" s="198"/>
      <c r="I57" s="198">
        <f>SUM(I50:I56)</f>
        <v>0</v>
      </c>
      <c r="J57" s="194">
        <f>SUM(J50:J56)</f>
        <v>0</v>
      </c>
    </row>
    <row r="58" spans="1:10">
      <c r="F58" s="135"/>
      <c r="G58" s="135"/>
      <c r="H58" s="135"/>
      <c r="I58" s="135"/>
      <c r="J58" s="136"/>
    </row>
    <row r="59" spans="1:10">
      <c r="F59" s="135"/>
      <c r="G59" s="135"/>
      <c r="H59" s="135"/>
      <c r="I59" s="135"/>
      <c r="J59" s="136"/>
    </row>
    <row r="60" spans="1:10">
      <c r="F60" s="135"/>
      <c r="G60" s="135"/>
      <c r="H60" s="135"/>
      <c r="I60" s="135"/>
      <c r="J60" s="136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>
      <c r="A4" s="50" t="s">
        <v>9</v>
      </c>
      <c r="B4" s="49"/>
      <c r="C4" s="109"/>
      <c r="D4" s="109"/>
      <c r="E4" s="109"/>
      <c r="F4" s="109"/>
      <c r="G4" s="110"/>
    </row>
    <row r="5" spans="1:7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00" t="s">
        <v>74</v>
      </c>
      <c r="B1" s="200"/>
      <c r="C1" s="200"/>
      <c r="D1" s="200"/>
      <c r="E1" s="200"/>
      <c r="F1" s="200"/>
      <c r="G1" s="200"/>
      <c r="AG1" t="s">
        <v>75</v>
      </c>
    </row>
    <row r="2" spans="1:60" ht="25.05" customHeight="1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76</v>
      </c>
    </row>
    <row r="3" spans="1:60" ht="25.05" customHeight="1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80" t="s">
        <v>76</v>
      </c>
      <c r="AG3" t="s">
        <v>77</v>
      </c>
    </row>
    <row r="4" spans="1:60" ht="25.05" customHeight="1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78</v>
      </c>
    </row>
    <row r="5" spans="1:60">
      <c r="D5" s="10"/>
    </row>
    <row r="6" spans="1:60" ht="39.6">
      <c r="A6" s="211" t="s">
        <v>79</v>
      </c>
      <c r="B6" s="213" t="s">
        <v>80</v>
      </c>
      <c r="C6" s="213" t="s">
        <v>81</v>
      </c>
      <c r="D6" s="212" t="s">
        <v>82</v>
      </c>
      <c r="E6" s="211" t="s">
        <v>83</v>
      </c>
      <c r="F6" s="210" t="s">
        <v>84</v>
      </c>
      <c r="G6" s="211" t="s">
        <v>29</v>
      </c>
      <c r="H6" s="214" t="s">
        <v>30</v>
      </c>
      <c r="I6" s="214" t="s">
        <v>85</v>
      </c>
      <c r="J6" s="214" t="s">
        <v>31</v>
      </c>
      <c r="K6" s="214" t="s">
        <v>86</v>
      </c>
      <c r="L6" s="214" t="s">
        <v>87</v>
      </c>
      <c r="M6" s="214" t="s">
        <v>88</v>
      </c>
      <c r="N6" s="214" t="s">
        <v>89</v>
      </c>
      <c r="O6" s="214" t="s">
        <v>90</v>
      </c>
      <c r="P6" s="214" t="s">
        <v>91</v>
      </c>
      <c r="Q6" s="214" t="s">
        <v>92</v>
      </c>
      <c r="R6" s="214" t="s">
        <v>93</v>
      </c>
      <c r="S6" s="214" t="s">
        <v>94</v>
      </c>
      <c r="T6" s="214" t="s">
        <v>95</v>
      </c>
      <c r="U6" s="214" t="s">
        <v>96</v>
      </c>
      <c r="V6" s="214" t="s">
        <v>97</v>
      </c>
      <c r="W6" s="214" t="s">
        <v>98</v>
      </c>
      <c r="X6" s="214" t="s">
        <v>99</v>
      </c>
    </row>
    <row r="7" spans="1:60" hidden="1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>
      <c r="A8" s="229" t="s">
        <v>100</v>
      </c>
      <c r="B8" s="230" t="s">
        <v>57</v>
      </c>
      <c r="C8" s="253" t="s">
        <v>58</v>
      </c>
      <c r="D8" s="231"/>
      <c r="E8" s="232"/>
      <c r="F8" s="233"/>
      <c r="G8" s="233">
        <f>SUMIF(AG9:AG12,"&lt;&gt;NOR",G9:G12)</f>
        <v>0</v>
      </c>
      <c r="H8" s="233"/>
      <c r="I8" s="233">
        <f>SUM(I9:I12)</f>
        <v>0</v>
      </c>
      <c r="J8" s="233"/>
      <c r="K8" s="233">
        <f>SUM(K9:K12)</f>
        <v>0</v>
      </c>
      <c r="L8" s="233"/>
      <c r="M8" s="233">
        <f>SUM(M9:M12)</f>
        <v>0</v>
      </c>
      <c r="N8" s="233"/>
      <c r="O8" s="233">
        <f>SUM(O9:O12)</f>
        <v>0</v>
      </c>
      <c r="P8" s="233"/>
      <c r="Q8" s="233">
        <f>SUM(Q9:Q12)</f>
        <v>0</v>
      </c>
      <c r="R8" s="233"/>
      <c r="S8" s="233"/>
      <c r="T8" s="234"/>
      <c r="U8" s="228"/>
      <c r="V8" s="228">
        <f>SUM(V9:V12)</f>
        <v>3.76</v>
      </c>
      <c r="W8" s="228"/>
      <c r="X8" s="228"/>
      <c r="AG8" t="s">
        <v>101</v>
      </c>
    </row>
    <row r="9" spans="1:60" ht="20.399999999999999" outlineLevel="1">
      <c r="A9" s="235">
        <v>1</v>
      </c>
      <c r="B9" s="236" t="s">
        <v>102</v>
      </c>
      <c r="C9" s="254" t="s">
        <v>103</v>
      </c>
      <c r="D9" s="237" t="s">
        <v>104</v>
      </c>
      <c r="E9" s="238">
        <v>4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1.6000000000000001E-4</v>
      </c>
      <c r="O9" s="240">
        <f>ROUND(E9*N9,2)</f>
        <v>0</v>
      </c>
      <c r="P9" s="240">
        <v>0</v>
      </c>
      <c r="Q9" s="240">
        <f>ROUND(E9*P9,2)</f>
        <v>0</v>
      </c>
      <c r="R9" s="240" t="s">
        <v>105</v>
      </c>
      <c r="S9" s="240" t="s">
        <v>106</v>
      </c>
      <c r="T9" s="241" t="s">
        <v>106</v>
      </c>
      <c r="U9" s="225">
        <v>0.94</v>
      </c>
      <c r="V9" s="225">
        <f>ROUND(E9*U9,2)</f>
        <v>3.76</v>
      </c>
      <c r="W9" s="225"/>
      <c r="X9" s="225" t="s">
        <v>107</v>
      </c>
      <c r="Y9" s="215"/>
      <c r="Z9" s="215"/>
      <c r="AA9" s="215"/>
      <c r="AB9" s="215"/>
      <c r="AC9" s="215"/>
      <c r="AD9" s="215"/>
      <c r="AE9" s="215"/>
      <c r="AF9" s="215"/>
      <c r="AG9" s="215" t="s">
        <v>108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23"/>
      <c r="B10" s="224"/>
      <c r="C10" s="255" t="s">
        <v>109</v>
      </c>
      <c r="D10" s="242"/>
      <c r="E10" s="242"/>
      <c r="F10" s="242"/>
      <c r="G10" s="242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15"/>
      <c r="Z10" s="215"/>
      <c r="AA10" s="215"/>
      <c r="AB10" s="215"/>
      <c r="AC10" s="215"/>
      <c r="AD10" s="215"/>
      <c r="AE10" s="215"/>
      <c r="AF10" s="215"/>
      <c r="AG10" s="215" t="s">
        <v>110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23"/>
      <c r="B11" s="224"/>
      <c r="C11" s="256" t="s">
        <v>111</v>
      </c>
      <c r="D11" s="226"/>
      <c r="E11" s="227">
        <v>4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15"/>
      <c r="Z11" s="215"/>
      <c r="AA11" s="215"/>
      <c r="AB11" s="215"/>
      <c r="AC11" s="215"/>
      <c r="AD11" s="215"/>
      <c r="AE11" s="215"/>
      <c r="AF11" s="215"/>
      <c r="AG11" s="215" t="s">
        <v>112</v>
      </c>
      <c r="AH11" s="215">
        <v>5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>
      <c r="A12" s="243">
        <v>2</v>
      </c>
      <c r="B12" s="244" t="s">
        <v>113</v>
      </c>
      <c r="C12" s="257" t="s">
        <v>114</v>
      </c>
      <c r="D12" s="245" t="s">
        <v>104</v>
      </c>
      <c r="E12" s="246">
        <v>4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21</v>
      </c>
      <c r="M12" s="248">
        <f>G12*(1+L12/100)</f>
        <v>0</v>
      </c>
      <c r="N12" s="248">
        <v>8.0000000000000004E-4</v>
      </c>
      <c r="O12" s="248">
        <f>ROUND(E12*N12,2)</f>
        <v>0</v>
      </c>
      <c r="P12" s="248">
        <v>0</v>
      </c>
      <c r="Q12" s="248">
        <f>ROUND(E12*P12,2)</f>
        <v>0</v>
      </c>
      <c r="R12" s="248" t="s">
        <v>115</v>
      </c>
      <c r="S12" s="248" t="s">
        <v>106</v>
      </c>
      <c r="T12" s="249" t="s">
        <v>106</v>
      </c>
      <c r="U12" s="225">
        <v>0</v>
      </c>
      <c r="V12" s="225">
        <f>ROUND(E12*U12,2)</f>
        <v>0</v>
      </c>
      <c r="W12" s="225"/>
      <c r="X12" s="225" t="s">
        <v>116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117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>
      <c r="A13" s="229" t="s">
        <v>100</v>
      </c>
      <c r="B13" s="230" t="s">
        <v>59</v>
      </c>
      <c r="C13" s="253" t="s">
        <v>60</v>
      </c>
      <c r="D13" s="231"/>
      <c r="E13" s="232"/>
      <c r="F13" s="233"/>
      <c r="G13" s="233">
        <f>SUMIF(AG14:AG21,"&lt;&gt;NOR",G14:G21)</f>
        <v>0</v>
      </c>
      <c r="H13" s="233"/>
      <c r="I13" s="233">
        <f>SUM(I14:I21)</f>
        <v>0</v>
      </c>
      <c r="J13" s="233"/>
      <c r="K13" s="233">
        <f>SUM(K14:K21)</f>
        <v>0</v>
      </c>
      <c r="L13" s="233"/>
      <c r="M13" s="233">
        <f>SUM(M14:M21)</f>
        <v>0</v>
      </c>
      <c r="N13" s="233"/>
      <c r="O13" s="233">
        <f>SUM(O14:O21)</f>
        <v>0.58000000000000007</v>
      </c>
      <c r="P13" s="233"/>
      <c r="Q13" s="233">
        <f>SUM(Q14:Q21)</f>
        <v>0.37</v>
      </c>
      <c r="R13" s="233"/>
      <c r="S13" s="233"/>
      <c r="T13" s="234"/>
      <c r="U13" s="228"/>
      <c r="V13" s="228">
        <f>SUM(V14:V21)</f>
        <v>31</v>
      </c>
      <c r="W13" s="228"/>
      <c r="X13" s="228"/>
      <c r="AG13" t="s">
        <v>101</v>
      </c>
    </row>
    <row r="14" spans="1:60" ht="20.399999999999999" outlineLevel="1">
      <c r="A14" s="235">
        <v>3</v>
      </c>
      <c r="B14" s="236" t="s">
        <v>118</v>
      </c>
      <c r="C14" s="254" t="s">
        <v>119</v>
      </c>
      <c r="D14" s="237" t="s">
        <v>104</v>
      </c>
      <c r="E14" s="238">
        <v>10</v>
      </c>
      <c r="F14" s="239"/>
      <c r="G14" s="240">
        <f>ROUND(E14*F14,2)</f>
        <v>0</v>
      </c>
      <c r="H14" s="239"/>
      <c r="I14" s="240">
        <f>ROUND(E14*H14,2)</f>
        <v>0</v>
      </c>
      <c r="J14" s="239"/>
      <c r="K14" s="240">
        <f>ROUND(E14*J14,2)</f>
        <v>0</v>
      </c>
      <c r="L14" s="240">
        <v>21</v>
      </c>
      <c r="M14" s="240">
        <f>G14*(1+L14/100)</f>
        <v>0</v>
      </c>
      <c r="N14" s="240">
        <v>2.1170000000000001E-2</v>
      </c>
      <c r="O14" s="240">
        <f>ROUND(E14*N14,2)</f>
        <v>0.21</v>
      </c>
      <c r="P14" s="240">
        <v>0</v>
      </c>
      <c r="Q14" s="240">
        <f>ROUND(E14*P14,2)</f>
        <v>0</v>
      </c>
      <c r="R14" s="240" t="s">
        <v>120</v>
      </c>
      <c r="S14" s="240" t="s">
        <v>106</v>
      </c>
      <c r="T14" s="241" t="s">
        <v>106</v>
      </c>
      <c r="U14" s="225">
        <v>0.24</v>
      </c>
      <c r="V14" s="225">
        <f>ROUND(E14*U14,2)</f>
        <v>2.4</v>
      </c>
      <c r="W14" s="225"/>
      <c r="X14" s="225" t="s">
        <v>107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108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>
      <c r="A15" s="223"/>
      <c r="B15" s="224"/>
      <c r="C15" s="258" t="s">
        <v>121</v>
      </c>
      <c r="D15" s="250"/>
      <c r="E15" s="250"/>
      <c r="F15" s="250"/>
      <c r="G15" s="250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15"/>
      <c r="Z15" s="215"/>
      <c r="AA15" s="215"/>
      <c r="AB15" s="215"/>
      <c r="AC15" s="215"/>
      <c r="AD15" s="215"/>
      <c r="AE15" s="215"/>
      <c r="AF15" s="215"/>
      <c r="AG15" s="215" t="s">
        <v>122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0.399999999999999" outlineLevel="1">
      <c r="A16" s="235">
        <v>4</v>
      </c>
      <c r="B16" s="236" t="s">
        <v>123</v>
      </c>
      <c r="C16" s="254" t="s">
        <v>124</v>
      </c>
      <c r="D16" s="237" t="s">
        <v>125</v>
      </c>
      <c r="E16" s="238">
        <v>40</v>
      </c>
      <c r="F16" s="239"/>
      <c r="G16" s="240">
        <f>ROUND(E16*F16,2)</f>
        <v>0</v>
      </c>
      <c r="H16" s="239"/>
      <c r="I16" s="240">
        <f>ROUND(E16*H16,2)</f>
        <v>0</v>
      </c>
      <c r="J16" s="239"/>
      <c r="K16" s="240">
        <f>ROUND(E16*J16,2)</f>
        <v>0</v>
      </c>
      <c r="L16" s="240">
        <v>21</v>
      </c>
      <c r="M16" s="240">
        <f>G16*(1+L16/100)</f>
        <v>0</v>
      </c>
      <c r="N16" s="240">
        <v>8.4899999999999993E-3</v>
      </c>
      <c r="O16" s="240">
        <f>ROUND(E16*N16,2)</f>
        <v>0.34</v>
      </c>
      <c r="P16" s="240">
        <v>0</v>
      </c>
      <c r="Q16" s="240">
        <f>ROUND(E16*P16,2)</f>
        <v>0</v>
      </c>
      <c r="R16" s="240" t="s">
        <v>120</v>
      </c>
      <c r="S16" s="240" t="s">
        <v>126</v>
      </c>
      <c r="T16" s="241" t="s">
        <v>126</v>
      </c>
      <c r="U16" s="225">
        <v>0.2</v>
      </c>
      <c r="V16" s="225">
        <f>ROUND(E16*U16,2)</f>
        <v>8</v>
      </c>
      <c r="W16" s="225"/>
      <c r="X16" s="225" t="s">
        <v>107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127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>
      <c r="A17" s="223"/>
      <c r="B17" s="224"/>
      <c r="C17" s="258" t="s">
        <v>128</v>
      </c>
      <c r="D17" s="250"/>
      <c r="E17" s="250"/>
      <c r="F17" s="250"/>
      <c r="G17" s="250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15"/>
      <c r="Z17" s="215"/>
      <c r="AA17" s="215"/>
      <c r="AB17" s="215"/>
      <c r="AC17" s="215"/>
      <c r="AD17" s="215"/>
      <c r="AE17" s="215"/>
      <c r="AF17" s="215"/>
      <c r="AG17" s="215" t="s">
        <v>122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>
      <c r="A18" s="235">
        <v>5</v>
      </c>
      <c r="B18" s="236" t="s">
        <v>129</v>
      </c>
      <c r="C18" s="254" t="s">
        <v>130</v>
      </c>
      <c r="D18" s="237" t="s">
        <v>104</v>
      </c>
      <c r="E18" s="238">
        <v>10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40">
        <v>6.7000000000000002E-4</v>
      </c>
      <c r="O18" s="240">
        <f>ROUND(E18*N18,2)</f>
        <v>0.01</v>
      </c>
      <c r="P18" s="240">
        <v>1E-3</v>
      </c>
      <c r="Q18" s="240">
        <f>ROUND(E18*P18,2)</f>
        <v>0.01</v>
      </c>
      <c r="R18" s="240" t="s">
        <v>131</v>
      </c>
      <c r="S18" s="240" t="s">
        <v>106</v>
      </c>
      <c r="T18" s="241" t="s">
        <v>106</v>
      </c>
      <c r="U18" s="225">
        <v>1.06</v>
      </c>
      <c r="V18" s="225">
        <f>ROUND(E18*U18,2)</f>
        <v>10.6</v>
      </c>
      <c r="W18" s="225"/>
      <c r="X18" s="225" t="s">
        <v>107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108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23"/>
      <c r="B19" s="224"/>
      <c r="C19" s="258" t="s">
        <v>132</v>
      </c>
      <c r="D19" s="250"/>
      <c r="E19" s="250"/>
      <c r="F19" s="250"/>
      <c r="G19" s="250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25"/>
      <c r="Y19" s="215"/>
      <c r="Z19" s="215"/>
      <c r="AA19" s="215"/>
      <c r="AB19" s="215"/>
      <c r="AC19" s="215"/>
      <c r="AD19" s="215"/>
      <c r="AE19" s="215"/>
      <c r="AF19" s="215"/>
      <c r="AG19" s="215" t="s">
        <v>122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>
      <c r="A20" s="223"/>
      <c r="B20" s="224"/>
      <c r="C20" s="259" t="s">
        <v>133</v>
      </c>
      <c r="D20" s="251"/>
      <c r="E20" s="251"/>
      <c r="F20" s="251"/>
      <c r="G20" s="251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15"/>
      <c r="Z20" s="215"/>
      <c r="AA20" s="215"/>
      <c r="AB20" s="215"/>
      <c r="AC20" s="215"/>
      <c r="AD20" s="215"/>
      <c r="AE20" s="215"/>
      <c r="AF20" s="215"/>
      <c r="AG20" s="215" t="s">
        <v>110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0.399999999999999" outlineLevel="1">
      <c r="A21" s="243">
        <v>6</v>
      </c>
      <c r="B21" s="244" t="s">
        <v>134</v>
      </c>
      <c r="C21" s="257" t="s">
        <v>135</v>
      </c>
      <c r="D21" s="245" t="s">
        <v>125</v>
      </c>
      <c r="E21" s="246">
        <v>40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21</v>
      </c>
      <c r="M21" s="248">
        <f>G21*(1+L21/100)</f>
        <v>0</v>
      </c>
      <c r="N21" s="248">
        <v>4.8999999999999998E-4</v>
      </c>
      <c r="O21" s="248">
        <f>ROUND(E21*N21,2)</f>
        <v>0.02</v>
      </c>
      <c r="P21" s="248">
        <v>8.9999999999999993E-3</v>
      </c>
      <c r="Q21" s="248">
        <f>ROUND(E21*P21,2)</f>
        <v>0.36</v>
      </c>
      <c r="R21" s="248" t="s">
        <v>131</v>
      </c>
      <c r="S21" s="248" t="s">
        <v>106</v>
      </c>
      <c r="T21" s="249" t="s">
        <v>106</v>
      </c>
      <c r="U21" s="225">
        <v>0.25</v>
      </c>
      <c r="V21" s="225">
        <f>ROUND(E21*U21,2)</f>
        <v>10</v>
      </c>
      <c r="W21" s="225"/>
      <c r="X21" s="225" t="s">
        <v>107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127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>
      <c r="A22" s="229" t="s">
        <v>100</v>
      </c>
      <c r="B22" s="230" t="s">
        <v>61</v>
      </c>
      <c r="C22" s="253" t="s">
        <v>62</v>
      </c>
      <c r="D22" s="231"/>
      <c r="E22" s="232"/>
      <c r="F22" s="233"/>
      <c r="G22" s="233">
        <f>SUMIF(AG23:AG45,"&lt;&gt;NOR",G23:G45)</f>
        <v>0</v>
      </c>
      <c r="H22" s="233"/>
      <c r="I22" s="233">
        <f>SUM(I23:I45)</f>
        <v>0</v>
      </c>
      <c r="J22" s="233"/>
      <c r="K22" s="233">
        <f>SUM(K23:K45)</f>
        <v>0</v>
      </c>
      <c r="L22" s="233"/>
      <c r="M22" s="233">
        <f>SUM(M23:M45)</f>
        <v>0</v>
      </c>
      <c r="N22" s="233"/>
      <c r="O22" s="233">
        <f>SUM(O23:O45)</f>
        <v>0.11</v>
      </c>
      <c r="P22" s="233"/>
      <c r="Q22" s="233">
        <f>SUM(Q23:Q45)</f>
        <v>0.1</v>
      </c>
      <c r="R22" s="233"/>
      <c r="S22" s="233"/>
      <c r="T22" s="234"/>
      <c r="U22" s="228"/>
      <c r="V22" s="228">
        <f>SUM(V23:V45)</f>
        <v>47.209999999999994</v>
      </c>
      <c r="W22" s="228"/>
      <c r="X22" s="228"/>
      <c r="AG22" t="s">
        <v>101</v>
      </c>
    </row>
    <row r="23" spans="1:60" outlineLevel="1">
      <c r="A23" s="235">
        <v>7</v>
      </c>
      <c r="B23" s="236" t="s">
        <v>136</v>
      </c>
      <c r="C23" s="254" t="s">
        <v>137</v>
      </c>
      <c r="D23" s="237" t="s">
        <v>104</v>
      </c>
      <c r="E23" s="238">
        <v>42</v>
      </c>
      <c r="F23" s="239"/>
      <c r="G23" s="240">
        <f>ROUND(E23*F23,2)</f>
        <v>0</v>
      </c>
      <c r="H23" s="239"/>
      <c r="I23" s="240">
        <f>ROUND(E23*H23,2)</f>
        <v>0</v>
      </c>
      <c r="J23" s="239"/>
      <c r="K23" s="240">
        <f>ROUND(E23*J23,2)</f>
        <v>0</v>
      </c>
      <c r="L23" s="240">
        <v>21</v>
      </c>
      <c r="M23" s="240">
        <f>G23*(1+L23/100)</f>
        <v>0</v>
      </c>
      <c r="N23" s="240">
        <v>0</v>
      </c>
      <c r="O23" s="240">
        <f>ROUND(E23*N23,2)</f>
        <v>0</v>
      </c>
      <c r="P23" s="240">
        <v>0</v>
      </c>
      <c r="Q23" s="240">
        <f>ROUND(E23*P23,2)</f>
        <v>0</v>
      </c>
      <c r="R23" s="240" t="s">
        <v>138</v>
      </c>
      <c r="S23" s="240" t="s">
        <v>106</v>
      </c>
      <c r="T23" s="241" t="s">
        <v>106</v>
      </c>
      <c r="U23" s="225">
        <v>0.06</v>
      </c>
      <c r="V23" s="225">
        <f>ROUND(E23*U23,2)</f>
        <v>2.52</v>
      </c>
      <c r="W23" s="225"/>
      <c r="X23" s="225" t="s">
        <v>107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108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>
      <c r="A24" s="223"/>
      <c r="B24" s="224"/>
      <c r="C24" s="256" t="s">
        <v>139</v>
      </c>
      <c r="D24" s="226"/>
      <c r="E24" s="227">
        <v>42</v>
      </c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15"/>
      <c r="Z24" s="215"/>
      <c r="AA24" s="215"/>
      <c r="AB24" s="215"/>
      <c r="AC24" s="215"/>
      <c r="AD24" s="215"/>
      <c r="AE24" s="215"/>
      <c r="AF24" s="215"/>
      <c r="AG24" s="215" t="s">
        <v>112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0.399999999999999" outlineLevel="1">
      <c r="A25" s="235">
        <v>8</v>
      </c>
      <c r="B25" s="236" t="s">
        <v>140</v>
      </c>
      <c r="C25" s="254" t="s">
        <v>141</v>
      </c>
      <c r="D25" s="237" t="s">
        <v>125</v>
      </c>
      <c r="E25" s="238">
        <v>11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21</v>
      </c>
      <c r="M25" s="240">
        <f>G25*(1+L25/100)</f>
        <v>0</v>
      </c>
      <c r="N25" s="240">
        <v>6.9999999999999994E-5</v>
      </c>
      <c r="O25" s="240">
        <f>ROUND(E25*N25,2)</f>
        <v>0</v>
      </c>
      <c r="P25" s="240">
        <v>0</v>
      </c>
      <c r="Q25" s="240">
        <f>ROUND(E25*P25,2)</f>
        <v>0</v>
      </c>
      <c r="R25" s="240" t="s">
        <v>138</v>
      </c>
      <c r="S25" s="240" t="s">
        <v>106</v>
      </c>
      <c r="T25" s="241" t="s">
        <v>106</v>
      </c>
      <c r="U25" s="225">
        <v>0.14000000000000001</v>
      </c>
      <c r="V25" s="225">
        <f>ROUND(E25*U25,2)</f>
        <v>1.54</v>
      </c>
      <c r="W25" s="225"/>
      <c r="X25" s="225" t="s">
        <v>107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108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23"/>
      <c r="B26" s="224"/>
      <c r="C26" s="255" t="s">
        <v>142</v>
      </c>
      <c r="D26" s="242"/>
      <c r="E26" s="242"/>
      <c r="F26" s="242"/>
      <c r="G26" s="242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15"/>
      <c r="Z26" s="215"/>
      <c r="AA26" s="215"/>
      <c r="AB26" s="215"/>
      <c r="AC26" s="215"/>
      <c r="AD26" s="215"/>
      <c r="AE26" s="215"/>
      <c r="AF26" s="215"/>
      <c r="AG26" s="215" t="s">
        <v>110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23"/>
      <c r="B27" s="224"/>
      <c r="C27" s="256" t="s">
        <v>143</v>
      </c>
      <c r="D27" s="226"/>
      <c r="E27" s="227">
        <v>11</v>
      </c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15"/>
      <c r="Z27" s="215"/>
      <c r="AA27" s="215"/>
      <c r="AB27" s="215"/>
      <c r="AC27" s="215"/>
      <c r="AD27" s="215"/>
      <c r="AE27" s="215"/>
      <c r="AF27" s="215"/>
      <c r="AG27" s="215" t="s">
        <v>112</v>
      </c>
      <c r="AH27" s="215">
        <v>5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>
      <c r="A28" s="243">
        <v>9</v>
      </c>
      <c r="B28" s="244" t="s">
        <v>144</v>
      </c>
      <c r="C28" s="257" t="s">
        <v>145</v>
      </c>
      <c r="D28" s="245" t="s">
        <v>125</v>
      </c>
      <c r="E28" s="246">
        <v>40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21</v>
      </c>
      <c r="M28" s="248">
        <f>G28*(1+L28/100)</f>
        <v>0</v>
      </c>
      <c r="N28" s="248">
        <v>4.0000000000000003E-5</v>
      </c>
      <c r="O28" s="248">
        <f>ROUND(E28*N28,2)</f>
        <v>0</v>
      </c>
      <c r="P28" s="248">
        <v>2.5400000000000002E-3</v>
      </c>
      <c r="Q28" s="248">
        <f>ROUND(E28*P28,2)</f>
        <v>0.1</v>
      </c>
      <c r="R28" s="248" t="s">
        <v>146</v>
      </c>
      <c r="S28" s="248" t="s">
        <v>106</v>
      </c>
      <c r="T28" s="249" t="s">
        <v>106</v>
      </c>
      <c r="U28" s="225">
        <v>8.3000000000000004E-2</v>
      </c>
      <c r="V28" s="225">
        <f>ROUND(E28*U28,2)</f>
        <v>3.32</v>
      </c>
      <c r="W28" s="225"/>
      <c r="X28" s="225" t="s">
        <v>107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108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35">
        <v>10</v>
      </c>
      <c r="B29" s="236" t="s">
        <v>147</v>
      </c>
      <c r="C29" s="254" t="s">
        <v>148</v>
      </c>
      <c r="D29" s="237" t="s">
        <v>104</v>
      </c>
      <c r="E29" s="238">
        <v>42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40">
        <v>2.4000000000000001E-4</v>
      </c>
      <c r="O29" s="240">
        <f>ROUND(E29*N29,2)</f>
        <v>0.01</v>
      </c>
      <c r="P29" s="240">
        <v>0</v>
      </c>
      <c r="Q29" s="240">
        <f>ROUND(E29*P29,2)</f>
        <v>0</v>
      </c>
      <c r="R29" s="240" t="s">
        <v>146</v>
      </c>
      <c r="S29" s="240" t="s">
        <v>106</v>
      </c>
      <c r="T29" s="241" t="s">
        <v>106</v>
      </c>
      <c r="U29" s="225">
        <v>0.12089999999999999</v>
      </c>
      <c r="V29" s="225">
        <f>ROUND(E29*U29,2)</f>
        <v>5.08</v>
      </c>
      <c r="W29" s="225"/>
      <c r="X29" s="225" t="s">
        <v>107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108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>
      <c r="A30" s="223"/>
      <c r="B30" s="224"/>
      <c r="C30" s="256" t="s">
        <v>139</v>
      </c>
      <c r="D30" s="226"/>
      <c r="E30" s="227">
        <v>42</v>
      </c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15"/>
      <c r="Z30" s="215"/>
      <c r="AA30" s="215"/>
      <c r="AB30" s="215"/>
      <c r="AC30" s="215"/>
      <c r="AD30" s="215"/>
      <c r="AE30" s="215"/>
      <c r="AF30" s="215"/>
      <c r="AG30" s="215" t="s">
        <v>112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0.399999999999999" outlineLevel="1">
      <c r="A31" s="235">
        <v>11</v>
      </c>
      <c r="B31" s="236" t="s">
        <v>149</v>
      </c>
      <c r="C31" s="254" t="s">
        <v>150</v>
      </c>
      <c r="D31" s="237" t="s">
        <v>125</v>
      </c>
      <c r="E31" s="238">
        <v>91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21</v>
      </c>
      <c r="M31" s="240">
        <f>G31*(1+L31/100)</f>
        <v>0</v>
      </c>
      <c r="N31" s="240">
        <v>6.8000000000000005E-4</v>
      </c>
      <c r="O31" s="240">
        <f>ROUND(E31*N31,2)</f>
        <v>0.06</v>
      </c>
      <c r="P31" s="240">
        <v>0</v>
      </c>
      <c r="Q31" s="240">
        <f>ROUND(E31*P31,2)</f>
        <v>0</v>
      </c>
      <c r="R31" s="240" t="s">
        <v>146</v>
      </c>
      <c r="S31" s="240" t="s">
        <v>106</v>
      </c>
      <c r="T31" s="241" t="s">
        <v>106</v>
      </c>
      <c r="U31" s="225">
        <v>0.23899999999999999</v>
      </c>
      <c r="V31" s="225">
        <f>ROUND(E31*U31,2)</f>
        <v>21.75</v>
      </c>
      <c r="W31" s="225"/>
      <c r="X31" s="225" t="s">
        <v>107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151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23"/>
      <c r="B32" s="224"/>
      <c r="C32" s="258" t="s">
        <v>152</v>
      </c>
      <c r="D32" s="250"/>
      <c r="E32" s="250"/>
      <c r="F32" s="250"/>
      <c r="G32" s="250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15"/>
      <c r="Z32" s="215"/>
      <c r="AA32" s="215"/>
      <c r="AB32" s="215"/>
      <c r="AC32" s="215"/>
      <c r="AD32" s="215"/>
      <c r="AE32" s="215"/>
      <c r="AF32" s="215"/>
      <c r="AG32" s="215" t="s">
        <v>122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23"/>
      <c r="B33" s="224"/>
      <c r="C33" s="259" t="s">
        <v>153</v>
      </c>
      <c r="D33" s="251"/>
      <c r="E33" s="251"/>
      <c r="F33" s="251"/>
      <c r="G33" s="251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15"/>
      <c r="Z33" s="215"/>
      <c r="AA33" s="215"/>
      <c r="AB33" s="215"/>
      <c r="AC33" s="215"/>
      <c r="AD33" s="215"/>
      <c r="AE33" s="215"/>
      <c r="AF33" s="215"/>
      <c r="AG33" s="215" t="s">
        <v>110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20.399999999999999" outlineLevel="1">
      <c r="A34" s="235">
        <v>12</v>
      </c>
      <c r="B34" s="236" t="s">
        <v>154</v>
      </c>
      <c r="C34" s="254" t="s">
        <v>155</v>
      </c>
      <c r="D34" s="237" t="s">
        <v>125</v>
      </c>
      <c r="E34" s="238">
        <v>25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40">
        <v>7.9000000000000001E-4</v>
      </c>
      <c r="O34" s="240">
        <f>ROUND(E34*N34,2)</f>
        <v>0.02</v>
      </c>
      <c r="P34" s="240">
        <v>0</v>
      </c>
      <c r="Q34" s="240">
        <f>ROUND(E34*P34,2)</f>
        <v>0</v>
      </c>
      <c r="R34" s="240" t="s">
        <v>146</v>
      </c>
      <c r="S34" s="240" t="s">
        <v>106</v>
      </c>
      <c r="T34" s="241" t="s">
        <v>106</v>
      </c>
      <c r="U34" s="225">
        <v>0.26300000000000001</v>
      </c>
      <c r="V34" s="225">
        <f>ROUND(E34*U34,2)</f>
        <v>6.58</v>
      </c>
      <c r="W34" s="225"/>
      <c r="X34" s="225" t="s">
        <v>107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151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23"/>
      <c r="B35" s="224"/>
      <c r="C35" s="258" t="s">
        <v>152</v>
      </c>
      <c r="D35" s="250"/>
      <c r="E35" s="250"/>
      <c r="F35" s="250"/>
      <c r="G35" s="250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25"/>
      <c r="Y35" s="215"/>
      <c r="Z35" s="215"/>
      <c r="AA35" s="215"/>
      <c r="AB35" s="215"/>
      <c r="AC35" s="215"/>
      <c r="AD35" s="215"/>
      <c r="AE35" s="215"/>
      <c r="AF35" s="215"/>
      <c r="AG35" s="215" t="s">
        <v>122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>
      <c r="A36" s="223"/>
      <c r="B36" s="224"/>
      <c r="C36" s="259" t="s">
        <v>153</v>
      </c>
      <c r="D36" s="251"/>
      <c r="E36" s="251"/>
      <c r="F36" s="251"/>
      <c r="G36" s="251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15"/>
      <c r="Z36" s="215"/>
      <c r="AA36" s="215"/>
      <c r="AB36" s="215"/>
      <c r="AC36" s="215"/>
      <c r="AD36" s="215"/>
      <c r="AE36" s="215"/>
      <c r="AF36" s="215"/>
      <c r="AG36" s="215" t="s">
        <v>110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0.399999999999999" outlineLevel="1">
      <c r="A37" s="235">
        <v>13</v>
      </c>
      <c r="B37" s="236" t="s">
        <v>156</v>
      </c>
      <c r="C37" s="254" t="s">
        <v>157</v>
      </c>
      <c r="D37" s="237" t="s">
        <v>125</v>
      </c>
      <c r="E37" s="238">
        <v>11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40">
        <v>1.6199999999999999E-3</v>
      </c>
      <c r="O37" s="240">
        <f>ROUND(E37*N37,2)</f>
        <v>0.02</v>
      </c>
      <c r="P37" s="240">
        <v>0</v>
      </c>
      <c r="Q37" s="240">
        <f>ROUND(E37*P37,2)</f>
        <v>0</v>
      </c>
      <c r="R37" s="240" t="s">
        <v>146</v>
      </c>
      <c r="S37" s="240" t="s">
        <v>106</v>
      </c>
      <c r="T37" s="241" t="s">
        <v>106</v>
      </c>
      <c r="U37" s="225">
        <v>0.31900000000000001</v>
      </c>
      <c r="V37" s="225">
        <f>ROUND(E37*U37,2)</f>
        <v>3.51</v>
      </c>
      <c r="W37" s="225"/>
      <c r="X37" s="225" t="s">
        <v>107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151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>
      <c r="A38" s="223"/>
      <c r="B38" s="224"/>
      <c r="C38" s="258" t="s">
        <v>152</v>
      </c>
      <c r="D38" s="250"/>
      <c r="E38" s="250"/>
      <c r="F38" s="250"/>
      <c r="G38" s="250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15"/>
      <c r="Z38" s="215"/>
      <c r="AA38" s="215"/>
      <c r="AB38" s="215"/>
      <c r="AC38" s="215"/>
      <c r="AD38" s="215"/>
      <c r="AE38" s="215"/>
      <c r="AF38" s="215"/>
      <c r="AG38" s="215" t="s">
        <v>122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>
      <c r="A39" s="223"/>
      <c r="B39" s="224"/>
      <c r="C39" s="259" t="s">
        <v>153</v>
      </c>
      <c r="D39" s="251"/>
      <c r="E39" s="251"/>
      <c r="F39" s="251"/>
      <c r="G39" s="251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225"/>
      <c r="U39" s="225"/>
      <c r="V39" s="225"/>
      <c r="W39" s="225"/>
      <c r="X39" s="225"/>
      <c r="Y39" s="215"/>
      <c r="Z39" s="215"/>
      <c r="AA39" s="215"/>
      <c r="AB39" s="215"/>
      <c r="AC39" s="215"/>
      <c r="AD39" s="215"/>
      <c r="AE39" s="215"/>
      <c r="AF39" s="215"/>
      <c r="AG39" s="215" t="s">
        <v>110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35">
        <v>14</v>
      </c>
      <c r="B40" s="236" t="s">
        <v>158</v>
      </c>
      <c r="C40" s="254" t="s">
        <v>159</v>
      </c>
      <c r="D40" s="237" t="s">
        <v>125</v>
      </c>
      <c r="E40" s="238">
        <v>127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40">
        <v>0</v>
      </c>
      <c r="O40" s="240">
        <f>ROUND(E40*N40,2)</f>
        <v>0</v>
      </c>
      <c r="P40" s="240">
        <v>0</v>
      </c>
      <c r="Q40" s="240">
        <f>ROUND(E40*P40,2)</f>
        <v>0</v>
      </c>
      <c r="R40" s="240" t="s">
        <v>146</v>
      </c>
      <c r="S40" s="240" t="s">
        <v>106</v>
      </c>
      <c r="T40" s="241" t="s">
        <v>106</v>
      </c>
      <c r="U40" s="225">
        <v>0.02</v>
      </c>
      <c r="V40" s="225">
        <f>ROUND(E40*U40,2)</f>
        <v>2.54</v>
      </c>
      <c r="W40" s="225"/>
      <c r="X40" s="225" t="s">
        <v>107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160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23"/>
      <c r="B41" s="224"/>
      <c r="C41" s="255" t="s">
        <v>161</v>
      </c>
      <c r="D41" s="242"/>
      <c r="E41" s="242"/>
      <c r="F41" s="242"/>
      <c r="G41" s="242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15"/>
      <c r="Z41" s="215"/>
      <c r="AA41" s="215"/>
      <c r="AB41" s="215"/>
      <c r="AC41" s="215"/>
      <c r="AD41" s="215"/>
      <c r="AE41" s="215"/>
      <c r="AF41" s="215"/>
      <c r="AG41" s="215" t="s">
        <v>110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>
      <c r="A42" s="223"/>
      <c r="B42" s="224"/>
      <c r="C42" s="256" t="s">
        <v>162</v>
      </c>
      <c r="D42" s="226"/>
      <c r="E42" s="227">
        <v>91</v>
      </c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15"/>
      <c r="Z42" s="215"/>
      <c r="AA42" s="215"/>
      <c r="AB42" s="215"/>
      <c r="AC42" s="215"/>
      <c r="AD42" s="215"/>
      <c r="AE42" s="215"/>
      <c r="AF42" s="215"/>
      <c r="AG42" s="215" t="s">
        <v>112</v>
      </c>
      <c r="AH42" s="215">
        <v>5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>
      <c r="A43" s="223"/>
      <c r="B43" s="224"/>
      <c r="C43" s="256" t="s">
        <v>163</v>
      </c>
      <c r="D43" s="226"/>
      <c r="E43" s="227">
        <v>25</v>
      </c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15"/>
      <c r="Z43" s="215"/>
      <c r="AA43" s="215"/>
      <c r="AB43" s="215"/>
      <c r="AC43" s="215"/>
      <c r="AD43" s="215"/>
      <c r="AE43" s="215"/>
      <c r="AF43" s="215"/>
      <c r="AG43" s="215" t="s">
        <v>112</v>
      </c>
      <c r="AH43" s="215">
        <v>5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>
      <c r="A44" s="223"/>
      <c r="B44" s="224"/>
      <c r="C44" s="256" t="s">
        <v>143</v>
      </c>
      <c r="D44" s="226"/>
      <c r="E44" s="227">
        <v>11</v>
      </c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15"/>
      <c r="Z44" s="215"/>
      <c r="AA44" s="215"/>
      <c r="AB44" s="215"/>
      <c r="AC44" s="215"/>
      <c r="AD44" s="215"/>
      <c r="AE44" s="215"/>
      <c r="AF44" s="215"/>
      <c r="AG44" s="215" t="s">
        <v>112</v>
      </c>
      <c r="AH44" s="215">
        <v>5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>
      <c r="A45" s="243">
        <v>15</v>
      </c>
      <c r="B45" s="244" t="s">
        <v>164</v>
      </c>
      <c r="C45" s="257" t="s">
        <v>165</v>
      </c>
      <c r="D45" s="245" t="s">
        <v>166</v>
      </c>
      <c r="E45" s="246">
        <v>0.1119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21</v>
      </c>
      <c r="M45" s="248">
        <f>G45*(1+L45/100)</f>
        <v>0</v>
      </c>
      <c r="N45" s="248">
        <v>0</v>
      </c>
      <c r="O45" s="248">
        <f>ROUND(E45*N45,2)</f>
        <v>0</v>
      </c>
      <c r="P45" s="248">
        <v>0</v>
      </c>
      <c r="Q45" s="248">
        <f>ROUND(E45*P45,2)</f>
        <v>0</v>
      </c>
      <c r="R45" s="248" t="s">
        <v>146</v>
      </c>
      <c r="S45" s="248" t="s">
        <v>106</v>
      </c>
      <c r="T45" s="249" t="s">
        <v>106</v>
      </c>
      <c r="U45" s="225">
        <v>3.28</v>
      </c>
      <c r="V45" s="225">
        <f>ROUND(E45*U45,2)</f>
        <v>0.37</v>
      </c>
      <c r="W45" s="225"/>
      <c r="X45" s="225" t="s">
        <v>167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168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>
      <c r="A46" s="229" t="s">
        <v>100</v>
      </c>
      <c r="B46" s="230" t="s">
        <v>63</v>
      </c>
      <c r="C46" s="253" t="s">
        <v>64</v>
      </c>
      <c r="D46" s="231"/>
      <c r="E46" s="232"/>
      <c r="F46" s="233"/>
      <c r="G46" s="233">
        <f>SUMIF(AG47:AG75,"&lt;&gt;NOR",G47:G75)</f>
        <v>0</v>
      </c>
      <c r="H46" s="233"/>
      <c r="I46" s="233">
        <f>SUM(I47:I75)</f>
        <v>0</v>
      </c>
      <c r="J46" s="233"/>
      <c r="K46" s="233">
        <f>SUM(K47:K75)</f>
        <v>0</v>
      </c>
      <c r="L46" s="233"/>
      <c r="M46" s="233">
        <f>SUM(M47:M75)</f>
        <v>0</v>
      </c>
      <c r="N46" s="233"/>
      <c r="O46" s="233">
        <f>SUM(O47:O75)</f>
        <v>0.02</v>
      </c>
      <c r="P46" s="233"/>
      <c r="Q46" s="233">
        <f>SUM(Q47:Q75)</f>
        <v>0.01</v>
      </c>
      <c r="R46" s="233"/>
      <c r="S46" s="233"/>
      <c r="T46" s="234"/>
      <c r="U46" s="228"/>
      <c r="V46" s="228">
        <f>SUM(V47:V75)</f>
        <v>11.630000000000003</v>
      </c>
      <c r="W46" s="228"/>
      <c r="X46" s="228"/>
      <c r="AG46" t="s">
        <v>101</v>
      </c>
    </row>
    <row r="47" spans="1:60" outlineLevel="1">
      <c r="A47" s="235">
        <v>16</v>
      </c>
      <c r="B47" s="236" t="s">
        <v>169</v>
      </c>
      <c r="C47" s="254" t="s">
        <v>170</v>
      </c>
      <c r="D47" s="237" t="s">
        <v>104</v>
      </c>
      <c r="E47" s="238">
        <v>21</v>
      </c>
      <c r="F47" s="239"/>
      <c r="G47" s="240">
        <f>ROUND(E47*F47,2)</f>
        <v>0</v>
      </c>
      <c r="H47" s="239"/>
      <c r="I47" s="240">
        <f>ROUND(E47*H47,2)</f>
        <v>0</v>
      </c>
      <c r="J47" s="239"/>
      <c r="K47" s="240">
        <f>ROUND(E47*J47,2)</f>
        <v>0</v>
      </c>
      <c r="L47" s="240">
        <v>21</v>
      </c>
      <c r="M47" s="240">
        <f>G47*(1+L47/100)</f>
        <v>0</v>
      </c>
      <c r="N47" s="240">
        <v>4.0000000000000003E-5</v>
      </c>
      <c r="O47" s="240">
        <f>ROUND(E47*N47,2)</f>
        <v>0</v>
      </c>
      <c r="P47" s="240">
        <v>4.4999999999999999E-4</v>
      </c>
      <c r="Q47" s="240">
        <f>ROUND(E47*P47,2)</f>
        <v>0.01</v>
      </c>
      <c r="R47" s="240" t="s">
        <v>146</v>
      </c>
      <c r="S47" s="240" t="s">
        <v>106</v>
      </c>
      <c r="T47" s="241" t="s">
        <v>106</v>
      </c>
      <c r="U47" s="225">
        <v>0.05</v>
      </c>
      <c r="V47" s="225">
        <f>ROUND(E47*U47,2)</f>
        <v>1.05</v>
      </c>
      <c r="W47" s="225"/>
      <c r="X47" s="225" t="s">
        <v>107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108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>
      <c r="A48" s="223"/>
      <c r="B48" s="224"/>
      <c r="C48" s="256" t="s">
        <v>171</v>
      </c>
      <c r="D48" s="226"/>
      <c r="E48" s="227">
        <v>21</v>
      </c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15"/>
      <c r="Z48" s="215"/>
      <c r="AA48" s="215"/>
      <c r="AB48" s="215"/>
      <c r="AC48" s="215"/>
      <c r="AD48" s="215"/>
      <c r="AE48" s="215"/>
      <c r="AF48" s="215"/>
      <c r="AG48" s="215" t="s">
        <v>112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0.399999999999999" outlineLevel="1">
      <c r="A49" s="235">
        <v>17</v>
      </c>
      <c r="B49" s="236" t="s">
        <v>172</v>
      </c>
      <c r="C49" s="254" t="s">
        <v>173</v>
      </c>
      <c r="D49" s="237" t="s">
        <v>104</v>
      </c>
      <c r="E49" s="238">
        <v>29</v>
      </c>
      <c r="F49" s="239"/>
      <c r="G49" s="240">
        <f>ROUND(E49*F49,2)</f>
        <v>0</v>
      </c>
      <c r="H49" s="239"/>
      <c r="I49" s="240">
        <f>ROUND(E49*H49,2)</f>
        <v>0</v>
      </c>
      <c r="J49" s="239"/>
      <c r="K49" s="240">
        <f>ROUND(E49*J49,2)</f>
        <v>0</v>
      </c>
      <c r="L49" s="240">
        <v>21</v>
      </c>
      <c r="M49" s="240">
        <f>G49*(1+L49/100)</f>
        <v>0</v>
      </c>
      <c r="N49" s="240">
        <v>0</v>
      </c>
      <c r="O49" s="240">
        <f>ROUND(E49*N49,2)</f>
        <v>0</v>
      </c>
      <c r="P49" s="240">
        <v>0</v>
      </c>
      <c r="Q49" s="240">
        <f>ROUND(E49*P49,2)</f>
        <v>0</v>
      </c>
      <c r="R49" s="240" t="s">
        <v>146</v>
      </c>
      <c r="S49" s="240" t="s">
        <v>106</v>
      </c>
      <c r="T49" s="241" t="s">
        <v>106</v>
      </c>
      <c r="U49" s="225">
        <v>0.247</v>
      </c>
      <c r="V49" s="225">
        <f>ROUND(E49*U49,2)</f>
        <v>7.16</v>
      </c>
      <c r="W49" s="225"/>
      <c r="X49" s="225" t="s">
        <v>107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151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23"/>
      <c r="B50" s="224"/>
      <c r="C50" s="256" t="s">
        <v>174</v>
      </c>
      <c r="D50" s="226"/>
      <c r="E50" s="227">
        <v>4</v>
      </c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15"/>
      <c r="Z50" s="215"/>
      <c r="AA50" s="215"/>
      <c r="AB50" s="215"/>
      <c r="AC50" s="215"/>
      <c r="AD50" s="215"/>
      <c r="AE50" s="215"/>
      <c r="AF50" s="215"/>
      <c r="AG50" s="215" t="s">
        <v>112</v>
      </c>
      <c r="AH50" s="215">
        <v>5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>
      <c r="A51" s="223"/>
      <c r="B51" s="224"/>
      <c r="C51" s="256" t="s">
        <v>175</v>
      </c>
      <c r="D51" s="226"/>
      <c r="E51" s="227">
        <v>7</v>
      </c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15"/>
      <c r="Z51" s="215"/>
      <c r="AA51" s="215"/>
      <c r="AB51" s="215"/>
      <c r="AC51" s="215"/>
      <c r="AD51" s="215"/>
      <c r="AE51" s="215"/>
      <c r="AF51" s="215"/>
      <c r="AG51" s="215" t="s">
        <v>112</v>
      </c>
      <c r="AH51" s="215">
        <v>5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>
      <c r="A52" s="223"/>
      <c r="B52" s="224"/>
      <c r="C52" s="256" t="s">
        <v>176</v>
      </c>
      <c r="D52" s="226"/>
      <c r="E52" s="227">
        <v>2</v>
      </c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15"/>
      <c r="Z52" s="215"/>
      <c r="AA52" s="215"/>
      <c r="AB52" s="215"/>
      <c r="AC52" s="215"/>
      <c r="AD52" s="215"/>
      <c r="AE52" s="215"/>
      <c r="AF52" s="215"/>
      <c r="AG52" s="215" t="s">
        <v>112</v>
      </c>
      <c r="AH52" s="215">
        <v>5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23"/>
      <c r="B53" s="224"/>
      <c r="C53" s="256" t="s">
        <v>177</v>
      </c>
      <c r="D53" s="226"/>
      <c r="E53" s="227">
        <v>1</v>
      </c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15"/>
      <c r="Z53" s="215"/>
      <c r="AA53" s="215"/>
      <c r="AB53" s="215"/>
      <c r="AC53" s="215"/>
      <c r="AD53" s="215"/>
      <c r="AE53" s="215"/>
      <c r="AF53" s="215"/>
      <c r="AG53" s="215" t="s">
        <v>112</v>
      </c>
      <c r="AH53" s="215">
        <v>5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>
      <c r="A54" s="223"/>
      <c r="B54" s="224"/>
      <c r="C54" s="256" t="s">
        <v>178</v>
      </c>
      <c r="D54" s="226"/>
      <c r="E54" s="227">
        <v>4</v>
      </c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15"/>
      <c r="Z54" s="215"/>
      <c r="AA54" s="215"/>
      <c r="AB54" s="215"/>
      <c r="AC54" s="215"/>
      <c r="AD54" s="215"/>
      <c r="AE54" s="215"/>
      <c r="AF54" s="215"/>
      <c r="AG54" s="215" t="s">
        <v>112</v>
      </c>
      <c r="AH54" s="215">
        <v>5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>
      <c r="A55" s="223"/>
      <c r="B55" s="224"/>
      <c r="C55" s="256" t="s">
        <v>179</v>
      </c>
      <c r="D55" s="226"/>
      <c r="E55" s="227">
        <v>3</v>
      </c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15"/>
      <c r="Z55" s="215"/>
      <c r="AA55" s="215"/>
      <c r="AB55" s="215"/>
      <c r="AC55" s="215"/>
      <c r="AD55" s="215"/>
      <c r="AE55" s="215"/>
      <c r="AF55" s="215"/>
      <c r="AG55" s="215" t="s">
        <v>112</v>
      </c>
      <c r="AH55" s="215">
        <v>5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>
      <c r="A56" s="223"/>
      <c r="B56" s="224"/>
      <c r="C56" s="256" t="s">
        <v>180</v>
      </c>
      <c r="D56" s="226"/>
      <c r="E56" s="227">
        <v>3</v>
      </c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15"/>
      <c r="Z56" s="215"/>
      <c r="AA56" s="215"/>
      <c r="AB56" s="215"/>
      <c r="AC56" s="215"/>
      <c r="AD56" s="215"/>
      <c r="AE56" s="215"/>
      <c r="AF56" s="215"/>
      <c r="AG56" s="215" t="s">
        <v>112</v>
      </c>
      <c r="AH56" s="215">
        <v>5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>
      <c r="A57" s="223"/>
      <c r="B57" s="224"/>
      <c r="C57" s="256" t="s">
        <v>181</v>
      </c>
      <c r="D57" s="226"/>
      <c r="E57" s="227">
        <v>1</v>
      </c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15"/>
      <c r="Z57" s="215"/>
      <c r="AA57" s="215"/>
      <c r="AB57" s="215"/>
      <c r="AC57" s="215"/>
      <c r="AD57" s="215"/>
      <c r="AE57" s="215"/>
      <c r="AF57" s="215"/>
      <c r="AG57" s="215" t="s">
        <v>112</v>
      </c>
      <c r="AH57" s="215">
        <v>5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>
      <c r="A58" s="223"/>
      <c r="B58" s="224"/>
      <c r="C58" s="256" t="s">
        <v>182</v>
      </c>
      <c r="D58" s="226"/>
      <c r="E58" s="227">
        <v>1</v>
      </c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15"/>
      <c r="Z58" s="215"/>
      <c r="AA58" s="215"/>
      <c r="AB58" s="215"/>
      <c r="AC58" s="215"/>
      <c r="AD58" s="215"/>
      <c r="AE58" s="215"/>
      <c r="AF58" s="215"/>
      <c r="AG58" s="215" t="s">
        <v>112</v>
      </c>
      <c r="AH58" s="215">
        <v>5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>
      <c r="A59" s="223"/>
      <c r="B59" s="224"/>
      <c r="C59" s="256" t="s">
        <v>183</v>
      </c>
      <c r="D59" s="226"/>
      <c r="E59" s="227">
        <v>2</v>
      </c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15"/>
      <c r="Z59" s="215"/>
      <c r="AA59" s="215"/>
      <c r="AB59" s="215"/>
      <c r="AC59" s="215"/>
      <c r="AD59" s="215"/>
      <c r="AE59" s="215"/>
      <c r="AF59" s="215"/>
      <c r="AG59" s="215" t="s">
        <v>112</v>
      </c>
      <c r="AH59" s="215">
        <v>5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>
      <c r="A60" s="223"/>
      <c r="B60" s="224"/>
      <c r="C60" s="256" t="s">
        <v>184</v>
      </c>
      <c r="D60" s="226"/>
      <c r="E60" s="227">
        <v>1</v>
      </c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15"/>
      <c r="Z60" s="215"/>
      <c r="AA60" s="215"/>
      <c r="AB60" s="215"/>
      <c r="AC60" s="215"/>
      <c r="AD60" s="215"/>
      <c r="AE60" s="215"/>
      <c r="AF60" s="215"/>
      <c r="AG60" s="215" t="s">
        <v>112</v>
      </c>
      <c r="AH60" s="215">
        <v>5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>
      <c r="A61" s="243">
        <v>18</v>
      </c>
      <c r="B61" s="244" t="s">
        <v>185</v>
      </c>
      <c r="C61" s="257" t="s">
        <v>186</v>
      </c>
      <c r="D61" s="245" t="s">
        <v>104</v>
      </c>
      <c r="E61" s="246">
        <v>4</v>
      </c>
      <c r="F61" s="247"/>
      <c r="G61" s="248">
        <f>ROUND(E61*F61,2)</f>
        <v>0</v>
      </c>
      <c r="H61" s="247"/>
      <c r="I61" s="248">
        <f>ROUND(E61*H61,2)</f>
        <v>0</v>
      </c>
      <c r="J61" s="247"/>
      <c r="K61" s="248">
        <f>ROUND(E61*J61,2)</f>
        <v>0</v>
      </c>
      <c r="L61" s="248">
        <v>21</v>
      </c>
      <c r="M61" s="248">
        <f>G61*(1+L61/100)</f>
        <v>0</v>
      </c>
      <c r="N61" s="248">
        <v>1.3999999999999999E-4</v>
      </c>
      <c r="O61" s="248">
        <f>ROUND(E61*N61,2)</f>
        <v>0</v>
      </c>
      <c r="P61" s="248">
        <v>0</v>
      </c>
      <c r="Q61" s="248">
        <f>ROUND(E61*P61,2)</f>
        <v>0</v>
      </c>
      <c r="R61" s="248" t="s">
        <v>146</v>
      </c>
      <c r="S61" s="248" t="s">
        <v>106</v>
      </c>
      <c r="T61" s="249" t="s">
        <v>106</v>
      </c>
      <c r="U61" s="225">
        <v>0.16500000000000001</v>
      </c>
      <c r="V61" s="225">
        <f>ROUND(E61*U61,2)</f>
        <v>0.66</v>
      </c>
      <c r="W61" s="225"/>
      <c r="X61" s="225" t="s">
        <v>107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108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>
      <c r="A62" s="243">
        <v>19</v>
      </c>
      <c r="B62" s="244" t="s">
        <v>187</v>
      </c>
      <c r="C62" s="257" t="s">
        <v>188</v>
      </c>
      <c r="D62" s="245" t="s">
        <v>104</v>
      </c>
      <c r="E62" s="246">
        <v>2</v>
      </c>
      <c r="F62" s="247"/>
      <c r="G62" s="248">
        <f>ROUND(E62*F62,2)</f>
        <v>0</v>
      </c>
      <c r="H62" s="247"/>
      <c r="I62" s="248">
        <f>ROUND(E62*H62,2)</f>
        <v>0</v>
      </c>
      <c r="J62" s="247"/>
      <c r="K62" s="248">
        <f>ROUND(E62*J62,2)</f>
        <v>0</v>
      </c>
      <c r="L62" s="248">
        <v>21</v>
      </c>
      <c r="M62" s="248">
        <f>G62*(1+L62/100)</f>
        <v>0</v>
      </c>
      <c r="N62" s="248">
        <v>2.3000000000000001E-4</v>
      </c>
      <c r="O62" s="248">
        <f>ROUND(E62*N62,2)</f>
        <v>0</v>
      </c>
      <c r="P62" s="248">
        <v>0</v>
      </c>
      <c r="Q62" s="248">
        <f>ROUND(E62*P62,2)</f>
        <v>0</v>
      </c>
      <c r="R62" s="248" t="s">
        <v>146</v>
      </c>
      <c r="S62" s="248" t="s">
        <v>106</v>
      </c>
      <c r="T62" s="249" t="s">
        <v>106</v>
      </c>
      <c r="U62" s="225">
        <v>0.16500000000000001</v>
      </c>
      <c r="V62" s="225">
        <f>ROUND(E62*U62,2)</f>
        <v>0.33</v>
      </c>
      <c r="W62" s="225"/>
      <c r="X62" s="225" t="s">
        <v>107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108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0.399999999999999" outlineLevel="1">
      <c r="A63" s="235">
        <v>20</v>
      </c>
      <c r="B63" s="236" t="s">
        <v>189</v>
      </c>
      <c r="C63" s="254" t="s">
        <v>190</v>
      </c>
      <c r="D63" s="237" t="s">
        <v>104</v>
      </c>
      <c r="E63" s="238">
        <v>29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40">
        <v>5.9999999999999995E-4</v>
      </c>
      <c r="O63" s="240">
        <f>ROUND(E63*N63,2)</f>
        <v>0.02</v>
      </c>
      <c r="P63" s="240">
        <v>0</v>
      </c>
      <c r="Q63" s="240">
        <f>ROUND(E63*P63,2)</f>
        <v>0</v>
      </c>
      <c r="R63" s="240" t="s">
        <v>146</v>
      </c>
      <c r="S63" s="240" t="s">
        <v>106</v>
      </c>
      <c r="T63" s="241" t="s">
        <v>106</v>
      </c>
      <c r="U63" s="225">
        <v>8.2000000000000003E-2</v>
      </c>
      <c r="V63" s="225">
        <f>ROUND(E63*U63,2)</f>
        <v>2.38</v>
      </c>
      <c r="W63" s="225"/>
      <c r="X63" s="225" t="s">
        <v>107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108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>
      <c r="A64" s="223"/>
      <c r="B64" s="224"/>
      <c r="C64" s="256" t="s">
        <v>174</v>
      </c>
      <c r="D64" s="226"/>
      <c r="E64" s="227">
        <v>4</v>
      </c>
      <c r="F64" s="225"/>
      <c r="G64" s="225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15"/>
      <c r="Z64" s="215"/>
      <c r="AA64" s="215"/>
      <c r="AB64" s="215"/>
      <c r="AC64" s="215"/>
      <c r="AD64" s="215"/>
      <c r="AE64" s="215"/>
      <c r="AF64" s="215"/>
      <c r="AG64" s="215" t="s">
        <v>112</v>
      </c>
      <c r="AH64" s="215">
        <v>5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>
      <c r="A65" s="223"/>
      <c r="B65" s="224"/>
      <c r="C65" s="256" t="s">
        <v>175</v>
      </c>
      <c r="D65" s="226"/>
      <c r="E65" s="227">
        <v>7</v>
      </c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15"/>
      <c r="Z65" s="215"/>
      <c r="AA65" s="215"/>
      <c r="AB65" s="215"/>
      <c r="AC65" s="215"/>
      <c r="AD65" s="215"/>
      <c r="AE65" s="215"/>
      <c r="AF65" s="215"/>
      <c r="AG65" s="215" t="s">
        <v>112</v>
      </c>
      <c r="AH65" s="215">
        <v>5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>
      <c r="A66" s="223"/>
      <c r="B66" s="224"/>
      <c r="C66" s="256" t="s">
        <v>176</v>
      </c>
      <c r="D66" s="226"/>
      <c r="E66" s="227">
        <v>2</v>
      </c>
      <c r="F66" s="225"/>
      <c r="G66" s="225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15"/>
      <c r="Z66" s="215"/>
      <c r="AA66" s="215"/>
      <c r="AB66" s="215"/>
      <c r="AC66" s="215"/>
      <c r="AD66" s="215"/>
      <c r="AE66" s="215"/>
      <c r="AF66" s="215"/>
      <c r="AG66" s="215" t="s">
        <v>112</v>
      </c>
      <c r="AH66" s="215">
        <v>5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>
      <c r="A67" s="223"/>
      <c r="B67" s="224"/>
      <c r="C67" s="256" t="s">
        <v>177</v>
      </c>
      <c r="D67" s="226"/>
      <c r="E67" s="227">
        <v>1</v>
      </c>
      <c r="F67" s="225"/>
      <c r="G67" s="225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15"/>
      <c r="Z67" s="215"/>
      <c r="AA67" s="215"/>
      <c r="AB67" s="215"/>
      <c r="AC67" s="215"/>
      <c r="AD67" s="215"/>
      <c r="AE67" s="215"/>
      <c r="AF67" s="215"/>
      <c r="AG67" s="215" t="s">
        <v>112</v>
      </c>
      <c r="AH67" s="215">
        <v>5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>
      <c r="A68" s="223"/>
      <c r="B68" s="224"/>
      <c r="C68" s="256" t="s">
        <v>178</v>
      </c>
      <c r="D68" s="226"/>
      <c r="E68" s="227">
        <v>4</v>
      </c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15"/>
      <c r="Z68" s="215"/>
      <c r="AA68" s="215"/>
      <c r="AB68" s="215"/>
      <c r="AC68" s="215"/>
      <c r="AD68" s="215"/>
      <c r="AE68" s="215"/>
      <c r="AF68" s="215"/>
      <c r="AG68" s="215" t="s">
        <v>112</v>
      </c>
      <c r="AH68" s="215">
        <v>5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>
      <c r="A69" s="223"/>
      <c r="B69" s="224"/>
      <c r="C69" s="256" t="s">
        <v>179</v>
      </c>
      <c r="D69" s="226"/>
      <c r="E69" s="227">
        <v>3</v>
      </c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15"/>
      <c r="Z69" s="215"/>
      <c r="AA69" s="215"/>
      <c r="AB69" s="215"/>
      <c r="AC69" s="215"/>
      <c r="AD69" s="215"/>
      <c r="AE69" s="215"/>
      <c r="AF69" s="215"/>
      <c r="AG69" s="215" t="s">
        <v>112</v>
      </c>
      <c r="AH69" s="215">
        <v>5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>
      <c r="A70" s="223"/>
      <c r="B70" s="224"/>
      <c r="C70" s="256" t="s">
        <v>180</v>
      </c>
      <c r="D70" s="226"/>
      <c r="E70" s="227">
        <v>3</v>
      </c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15"/>
      <c r="Z70" s="215"/>
      <c r="AA70" s="215"/>
      <c r="AB70" s="215"/>
      <c r="AC70" s="215"/>
      <c r="AD70" s="215"/>
      <c r="AE70" s="215"/>
      <c r="AF70" s="215"/>
      <c r="AG70" s="215" t="s">
        <v>112</v>
      </c>
      <c r="AH70" s="215">
        <v>5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>
      <c r="A71" s="223"/>
      <c r="B71" s="224"/>
      <c r="C71" s="256" t="s">
        <v>181</v>
      </c>
      <c r="D71" s="226"/>
      <c r="E71" s="227">
        <v>1</v>
      </c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15"/>
      <c r="Z71" s="215"/>
      <c r="AA71" s="215"/>
      <c r="AB71" s="215"/>
      <c r="AC71" s="215"/>
      <c r="AD71" s="215"/>
      <c r="AE71" s="215"/>
      <c r="AF71" s="215"/>
      <c r="AG71" s="215" t="s">
        <v>112</v>
      </c>
      <c r="AH71" s="215">
        <v>5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>
      <c r="A72" s="223"/>
      <c r="B72" s="224"/>
      <c r="C72" s="256" t="s">
        <v>182</v>
      </c>
      <c r="D72" s="226"/>
      <c r="E72" s="227">
        <v>1</v>
      </c>
      <c r="F72" s="225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15"/>
      <c r="Z72" s="215"/>
      <c r="AA72" s="215"/>
      <c r="AB72" s="215"/>
      <c r="AC72" s="215"/>
      <c r="AD72" s="215"/>
      <c r="AE72" s="215"/>
      <c r="AF72" s="215"/>
      <c r="AG72" s="215" t="s">
        <v>112</v>
      </c>
      <c r="AH72" s="215">
        <v>5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>
      <c r="A73" s="223"/>
      <c r="B73" s="224"/>
      <c r="C73" s="256" t="s">
        <v>183</v>
      </c>
      <c r="D73" s="226"/>
      <c r="E73" s="227">
        <v>2</v>
      </c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15"/>
      <c r="Z73" s="215"/>
      <c r="AA73" s="215"/>
      <c r="AB73" s="215"/>
      <c r="AC73" s="215"/>
      <c r="AD73" s="215"/>
      <c r="AE73" s="215"/>
      <c r="AF73" s="215"/>
      <c r="AG73" s="215" t="s">
        <v>112</v>
      </c>
      <c r="AH73" s="215">
        <v>5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>
      <c r="A74" s="223"/>
      <c r="B74" s="224"/>
      <c r="C74" s="256" t="s">
        <v>184</v>
      </c>
      <c r="D74" s="226"/>
      <c r="E74" s="227">
        <v>1</v>
      </c>
      <c r="F74" s="225"/>
      <c r="G74" s="225"/>
      <c r="H74" s="225"/>
      <c r="I74" s="225"/>
      <c r="J74" s="225"/>
      <c r="K74" s="225"/>
      <c r="L74" s="225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15"/>
      <c r="Z74" s="215"/>
      <c r="AA74" s="215"/>
      <c r="AB74" s="215"/>
      <c r="AC74" s="215"/>
      <c r="AD74" s="215"/>
      <c r="AE74" s="215"/>
      <c r="AF74" s="215"/>
      <c r="AG74" s="215" t="s">
        <v>112</v>
      </c>
      <c r="AH74" s="215">
        <v>5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>
      <c r="A75" s="243">
        <v>21</v>
      </c>
      <c r="B75" s="244" t="s">
        <v>191</v>
      </c>
      <c r="C75" s="257" t="s">
        <v>192</v>
      </c>
      <c r="D75" s="245" t="s">
        <v>166</v>
      </c>
      <c r="E75" s="246">
        <v>1.9259999999999999E-2</v>
      </c>
      <c r="F75" s="247"/>
      <c r="G75" s="248">
        <f>ROUND(E75*F75,2)</f>
        <v>0</v>
      </c>
      <c r="H75" s="247"/>
      <c r="I75" s="248">
        <f>ROUND(E75*H75,2)</f>
        <v>0</v>
      </c>
      <c r="J75" s="247"/>
      <c r="K75" s="248">
        <f>ROUND(E75*J75,2)</f>
        <v>0</v>
      </c>
      <c r="L75" s="248">
        <v>21</v>
      </c>
      <c r="M75" s="248">
        <f>G75*(1+L75/100)</f>
        <v>0</v>
      </c>
      <c r="N75" s="248">
        <v>0</v>
      </c>
      <c r="O75" s="248">
        <f>ROUND(E75*N75,2)</f>
        <v>0</v>
      </c>
      <c r="P75" s="248">
        <v>0</v>
      </c>
      <c r="Q75" s="248">
        <f>ROUND(E75*P75,2)</f>
        <v>0</v>
      </c>
      <c r="R75" s="248" t="s">
        <v>146</v>
      </c>
      <c r="S75" s="248" t="s">
        <v>106</v>
      </c>
      <c r="T75" s="249" t="s">
        <v>106</v>
      </c>
      <c r="U75" s="225">
        <v>2.3849999999999998</v>
      </c>
      <c r="V75" s="225">
        <f>ROUND(E75*U75,2)</f>
        <v>0.05</v>
      </c>
      <c r="W75" s="225"/>
      <c r="X75" s="225" t="s">
        <v>167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168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>
      <c r="A76" s="229" t="s">
        <v>100</v>
      </c>
      <c r="B76" s="230" t="s">
        <v>65</v>
      </c>
      <c r="C76" s="253" t="s">
        <v>66</v>
      </c>
      <c r="D76" s="231"/>
      <c r="E76" s="232"/>
      <c r="F76" s="233"/>
      <c r="G76" s="233">
        <f>SUMIF(AG77:AG125,"&lt;&gt;NOR",G77:G125)</f>
        <v>0</v>
      </c>
      <c r="H76" s="233"/>
      <c r="I76" s="233">
        <f>SUM(I77:I125)</f>
        <v>0</v>
      </c>
      <c r="J76" s="233"/>
      <c r="K76" s="233">
        <f>SUM(K77:K125)</f>
        <v>0</v>
      </c>
      <c r="L76" s="233"/>
      <c r="M76" s="233">
        <f>SUM(M77:M125)</f>
        <v>0</v>
      </c>
      <c r="N76" s="233"/>
      <c r="O76" s="233">
        <f>SUM(O77:O125)</f>
        <v>0.92000000000000015</v>
      </c>
      <c r="P76" s="233"/>
      <c r="Q76" s="233">
        <f>SUM(Q77:Q125)</f>
        <v>0.55000000000000004</v>
      </c>
      <c r="R76" s="233"/>
      <c r="S76" s="233"/>
      <c r="T76" s="234"/>
      <c r="U76" s="228"/>
      <c r="V76" s="228">
        <f>SUM(V77:V125)</f>
        <v>97.76</v>
      </c>
      <c r="W76" s="228"/>
      <c r="X76" s="228"/>
      <c r="AG76" t="s">
        <v>101</v>
      </c>
    </row>
    <row r="77" spans="1:60" ht="20.399999999999999" outlineLevel="1">
      <c r="A77" s="235">
        <v>22</v>
      </c>
      <c r="B77" s="236" t="s">
        <v>193</v>
      </c>
      <c r="C77" s="254" t="s">
        <v>194</v>
      </c>
      <c r="D77" s="237" t="s">
        <v>104</v>
      </c>
      <c r="E77" s="238">
        <v>29</v>
      </c>
      <c r="F77" s="239"/>
      <c r="G77" s="240">
        <f>ROUND(E77*F77,2)</f>
        <v>0</v>
      </c>
      <c r="H77" s="239"/>
      <c r="I77" s="240">
        <f>ROUND(E77*H77,2)</f>
        <v>0</v>
      </c>
      <c r="J77" s="239"/>
      <c r="K77" s="240">
        <f>ROUND(E77*J77,2)</f>
        <v>0</v>
      </c>
      <c r="L77" s="240">
        <v>21</v>
      </c>
      <c r="M77" s="240">
        <f>G77*(1+L77/100)</f>
        <v>0</v>
      </c>
      <c r="N77" s="240">
        <v>0</v>
      </c>
      <c r="O77" s="240">
        <f>ROUND(E77*N77,2)</f>
        <v>0</v>
      </c>
      <c r="P77" s="240">
        <v>0</v>
      </c>
      <c r="Q77" s="240">
        <f>ROUND(E77*P77,2)</f>
        <v>0</v>
      </c>
      <c r="R77" s="240" t="s">
        <v>146</v>
      </c>
      <c r="S77" s="240" t="s">
        <v>106</v>
      </c>
      <c r="T77" s="241" t="s">
        <v>106</v>
      </c>
      <c r="U77" s="225">
        <v>0.26800000000000002</v>
      </c>
      <c r="V77" s="225">
        <f>ROUND(E77*U77,2)</f>
        <v>7.77</v>
      </c>
      <c r="W77" s="225"/>
      <c r="X77" s="225" t="s">
        <v>107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151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>
      <c r="A78" s="223"/>
      <c r="B78" s="224"/>
      <c r="C78" s="256" t="s">
        <v>174</v>
      </c>
      <c r="D78" s="226"/>
      <c r="E78" s="227">
        <v>4</v>
      </c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15"/>
      <c r="Z78" s="215"/>
      <c r="AA78" s="215"/>
      <c r="AB78" s="215"/>
      <c r="AC78" s="215"/>
      <c r="AD78" s="215"/>
      <c r="AE78" s="215"/>
      <c r="AF78" s="215"/>
      <c r="AG78" s="215" t="s">
        <v>112</v>
      </c>
      <c r="AH78" s="215">
        <v>5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>
      <c r="A79" s="223"/>
      <c r="B79" s="224"/>
      <c r="C79" s="256" t="s">
        <v>175</v>
      </c>
      <c r="D79" s="226"/>
      <c r="E79" s="227">
        <v>7</v>
      </c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25"/>
      <c r="Y79" s="215"/>
      <c r="Z79" s="215"/>
      <c r="AA79" s="215"/>
      <c r="AB79" s="215"/>
      <c r="AC79" s="215"/>
      <c r="AD79" s="215"/>
      <c r="AE79" s="215"/>
      <c r="AF79" s="215"/>
      <c r="AG79" s="215" t="s">
        <v>112</v>
      </c>
      <c r="AH79" s="215">
        <v>5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>
      <c r="A80" s="223"/>
      <c r="B80" s="224"/>
      <c r="C80" s="256" t="s">
        <v>176</v>
      </c>
      <c r="D80" s="226"/>
      <c r="E80" s="227">
        <v>2</v>
      </c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15"/>
      <c r="Z80" s="215"/>
      <c r="AA80" s="215"/>
      <c r="AB80" s="215"/>
      <c r="AC80" s="215"/>
      <c r="AD80" s="215"/>
      <c r="AE80" s="215"/>
      <c r="AF80" s="215"/>
      <c r="AG80" s="215" t="s">
        <v>112</v>
      </c>
      <c r="AH80" s="215">
        <v>5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>
      <c r="A81" s="223"/>
      <c r="B81" s="224"/>
      <c r="C81" s="256" t="s">
        <v>177</v>
      </c>
      <c r="D81" s="226"/>
      <c r="E81" s="227">
        <v>1</v>
      </c>
      <c r="F81" s="225"/>
      <c r="G81" s="225"/>
      <c r="H81" s="225"/>
      <c r="I81" s="225"/>
      <c r="J81" s="225"/>
      <c r="K81" s="225"/>
      <c r="L81" s="225"/>
      <c r="M81" s="225"/>
      <c r="N81" s="225"/>
      <c r="O81" s="225"/>
      <c r="P81" s="225"/>
      <c r="Q81" s="225"/>
      <c r="R81" s="225"/>
      <c r="S81" s="225"/>
      <c r="T81" s="225"/>
      <c r="U81" s="225"/>
      <c r="V81" s="225"/>
      <c r="W81" s="225"/>
      <c r="X81" s="225"/>
      <c r="Y81" s="215"/>
      <c r="Z81" s="215"/>
      <c r="AA81" s="215"/>
      <c r="AB81" s="215"/>
      <c r="AC81" s="215"/>
      <c r="AD81" s="215"/>
      <c r="AE81" s="215"/>
      <c r="AF81" s="215"/>
      <c r="AG81" s="215" t="s">
        <v>112</v>
      </c>
      <c r="AH81" s="215">
        <v>5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>
      <c r="A82" s="223"/>
      <c r="B82" s="224"/>
      <c r="C82" s="256" t="s">
        <v>178</v>
      </c>
      <c r="D82" s="226"/>
      <c r="E82" s="227">
        <v>4</v>
      </c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25"/>
      <c r="Y82" s="215"/>
      <c r="Z82" s="215"/>
      <c r="AA82" s="215"/>
      <c r="AB82" s="215"/>
      <c r="AC82" s="215"/>
      <c r="AD82" s="215"/>
      <c r="AE82" s="215"/>
      <c r="AF82" s="215"/>
      <c r="AG82" s="215" t="s">
        <v>112</v>
      </c>
      <c r="AH82" s="215">
        <v>5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>
      <c r="A83" s="223"/>
      <c r="B83" s="224"/>
      <c r="C83" s="256" t="s">
        <v>179</v>
      </c>
      <c r="D83" s="226"/>
      <c r="E83" s="227">
        <v>3</v>
      </c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25"/>
      <c r="Y83" s="215"/>
      <c r="Z83" s="215"/>
      <c r="AA83" s="215"/>
      <c r="AB83" s="215"/>
      <c r="AC83" s="215"/>
      <c r="AD83" s="215"/>
      <c r="AE83" s="215"/>
      <c r="AF83" s="215"/>
      <c r="AG83" s="215" t="s">
        <v>112</v>
      </c>
      <c r="AH83" s="215">
        <v>5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>
      <c r="A84" s="223"/>
      <c r="B84" s="224"/>
      <c r="C84" s="256" t="s">
        <v>180</v>
      </c>
      <c r="D84" s="226"/>
      <c r="E84" s="227">
        <v>3</v>
      </c>
      <c r="F84" s="225"/>
      <c r="G84" s="225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25"/>
      <c r="Y84" s="215"/>
      <c r="Z84" s="215"/>
      <c r="AA84" s="215"/>
      <c r="AB84" s="215"/>
      <c r="AC84" s="215"/>
      <c r="AD84" s="215"/>
      <c r="AE84" s="215"/>
      <c r="AF84" s="215"/>
      <c r="AG84" s="215" t="s">
        <v>112</v>
      </c>
      <c r="AH84" s="215">
        <v>5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>
      <c r="A85" s="223"/>
      <c r="B85" s="224"/>
      <c r="C85" s="256" t="s">
        <v>181</v>
      </c>
      <c r="D85" s="226"/>
      <c r="E85" s="227">
        <v>1</v>
      </c>
      <c r="F85" s="225"/>
      <c r="G85" s="225"/>
      <c r="H85" s="225"/>
      <c r="I85" s="225"/>
      <c r="J85" s="225"/>
      <c r="K85" s="225"/>
      <c r="L85" s="225"/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15"/>
      <c r="Z85" s="215"/>
      <c r="AA85" s="215"/>
      <c r="AB85" s="215"/>
      <c r="AC85" s="215"/>
      <c r="AD85" s="215"/>
      <c r="AE85" s="215"/>
      <c r="AF85" s="215"/>
      <c r="AG85" s="215" t="s">
        <v>112</v>
      </c>
      <c r="AH85" s="215">
        <v>5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>
      <c r="A86" s="223"/>
      <c r="B86" s="224"/>
      <c r="C86" s="256" t="s">
        <v>182</v>
      </c>
      <c r="D86" s="226"/>
      <c r="E86" s="227">
        <v>1</v>
      </c>
      <c r="F86" s="225"/>
      <c r="G86" s="225"/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15"/>
      <c r="Z86" s="215"/>
      <c r="AA86" s="215"/>
      <c r="AB86" s="215"/>
      <c r="AC86" s="215"/>
      <c r="AD86" s="215"/>
      <c r="AE86" s="215"/>
      <c r="AF86" s="215"/>
      <c r="AG86" s="215" t="s">
        <v>112</v>
      </c>
      <c r="AH86" s="215">
        <v>5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>
      <c r="A87" s="223"/>
      <c r="B87" s="224"/>
      <c r="C87" s="256" t="s">
        <v>183</v>
      </c>
      <c r="D87" s="226"/>
      <c r="E87" s="227">
        <v>2</v>
      </c>
      <c r="F87" s="225"/>
      <c r="G87" s="225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15"/>
      <c r="Z87" s="215"/>
      <c r="AA87" s="215"/>
      <c r="AB87" s="215"/>
      <c r="AC87" s="215"/>
      <c r="AD87" s="215"/>
      <c r="AE87" s="215"/>
      <c r="AF87" s="215"/>
      <c r="AG87" s="215" t="s">
        <v>112</v>
      </c>
      <c r="AH87" s="215">
        <v>5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>
      <c r="A88" s="223"/>
      <c r="B88" s="224"/>
      <c r="C88" s="256" t="s">
        <v>184</v>
      </c>
      <c r="D88" s="226"/>
      <c r="E88" s="227">
        <v>1</v>
      </c>
      <c r="F88" s="225"/>
      <c r="G88" s="225"/>
      <c r="H88" s="225"/>
      <c r="I88" s="225"/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15"/>
      <c r="Z88" s="215"/>
      <c r="AA88" s="215"/>
      <c r="AB88" s="215"/>
      <c r="AC88" s="215"/>
      <c r="AD88" s="215"/>
      <c r="AE88" s="215"/>
      <c r="AF88" s="215"/>
      <c r="AG88" s="215" t="s">
        <v>112</v>
      </c>
      <c r="AH88" s="215">
        <v>5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ht="30.6" outlineLevel="1">
      <c r="A89" s="243">
        <v>23</v>
      </c>
      <c r="B89" s="244" t="s">
        <v>195</v>
      </c>
      <c r="C89" s="257" t="s">
        <v>196</v>
      </c>
      <c r="D89" s="245" t="s">
        <v>104</v>
      </c>
      <c r="E89" s="246">
        <v>4</v>
      </c>
      <c r="F89" s="247"/>
      <c r="G89" s="248">
        <f>ROUND(E89*F89,2)</f>
        <v>0</v>
      </c>
      <c r="H89" s="247"/>
      <c r="I89" s="248">
        <f>ROUND(E89*H89,2)</f>
        <v>0</v>
      </c>
      <c r="J89" s="247"/>
      <c r="K89" s="248">
        <f>ROUND(E89*J89,2)</f>
        <v>0</v>
      </c>
      <c r="L89" s="248">
        <v>21</v>
      </c>
      <c r="M89" s="248">
        <f>G89*(1+L89/100)</f>
        <v>0</v>
      </c>
      <c r="N89" s="248">
        <v>1.2200000000000001E-2</v>
      </c>
      <c r="O89" s="248">
        <f>ROUND(E89*N89,2)</f>
        <v>0.05</v>
      </c>
      <c r="P89" s="248">
        <v>0</v>
      </c>
      <c r="Q89" s="248">
        <f>ROUND(E89*P89,2)</f>
        <v>0</v>
      </c>
      <c r="R89" s="248" t="s">
        <v>146</v>
      </c>
      <c r="S89" s="248" t="s">
        <v>106</v>
      </c>
      <c r="T89" s="249" t="s">
        <v>106</v>
      </c>
      <c r="U89" s="225">
        <v>0.91300000000000003</v>
      </c>
      <c r="V89" s="225">
        <f>ROUND(E89*U89,2)</f>
        <v>3.65</v>
      </c>
      <c r="W89" s="225"/>
      <c r="X89" s="225" t="s">
        <v>107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108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ht="30.6" outlineLevel="1">
      <c r="A90" s="243">
        <v>24</v>
      </c>
      <c r="B90" s="244" t="s">
        <v>197</v>
      </c>
      <c r="C90" s="257" t="s">
        <v>198</v>
      </c>
      <c r="D90" s="245" t="s">
        <v>104</v>
      </c>
      <c r="E90" s="246">
        <v>7</v>
      </c>
      <c r="F90" s="247"/>
      <c r="G90" s="248">
        <f>ROUND(E90*F90,2)</f>
        <v>0</v>
      </c>
      <c r="H90" s="247"/>
      <c r="I90" s="248">
        <f>ROUND(E90*H90,2)</f>
        <v>0</v>
      </c>
      <c r="J90" s="247"/>
      <c r="K90" s="248">
        <f>ROUND(E90*J90,2)</f>
        <v>0</v>
      </c>
      <c r="L90" s="248">
        <v>21</v>
      </c>
      <c r="M90" s="248">
        <f>G90*(1+L90/100)</f>
        <v>0</v>
      </c>
      <c r="N90" s="248">
        <v>1.83E-2</v>
      </c>
      <c r="O90" s="248">
        <f>ROUND(E90*N90,2)</f>
        <v>0.13</v>
      </c>
      <c r="P90" s="248">
        <v>0</v>
      </c>
      <c r="Q90" s="248">
        <f>ROUND(E90*P90,2)</f>
        <v>0</v>
      </c>
      <c r="R90" s="248" t="s">
        <v>146</v>
      </c>
      <c r="S90" s="248" t="s">
        <v>106</v>
      </c>
      <c r="T90" s="249" t="s">
        <v>106</v>
      </c>
      <c r="U90" s="225">
        <v>0.92900000000000005</v>
      </c>
      <c r="V90" s="225">
        <f>ROUND(E90*U90,2)</f>
        <v>6.5</v>
      </c>
      <c r="W90" s="225"/>
      <c r="X90" s="225" t="s">
        <v>107</v>
      </c>
      <c r="Y90" s="215"/>
      <c r="Z90" s="215"/>
      <c r="AA90" s="215"/>
      <c r="AB90" s="215"/>
      <c r="AC90" s="215"/>
      <c r="AD90" s="215"/>
      <c r="AE90" s="215"/>
      <c r="AF90" s="215"/>
      <c r="AG90" s="215" t="s">
        <v>108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ht="30.6" outlineLevel="1">
      <c r="A91" s="243">
        <v>25</v>
      </c>
      <c r="B91" s="244" t="s">
        <v>199</v>
      </c>
      <c r="C91" s="257" t="s">
        <v>200</v>
      </c>
      <c r="D91" s="245" t="s">
        <v>104</v>
      </c>
      <c r="E91" s="246">
        <v>2</v>
      </c>
      <c r="F91" s="247"/>
      <c r="G91" s="248">
        <f>ROUND(E91*F91,2)</f>
        <v>0</v>
      </c>
      <c r="H91" s="247"/>
      <c r="I91" s="248">
        <f>ROUND(E91*H91,2)</f>
        <v>0</v>
      </c>
      <c r="J91" s="247"/>
      <c r="K91" s="248">
        <f>ROUND(E91*J91,2)</f>
        <v>0</v>
      </c>
      <c r="L91" s="248">
        <v>21</v>
      </c>
      <c r="M91" s="248">
        <f>G91*(1+L91/100)</f>
        <v>0</v>
      </c>
      <c r="N91" s="248">
        <v>2.4400000000000002E-2</v>
      </c>
      <c r="O91" s="248">
        <f>ROUND(E91*N91,2)</f>
        <v>0.05</v>
      </c>
      <c r="P91" s="248">
        <v>0</v>
      </c>
      <c r="Q91" s="248">
        <f>ROUND(E91*P91,2)</f>
        <v>0</v>
      </c>
      <c r="R91" s="248" t="s">
        <v>146</v>
      </c>
      <c r="S91" s="248" t="s">
        <v>106</v>
      </c>
      <c r="T91" s="249" t="s">
        <v>106</v>
      </c>
      <c r="U91" s="225">
        <v>0.94499999999999995</v>
      </c>
      <c r="V91" s="225">
        <f>ROUND(E91*U91,2)</f>
        <v>1.89</v>
      </c>
      <c r="W91" s="225"/>
      <c r="X91" s="225" t="s">
        <v>107</v>
      </c>
      <c r="Y91" s="215"/>
      <c r="Z91" s="215"/>
      <c r="AA91" s="215"/>
      <c r="AB91" s="215"/>
      <c r="AC91" s="215"/>
      <c r="AD91" s="215"/>
      <c r="AE91" s="215"/>
      <c r="AF91" s="215"/>
      <c r="AG91" s="215" t="s">
        <v>108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ht="30.6" outlineLevel="1">
      <c r="A92" s="243">
        <v>26</v>
      </c>
      <c r="B92" s="244" t="s">
        <v>201</v>
      </c>
      <c r="C92" s="257" t="s">
        <v>202</v>
      </c>
      <c r="D92" s="245" t="s">
        <v>104</v>
      </c>
      <c r="E92" s="246">
        <v>1</v>
      </c>
      <c r="F92" s="247"/>
      <c r="G92" s="248">
        <f>ROUND(E92*F92,2)</f>
        <v>0</v>
      </c>
      <c r="H92" s="247"/>
      <c r="I92" s="248">
        <f>ROUND(E92*H92,2)</f>
        <v>0</v>
      </c>
      <c r="J92" s="247"/>
      <c r="K92" s="248">
        <f>ROUND(E92*J92,2)</f>
        <v>0</v>
      </c>
      <c r="L92" s="248">
        <v>21</v>
      </c>
      <c r="M92" s="248">
        <f>G92*(1+L92/100)</f>
        <v>0</v>
      </c>
      <c r="N92" s="248">
        <v>2.7449999999999999E-2</v>
      </c>
      <c r="O92" s="248">
        <f>ROUND(E92*N92,2)</f>
        <v>0.03</v>
      </c>
      <c r="P92" s="248">
        <v>0</v>
      </c>
      <c r="Q92" s="248">
        <f>ROUND(E92*P92,2)</f>
        <v>0</v>
      </c>
      <c r="R92" s="248" t="s">
        <v>146</v>
      </c>
      <c r="S92" s="248" t="s">
        <v>106</v>
      </c>
      <c r="T92" s="249" t="s">
        <v>106</v>
      </c>
      <c r="U92" s="225">
        <v>0.95</v>
      </c>
      <c r="V92" s="225">
        <f>ROUND(E92*U92,2)</f>
        <v>0.95</v>
      </c>
      <c r="W92" s="225"/>
      <c r="X92" s="225" t="s">
        <v>107</v>
      </c>
      <c r="Y92" s="215"/>
      <c r="Z92" s="215"/>
      <c r="AA92" s="215"/>
      <c r="AB92" s="215"/>
      <c r="AC92" s="215"/>
      <c r="AD92" s="215"/>
      <c r="AE92" s="215"/>
      <c r="AF92" s="215"/>
      <c r="AG92" s="215" t="s">
        <v>108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ht="30.6" outlineLevel="1">
      <c r="A93" s="243">
        <v>27</v>
      </c>
      <c r="B93" s="244" t="s">
        <v>203</v>
      </c>
      <c r="C93" s="257" t="s">
        <v>204</v>
      </c>
      <c r="D93" s="245" t="s">
        <v>104</v>
      </c>
      <c r="E93" s="246">
        <v>4</v>
      </c>
      <c r="F93" s="247"/>
      <c r="G93" s="248">
        <f>ROUND(E93*F93,2)</f>
        <v>0</v>
      </c>
      <c r="H93" s="247"/>
      <c r="I93" s="248">
        <f>ROUND(E93*H93,2)</f>
        <v>0</v>
      </c>
      <c r="J93" s="247"/>
      <c r="K93" s="248">
        <f>ROUND(E93*J93,2)</f>
        <v>0</v>
      </c>
      <c r="L93" s="248">
        <v>21</v>
      </c>
      <c r="M93" s="248">
        <f>G93*(1+L93/100)</f>
        <v>0</v>
      </c>
      <c r="N93" s="248">
        <v>3.6600000000000001E-2</v>
      </c>
      <c r="O93" s="248">
        <f>ROUND(E93*N93,2)</f>
        <v>0.15</v>
      </c>
      <c r="P93" s="248">
        <v>0</v>
      </c>
      <c r="Q93" s="248">
        <f>ROUND(E93*P93,2)</f>
        <v>0</v>
      </c>
      <c r="R93" s="248" t="s">
        <v>146</v>
      </c>
      <c r="S93" s="248" t="s">
        <v>106</v>
      </c>
      <c r="T93" s="249" t="s">
        <v>106</v>
      </c>
      <c r="U93" s="225">
        <v>1</v>
      </c>
      <c r="V93" s="225">
        <f>ROUND(E93*U93,2)</f>
        <v>4</v>
      </c>
      <c r="W93" s="225"/>
      <c r="X93" s="225" t="s">
        <v>107</v>
      </c>
      <c r="Y93" s="215"/>
      <c r="Z93" s="215"/>
      <c r="AA93" s="215"/>
      <c r="AB93" s="215"/>
      <c r="AC93" s="215"/>
      <c r="AD93" s="215"/>
      <c r="AE93" s="215"/>
      <c r="AF93" s="215"/>
      <c r="AG93" s="215" t="s">
        <v>108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ht="30.6" outlineLevel="1">
      <c r="A94" s="243">
        <v>28</v>
      </c>
      <c r="B94" s="244" t="s">
        <v>205</v>
      </c>
      <c r="C94" s="257" t="s">
        <v>206</v>
      </c>
      <c r="D94" s="245" t="s">
        <v>104</v>
      </c>
      <c r="E94" s="246">
        <v>3</v>
      </c>
      <c r="F94" s="247"/>
      <c r="G94" s="248">
        <f>ROUND(E94*F94,2)</f>
        <v>0</v>
      </c>
      <c r="H94" s="247"/>
      <c r="I94" s="248">
        <f>ROUND(E94*H94,2)</f>
        <v>0</v>
      </c>
      <c r="J94" s="247"/>
      <c r="K94" s="248">
        <f>ROUND(E94*J94,2)</f>
        <v>0</v>
      </c>
      <c r="L94" s="248">
        <v>21</v>
      </c>
      <c r="M94" s="248">
        <f>G94*(1+L94/100)</f>
        <v>0</v>
      </c>
      <c r="N94" s="248">
        <v>4.2700000000000002E-2</v>
      </c>
      <c r="O94" s="248">
        <f>ROUND(E94*N94,2)</f>
        <v>0.13</v>
      </c>
      <c r="P94" s="248">
        <v>0</v>
      </c>
      <c r="Q94" s="248">
        <f>ROUND(E94*P94,2)</f>
        <v>0</v>
      </c>
      <c r="R94" s="248" t="s">
        <v>146</v>
      </c>
      <c r="S94" s="248" t="s">
        <v>106</v>
      </c>
      <c r="T94" s="249" t="s">
        <v>106</v>
      </c>
      <c r="U94" s="225">
        <v>1.008</v>
      </c>
      <c r="V94" s="225">
        <f>ROUND(E94*U94,2)</f>
        <v>3.02</v>
      </c>
      <c r="W94" s="225"/>
      <c r="X94" s="225" t="s">
        <v>107</v>
      </c>
      <c r="Y94" s="215"/>
      <c r="Z94" s="215"/>
      <c r="AA94" s="215"/>
      <c r="AB94" s="215"/>
      <c r="AC94" s="215"/>
      <c r="AD94" s="215"/>
      <c r="AE94" s="215"/>
      <c r="AF94" s="215"/>
      <c r="AG94" s="215" t="s">
        <v>108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ht="30.6" outlineLevel="1">
      <c r="A95" s="243">
        <v>29</v>
      </c>
      <c r="B95" s="244" t="s">
        <v>207</v>
      </c>
      <c r="C95" s="257" t="s">
        <v>208</v>
      </c>
      <c r="D95" s="245" t="s">
        <v>104</v>
      </c>
      <c r="E95" s="246">
        <v>3</v>
      </c>
      <c r="F95" s="247"/>
      <c r="G95" s="248">
        <f>ROUND(E95*F95,2)</f>
        <v>0</v>
      </c>
      <c r="H95" s="247"/>
      <c r="I95" s="248">
        <f>ROUND(E95*H95,2)</f>
        <v>0</v>
      </c>
      <c r="J95" s="247"/>
      <c r="K95" s="248">
        <f>ROUND(E95*J95,2)</f>
        <v>0</v>
      </c>
      <c r="L95" s="248">
        <v>21</v>
      </c>
      <c r="M95" s="248">
        <f>G95*(1+L95/100)</f>
        <v>0</v>
      </c>
      <c r="N95" s="248">
        <v>4.8800000000000003E-2</v>
      </c>
      <c r="O95" s="248">
        <f>ROUND(E95*N95,2)</f>
        <v>0.15</v>
      </c>
      <c r="P95" s="248">
        <v>0</v>
      </c>
      <c r="Q95" s="248">
        <f>ROUND(E95*P95,2)</f>
        <v>0</v>
      </c>
      <c r="R95" s="248" t="s">
        <v>146</v>
      </c>
      <c r="S95" s="248" t="s">
        <v>106</v>
      </c>
      <c r="T95" s="249" t="s">
        <v>106</v>
      </c>
      <c r="U95" s="225">
        <v>1.127</v>
      </c>
      <c r="V95" s="225">
        <f>ROUND(E95*U95,2)</f>
        <v>3.38</v>
      </c>
      <c r="W95" s="225"/>
      <c r="X95" s="225" t="s">
        <v>107</v>
      </c>
      <c r="Y95" s="215"/>
      <c r="Z95" s="215"/>
      <c r="AA95" s="215"/>
      <c r="AB95" s="215"/>
      <c r="AC95" s="215"/>
      <c r="AD95" s="215"/>
      <c r="AE95" s="215"/>
      <c r="AF95" s="215"/>
      <c r="AG95" s="215" t="s">
        <v>108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30.6" outlineLevel="1">
      <c r="A96" s="243">
        <v>30</v>
      </c>
      <c r="B96" s="244" t="s">
        <v>209</v>
      </c>
      <c r="C96" s="257" t="s">
        <v>210</v>
      </c>
      <c r="D96" s="245" t="s">
        <v>104</v>
      </c>
      <c r="E96" s="246">
        <v>1</v>
      </c>
      <c r="F96" s="247"/>
      <c r="G96" s="248">
        <f>ROUND(E96*F96,2)</f>
        <v>0</v>
      </c>
      <c r="H96" s="247"/>
      <c r="I96" s="248">
        <f>ROUND(E96*H96,2)</f>
        <v>0</v>
      </c>
      <c r="J96" s="247"/>
      <c r="K96" s="248">
        <f>ROUND(E96*J96,2)</f>
        <v>0</v>
      </c>
      <c r="L96" s="248">
        <v>21</v>
      </c>
      <c r="M96" s="248">
        <f>G96*(1+L96/100)</f>
        <v>0</v>
      </c>
      <c r="N96" s="248">
        <v>2.8199999999999999E-2</v>
      </c>
      <c r="O96" s="248">
        <f>ROUND(E96*N96,2)</f>
        <v>0.03</v>
      </c>
      <c r="P96" s="248">
        <v>0</v>
      </c>
      <c r="Q96" s="248">
        <f>ROUND(E96*P96,2)</f>
        <v>0</v>
      </c>
      <c r="R96" s="248" t="s">
        <v>146</v>
      </c>
      <c r="S96" s="248" t="s">
        <v>106</v>
      </c>
      <c r="T96" s="249" t="s">
        <v>106</v>
      </c>
      <c r="U96" s="225">
        <v>0.95099999999999996</v>
      </c>
      <c r="V96" s="225">
        <f>ROUND(E96*U96,2)</f>
        <v>0.95</v>
      </c>
      <c r="W96" s="225"/>
      <c r="X96" s="225" t="s">
        <v>107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108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ht="30.6" outlineLevel="1">
      <c r="A97" s="243">
        <v>31</v>
      </c>
      <c r="B97" s="244" t="s">
        <v>211</v>
      </c>
      <c r="C97" s="257" t="s">
        <v>212</v>
      </c>
      <c r="D97" s="245" t="s">
        <v>104</v>
      </c>
      <c r="E97" s="246">
        <v>1</v>
      </c>
      <c r="F97" s="247"/>
      <c r="G97" s="248">
        <f>ROUND(E97*F97,2)</f>
        <v>0</v>
      </c>
      <c r="H97" s="247"/>
      <c r="I97" s="248">
        <f>ROUND(E97*H97,2)</f>
        <v>0</v>
      </c>
      <c r="J97" s="247"/>
      <c r="K97" s="248">
        <f>ROUND(E97*J97,2)</f>
        <v>0</v>
      </c>
      <c r="L97" s="248">
        <v>21</v>
      </c>
      <c r="M97" s="248">
        <f>G97*(1+L97/100)</f>
        <v>0</v>
      </c>
      <c r="N97" s="248">
        <v>4.2299999999999997E-2</v>
      </c>
      <c r="O97" s="248">
        <f>ROUND(E97*N97,2)</f>
        <v>0.04</v>
      </c>
      <c r="P97" s="248">
        <v>0</v>
      </c>
      <c r="Q97" s="248">
        <f>ROUND(E97*P97,2)</f>
        <v>0</v>
      </c>
      <c r="R97" s="248" t="s">
        <v>146</v>
      </c>
      <c r="S97" s="248" t="s">
        <v>106</v>
      </c>
      <c r="T97" s="249" t="s">
        <v>106</v>
      </c>
      <c r="U97" s="225">
        <v>0.97499999999999998</v>
      </c>
      <c r="V97" s="225">
        <f>ROUND(E97*U97,2)</f>
        <v>0.98</v>
      </c>
      <c r="W97" s="225"/>
      <c r="X97" s="225" t="s">
        <v>107</v>
      </c>
      <c r="Y97" s="215"/>
      <c r="Z97" s="215"/>
      <c r="AA97" s="215"/>
      <c r="AB97" s="215"/>
      <c r="AC97" s="215"/>
      <c r="AD97" s="215"/>
      <c r="AE97" s="215"/>
      <c r="AF97" s="215"/>
      <c r="AG97" s="215" t="s">
        <v>108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ht="30.6" outlineLevel="1">
      <c r="A98" s="243">
        <v>32</v>
      </c>
      <c r="B98" s="244" t="s">
        <v>213</v>
      </c>
      <c r="C98" s="257" t="s">
        <v>214</v>
      </c>
      <c r="D98" s="245" t="s">
        <v>104</v>
      </c>
      <c r="E98" s="246">
        <v>2</v>
      </c>
      <c r="F98" s="247"/>
      <c r="G98" s="248">
        <f>ROUND(E98*F98,2)</f>
        <v>0</v>
      </c>
      <c r="H98" s="247"/>
      <c r="I98" s="248">
        <f>ROUND(E98*H98,2)</f>
        <v>0</v>
      </c>
      <c r="J98" s="247"/>
      <c r="K98" s="248">
        <f>ROUND(E98*J98,2)</f>
        <v>0</v>
      </c>
      <c r="L98" s="248">
        <v>21</v>
      </c>
      <c r="M98" s="248">
        <f>G98*(1+L98/100)</f>
        <v>0</v>
      </c>
      <c r="N98" s="248">
        <v>5.6399999999999999E-2</v>
      </c>
      <c r="O98" s="248">
        <f>ROUND(E98*N98,2)</f>
        <v>0.11</v>
      </c>
      <c r="P98" s="248">
        <v>0</v>
      </c>
      <c r="Q98" s="248">
        <f>ROUND(E98*P98,2)</f>
        <v>0</v>
      </c>
      <c r="R98" s="248" t="s">
        <v>146</v>
      </c>
      <c r="S98" s="248" t="s">
        <v>106</v>
      </c>
      <c r="T98" s="249" t="s">
        <v>106</v>
      </c>
      <c r="U98" s="225">
        <v>1.012</v>
      </c>
      <c r="V98" s="225">
        <f>ROUND(E98*U98,2)</f>
        <v>2.02</v>
      </c>
      <c r="W98" s="225"/>
      <c r="X98" s="225" t="s">
        <v>107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108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ht="20.399999999999999" outlineLevel="1">
      <c r="A99" s="235">
        <v>33</v>
      </c>
      <c r="B99" s="236" t="s">
        <v>215</v>
      </c>
      <c r="C99" s="254" t="s">
        <v>216</v>
      </c>
      <c r="D99" s="237" t="s">
        <v>104</v>
      </c>
      <c r="E99" s="238">
        <v>29</v>
      </c>
      <c r="F99" s="239"/>
      <c r="G99" s="240">
        <f>ROUND(E99*F99,2)</f>
        <v>0</v>
      </c>
      <c r="H99" s="239"/>
      <c r="I99" s="240">
        <f>ROUND(E99*H99,2)</f>
        <v>0</v>
      </c>
      <c r="J99" s="239"/>
      <c r="K99" s="240">
        <f>ROUND(E99*J99,2)</f>
        <v>0</v>
      </c>
      <c r="L99" s="240">
        <v>21</v>
      </c>
      <c r="M99" s="240">
        <f>G99*(1+L99/100)</f>
        <v>0</v>
      </c>
      <c r="N99" s="240">
        <v>0</v>
      </c>
      <c r="O99" s="240">
        <f>ROUND(E99*N99,2)</f>
        <v>0</v>
      </c>
      <c r="P99" s="240">
        <v>0</v>
      </c>
      <c r="Q99" s="240">
        <f>ROUND(E99*P99,2)</f>
        <v>0</v>
      </c>
      <c r="R99" s="240" t="s">
        <v>146</v>
      </c>
      <c r="S99" s="240" t="s">
        <v>106</v>
      </c>
      <c r="T99" s="241" t="s">
        <v>106</v>
      </c>
      <c r="U99" s="225">
        <v>0.61699999999999999</v>
      </c>
      <c r="V99" s="225">
        <f>ROUND(E99*U99,2)</f>
        <v>17.89</v>
      </c>
      <c r="W99" s="225"/>
      <c r="X99" s="225" t="s">
        <v>107</v>
      </c>
      <c r="Y99" s="215"/>
      <c r="Z99" s="215"/>
      <c r="AA99" s="215"/>
      <c r="AB99" s="215"/>
      <c r="AC99" s="215"/>
      <c r="AD99" s="215"/>
      <c r="AE99" s="215"/>
      <c r="AF99" s="215"/>
      <c r="AG99" s="215" t="s">
        <v>151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>
      <c r="A100" s="223"/>
      <c r="B100" s="224"/>
      <c r="C100" s="256" t="s">
        <v>174</v>
      </c>
      <c r="D100" s="226"/>
      <c r="E100" s="227">
        <v>4</v>
      </c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225"/>
      <c r="S100" s="225"/>
      <c r="T100" s="225"/>
      <c r="U100" s="225"/>
      <c r="V100" s="225"/>
      <c r="W100" s="225"/>
      <c r="X100" s="225"/>
      <c r="Y100" s="215"/>
      <c r="Z100" s="215"/>
      <c r="AA100" s="215"/>
      <c r="AB100" s="215"/>
      <c r="AC100" s="215"/>
      <c r="AD100" s="215"/>
      <c r="AE100" s="215"/>
      <c r="AF100" s="215"/>
      <c r="AG100" s="215" t="s">
        <v>112</v>
      </c>
      <c r="AH100" s="215">
        <v>5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>
      <c r="A101" s="223"/>
      <c r="B101" s="224"/>
      <c r="C101" s="256" t="s">
        <v>175</v>
      </c>
      <c r="D101" s="226"/>
      <c r="E101" s="227">
        <v>7</v>
      </c>
      <c r="F101" s="225"/>
      <c r="G101" s="225"/>
      <c r="H101" s="225"/>
      <c r="I101" s="225"/>
      <c r="J101" s="225"/>
      <c r="K101" s="225"/>
      <c r="L101" s="225"/>
      <c r="M101" s="225"/>
      <c r="N101" s="225"/>
      <c r="O101" s="225"/>
      <c r="P101" s="225"/>
      <c r="Q101" s="225"/>
      <c r="R101" s="225"/>
      <c r="S101" s="225"/>
      <c r="T101" s="225"/>
      <c r="U101" s="225"/>
      <c r="V101" s="225"/>
      <c r="W101" s="225"/>
      <c r="X101" s="225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112</v>
      </c>
      <c r="AH101" s="215">
        <v>5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>
      <c r="A102" s="223"/>
      <c r="B102" s="224"/>
      <c r="C102" s="256" t="s">
        <v>176</v>
      </c>
      <c r="D102" s="226"/>
      <c r="E102" s="227">
        <v>2</v>
      </c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  <c r="R102" s="225"/>
      <c r="S102" s="225"/>
      <c r="T102" s="225"/>
      <c r="U102" s="225"/>
      <c r="V102" s="225"/>
      <c r="W102" s="225"/>
      <c r="X102" s="225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112</v>
      </c>
      <c r="AH102" s="215">
        <v>5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>
      <c r="A103" s="223"/>
      <c r="B103" s="224"/>
      <c r="C103" s="256" t="s">
        <v>177</v>
      </c>
      <c r="D103" s="226"/>
      <c r="E103" s="227">
        <v>1</v>
      </c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225"/>
      <c r="S103" s="225"/>
      <c r="T103" s="225"/>
      <c r="U103" s="225"/>
      <c r="V103" s="225"/>
      <c r="W103" s="225"/>
      <c r="X103" s="225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112</v>
      </c>
      <c r="AH103" s="215">
        <v>5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>
      <c r="A104" s="223"/>
      <c r="B104" s="224"/>
      <c r="C104" s="256" t="s">
        <v>178</v>
      </c>
      <c r="D104" s="226"/>
      <c r="E104" s="227">
        <v>4</v>
      </c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25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112</v>
      </c>
      <c r="AH104" s="215">
        <v>5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>
      <c r="A105" s="223"/>
      <c r="B105" s="224"/>
      <c r="C105" s="256" t="s">
        <v>179</v>
      </c>
      <c r="D105" s="226"/>
      <c r="E105" s="227">
        <v>3</v>
      </c>
      <c r="F105" s="225"/>
      <c r="G105" s="225"/>
      <c r="H105" s="225"/>
      <c r="I105" s="225"/>
      <c r="J105" s="225"/>
      <c r="K105" s="225"/>
      <c r="L105" s="225"/>
      <c r="M105" s="225"/>
      <c r="N105" s="225"/>
      <c r="O105" s="225"/>
      <c r="P105" s="225"/>
      <c r="Q105" s="225"/>
      <c r="R105" s="225"/>
      <c r="S105" s="225"/>
      <c r="T105" s="225"/>
      <c r="U105" s="225"/>
      <c r="V105" s="225"/>
      <c r="W105" s="225"/>
      <c r="X105" s="225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112</v>
      </c>
      <c r="AH105" s="215">
        <v>5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>
      <c r="A106" s="223"/>
      <c r="B106" s="224"/>
      <c r="C106" s="256" t="s">
        <v>180</v>
      </c>
      <c r="D106" s="226"/>
      <c r="E106" s="227">
        <v>3</v>
      </c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225"/>
      <c r="S106" s="225"/>
      <c r="T106" s="225"/>
      <c r="U106" s="225"/>
      <c r="V106" s="225"/>
      <c r="W106" s="225"/>
      <c r="X106" s="225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112</v>
      </c>
      <c r="AH106" s="215">
        <v>5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>
      <c r="A107" s="223"/>
      <c r="B107" s="224"/>
      <c r="C107" s="256" t="s">
        <v>181</v>
      </c>
      <c r="D107" s="226"/>
      <c r="E107" s="227">
        <v>1</v>
      </c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  <c r="R107" s="225"/>
      <c r="S107" s="225"/>
      <c r="T107" s="225"/>
      <c r="U107" s="225"/>
      <c r="V107" s="225"/>
      <c r="W107" s="225"/>
      <c r="X107" s="225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112</v>
      </c>
      <c r="AH107" s="215">
        <v>5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>
      <c r="A108" s="223"/>
      <c r="B108" s="224"/>
      <c r="C108" s="256" t="s">
        <v>182</v>
      </c>
      <c r="D108" s="226"/>
      <c r="E108" s="227">
        <v>1</v>
      </c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25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112</v>
      </c>
      <c r="AH108" s="215">
        <v>5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>
      <c r="A109" s="223"/>
      <c r="B109" s="224"/>
      <c r="C109" s="256" t="s">
        <v>183</v>
      </c>
      <c r="D109" s="226"/>
      <c r="E109" s="227">
        <v>2</v>
      </c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  <c r="R109" s="225"/>
      <c r="S109" s="225"/>
      <c r="T109" s="225"/>
      <c r="U109" s="225"/>
      <c r="V109" s="225"/>
      <c r="W109" s="225"/>
      <c r="X109" s="225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112</v>
      </c>
      <c r="AH109" s="215">
        <v>5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>
      <c r="A110" s="223"/>
      <c r="B110" s="224"/>
      <c r="C110" s="256" t="s">
        <v>184</v>
      </c>
      <c r="D110" s="226"/>
      <c r="E110" s="227">
        <v>1</v>
      </c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112</v>
      </c>
      <c r="AH110" s="215">
        <v>5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0.399999999999999" outlineLevel="1">
      <c r="A111" s="235">
        <v>34</v>
      </c>
      <c r="B111" s="236" t="s">
        <v>217</v>
      </c>
      <c r="C111" s="254" t="s">
        <v>218</v>
      </c>
      <c r="D111" s="237" t="s">
        <v>104</v>
      </c>
      <c r="E111" s="238">
        <v>1</v>
      </c>
      <c r="F111" s="239"/>
      <c r="G111" s="240">
        <f>ROUND(E111*F111,2)</f>
        <v>0</v>
      </c>
      <c r="H111" s="239"/>
      <c r="I111" s="240">
        <f>ROUND(E111*H111,2)</f>
        <v>0</v>
      </c>
      <c r="J111" s="239"/>
      <c r="K111" s="240">
        <f>ROUND(E111*J111,2)</f>
        <v>0</v>
      </c>
      <c r="L111" s="240">
        <v>21</v>
      </c>
      <c r="M111" s="240">
        <f>G111*(1+L111/100)</f>
        <v>0</v>
      </c>
      <c r="N111" s="240">
        <v>0</v>
      </c>
      <c r="O111" s="240">
        <f>ROUND(E111*N111,2)</f>
        <v>0</v>
      </c>
      <c r="P111" s="240">
        <v>0</v>
      </c>
      <c r="Q111" s="240">
        <f>ROUND(E111*P111,2)</f>
        <v>0</v>
      </c>
      <c r="R111" s="240" t="s">
        <v>146</v>
      </c>
      <c r="S111" s="240" t="s">
        <v>106</v>
      </c>
      <c r="T111" s="241" t="s">
        <v>106</v>
      </c>
      <c r="U111" s="225">
        <v>0.86799999999999999</v>
      </c>
      <c r="V111" s="225">
        <f>ROUND(E111*U111,2)</f>
        <v>0.87</v>
      </c>
      <c r="W111" s="225"/>
      <c r="X111" s="225" t="s">
        <v>107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108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>
      <c r="A112" s="223"/>
      <c r="B112" s="224"/>
      <c r="C112" s="256" t="s">
        <v>184</v>
      </c>
      <c r="D112" s="226"/>
      <c r="E112" s="227">
        <v>1</v>
      </c>
      <c r="F112" s="225"/>
      <c r="G112" s="225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25"/>
      <c r="S112" s="225"/>
      <c r="T112" s="225"/>
      <c r="U112" s="225"/>
      <c r="V112" s="225"/>
      <c r="W112" s="225"/>
      <c r="X112" s="225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112</v>
      </c>
      <c r="AH112" s="215">
        <v>5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>
      <c r="A113" s="243">
        <v>35</v>
      </c>
      <c r="B113" s="244" t="s">
        <v>219</v>
      </c>
      <c r="C113" s="257" t="s">
        <v>220</v>
      </c>
      <c r="D113" s="245" t="s">
        <v>104</v>
      </c>
      <c r="E113" s="246">
        <v>21</v>
      </c>
      <c r="F113" s="247"/>
      <c r="G113" s="248">
        <f>ROUND(E113*F113,2)</f>
        <v>0</v>
      </c>
      <c r="H113" s="247"/>
      <c r="I113" s="248">
        <f>ROUND(E113*H113,2)</f>
        <v>0</v>
      </c>
      <c r="J113" s="247"/>
      <c r="K113" s="248">
        <f>ROUND(E113*J113,2)</f>
        <v>0</v>
      </c>
      <c r="L113" s="248">
        <v>21</v>
      </c>
      <c r="M113" s="248">
        <f>G113*(1+L113/100)</f>
        <v>0</v>
      </c>
      <c r="N113" s="248">
        <v>8.0000000000000007E-5</v>
      </c>
      <c r="O113" s="248">
        <f>ROUND(E113*N113,2)</f>
        <v>0</v>
      </c>
      <c r="P113" s="248">
        <v>2.4930000000000001E-2</v>
      </c>
      <c r="Q113" s="248">
        <f>ROUND(E113*P113,2)</f>
        <v>0.52</v>
      </c>
      <c r="R113" s="248" t="s">
        <v>146</v>
      </c>
      <c r="S113" s="248" t="s">
        <v>106</v>
      </c>
      <c r="T113" s="249" t="s">
        <v>106</v>
      </c>
      <c r="U113" s="225">
        <v>0.27</v>
      </c>
      <c r="V113" s="225">
        <f>ROUND(E113*U113,2)</f>
        <v>5.67</v>
      </c>
      <c r="W113" s="225"/>
      <c r="X113" s="225" t="s">
        <v>107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108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ht="20.399999999999999" outlineLevel="1">
      <c r="A114" s="235">
        <v>36</v>
      </c>
      <c r="B114" s="236" t="s">
        <v>221</v>
      </c>
      <c r="C114" s="254" t="s">
        <v>222</v>
      </c>
      <c r="D114" s="237" t="s">
        <v>104</v>
      </c>
      <c r="E114" s="238">
        <v>29</v>
      </c>
      <c r="F114" s="239"/>
      <c r="G114" s="240">
        <f>ROUND(E114*F114,2)</f>
        <v>0</v>
      </c>
      <c r="H114" s="239"/>
      <c r="I114" s="240">
        <f>ROUND(E114*H114,2)</f>
        <v>0</v>
      </c>
      <c r="J114" s="239"/>
      <c r="K114" s="240">
        <f>ROUND(E114*J114,2)</f>
        <v>0</v>
      </c>
      <c r="L114" s="240">
        <v>21</v>
      </c>
      <c r="M114" s="240">
        <f>G114*(1+L114/100)</f>
        <v>0</v>
      </c>
      <c r="N114" s="240">
        <v>0</v>
      </c>
      <c r="O114" s="240">
        <f>ROUND(E114*N114,2)</f>
        <v>0</v>
      </c>
      <c r="P114" s="240">
        <v>0</v>
      </c>
      <c r="Q114" s="240">
        <f>ROUND(E114*P114,2)</f>
        <v>0</v>
      </c>
      <c r="R114" s="240" t="s">
        <v>146</v>
      </c>
      <c r="S114" s="240" t="s">
        <v>106</v>
      </c>
      <c r="T114" s="241" t="s">
        <v>106</v>
      </c>
      <c r="U114" s="225">
        <v>0.06</v>
      </c>
      <c r="V114" s="225">
        <f>ROUND(E114*U114,2)</f>
        <v>1.74</v>
      </c>
      <c r="W114" s="225"/>
      <c r="X114" s="225" t="s">
        <v>107</v>
      </c>
      <c r="Y114" s="215"/>
      <c r="Z114" s="215"/>
      <c r="AA114" s="215"/>
      <c r="AB114" s="215"/>
      <c r="AC114" s="215"/>
      <c r="AD114" s="215"/>
      <c r="AE114" s="215"/>
      <c r="AF114" s="215"/>
      <c r="AG114" s="215" t="s">
        <v>108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>
      <c r="A115" s="223"/>
      <c r="B115" s="224"/>
      <c r="C115" s="256" t="s">
        <v>223</v>
      </c>
      <c r="D115" s="226"/>
      <c r="E115" s="227">
        <v>29</v>
      </c>
      <c r="F115" s="225"/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225"/>
      <c r="R115" s="225"/>
      <c r="S115" s="225"/>
      <c r="T115" s="225"/>
      <c r="U115" s="225"/>
      <c r="V115" s="225"/>
      <c r="W115" s="225"/>
      <c r="X115" s="225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112</v>
      </c>
      <c r="AH115" s="215">
        <v>5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ht="30.6" outlineLevel="1">
      <c r="A116" s="235">
        <v>37</v>
      </c>
      <c r="B116" s="236" t="s">
        <v>224</v>
      </c>
      <c r="C116" s="254" t="s">
        <v>225</v>
      </c>
      <c r="D116" s="237" t="s">
        <v>226</v>
      </c>
      <c r="E116" s="238">
        <v>424.64249999999998</v>
      </c>
      <c r="F116" s="239"/>
      <c r="G116" s="240">
        <f>ROUND(E116*F116,2)</f>
        <v>0</v>
      </c>
      <c r="H116" s="239"/>
      <c r="I116" s="240">
        <f>ROUND(E116*H116,2)</f>
        <v>0</v>
      </c>
      <c r="J116" s="239"/>
      <c r="K116" s="240">
        <f>ROUND(E116*J116,2)</f>
        <v>0</v>
      </c>
      <c r="L116" s="240">
        <v>21</v>
      </c>
      <c r="M116" s="240">
        <f>G116*(1+L116/100)</f>
        <v>0</v>
      </c>
      <c r="N116" s="240">
        <v>0</v>
      </c>
      <c r="O116" s="240">
        <f>ROUND(E116*N116,2)</f>
        <v>0</v>
      </c>
      <c r="P116" s="240">
        <v>0</v>
      </c>
      <c r="Q116" s="240">
        <f>ROUND(E116*P116,2)</f>
        <v>0</v>
      </c>
      <c r="R116" s="240" t="s">
        <v>146</v>
      </c>
      <c r="S116" s="240" t="s">
        <v>106</v>
      </c>
      <c r="T116" s="241" t="s">
        <v>106</v>
      </c>
      <c r="U116" s="225">
        <v>3.1E-2</v>
      </c>
      <c r="V116" s="225">
        <f>ROUND(E116*U116,2)</f>
        <v>13.16</v>
      </c>
      <c r="W116" s="225"/>
      <c r="X116" s="225" t="s">
        <v>107</v>
      </c>
      <c r="Y116" s="215"/>
      <c r="Z116" s="215"/>
      <c r="AA116" s="215"/>
      <c r="AB116" s="215"/>
      <c r="AC116" s="215"/>
      <c r="AD116" s="215"/>
      <c r="AE116" s="215"/>
      <c r="AF116" s="215"/>
      <c r="AG116" s="215" t="s">
        <v>108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0.399999999999999" outlineLevel="1">
      <c r="A117" s="223"/>
      <c r="B117" s="224"/>
      <c r="C117" s="256" t="s">
        <v>227</v>
      </c>
      <c r="D117" s="226"/>
      <c r="E117" s="227">
        <v>424.64249999999998</v>
      </c>
      <c r="F117" s="225"/>
      <c r="G117" s="225"/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25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112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>
      <c r="A118" s="235">
        <v>38</v>
      </c>
      <c r="B118" s="236" t="s">
        <v>228</v>
      </c>
      <c r="C118" s="254" t="s">
        <v>229</v>
      </c>
      <c r="D118" s="237" t="s">
        <v>104</v>
      </c>
      <c r="E118" s="238">
        <v>42</v>
      </c>
      <c r="F118" s="239"/>
      <c r="G118" s="240">
        <f>ROUND(E118*F118,2)</f>
        <v>0</v>
      </c>
      <c r="H118" s="239"/>
      <c r="I118" s="240">
        <f>ROUND(E118*H118,2)</f>
        <v>0</v>
      </c>
      <c r="J118" s="239"/>
      <c r="K118" s="240">
        <f>ROUND(E118*J118,2)</f>
        <v>0</v>
      </c>
      <c r="L118" s="240">
        <v>21</v>
      </c>
      <c r="M118" s="240">
        <f>G118*(1+L118/100)</f>
        <v>0</v>
      </c>
      <c r="N118" s="240">
        <v>1.0000000000000001E-5</v>
      </c>
      <c r="O118" s="240">
        <f>ROUND(E118*N118,2)</f>
        <v>0</v>
      </c>
      <c r="P118" s="240">
        <v>7.5000000000000002E-4</v>
      </c>
      <c r="Q118" s="240">
        <f>ROUND(E118*P118,2)</f>
        <v>0.03</v>
      </c>
      <c r="R118" s="240" t="s">
        <v>146</v>
      </c>
      <c r="S118" s="240" t="s">
        <v>106</v>
      </c>
      <c r="T118" s="241" t="s">
        <v>106</v>
      </c>
      <c r="U118" s="225">
        <v>0.03</v>
      </c>
      <c r="V118" s="225">
        <f>ROUND(E118*U118,2)</f>
        <v>1.26</v>
      </c>
      <c r="W118" s="225"/>
      <c r="X118" s="225" t="s">
        <v>107</v>
      </c>
      <c r="Y118" s="215"/>
      <c r="Z118" s="215"/>
      <c r="AA118" s="215"/>
      <c r="AB118" s="215"/>
      <c r="AC118" s="215"/>
      <c r="AD118" s="215"/>
      <c r="AE118" s="215"/>
      <c r="AF118" s="215"/>
      <c r="AG118" s="215" t="s">
        <v>108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>
      <c r="A119" s="223"/>
      <c r="B119" s="224"/>
      <c r="C119" s="258" t="s">
        <v>230</v>
      </c>
      <c r="D119" s="250"/>
      <c r="E119" s="250"/>
      <c r="F119" s="250"/>
      <c r="G119" s="250"/>
      <c r="H119" s="225"/>
      <c r="I119" s="225"/>
      <c r="J119" s="225"/>
      <c r="K119" s="225"/>
      <c r="L119" s="225"/>
      <c r="M119" s="225"/>
      <c r="N119" s="225"/>
      <c r="O119" s="225"/>
      <c r="P119" s="225"/>
      <c r="Q119" s="225"/>
      <c r="R119" s="225"/>
      <c r="S119" s="225"/>
      <c r="T119" s="225"/>
      <c r="U119" s="225"/>
      <c r="V119" s="225"/>
      <c r="W119" s="225"/>
      <c r="X119" s="225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122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>
      <c r="A120" s="223"/>
      <c r="B120" s="224"/>
      <c r="C120" s="256" t="s">
        <v>139</v>
      </c>
      <c r="D120" s="226"/>
      <c r="E120" s="227">
        <v>42</v>
      </c>
      <c r="F120" s="225"/>
      <c r="G120" s="225"/>
      <c r="H120" s="225"/>
      <c r="I120" s="225"/>
      <c r="J120" s="225"/>
      <c r="K120" s="225"/>
      <c r="L120" s="225"/>
      <c r="M120" s="225"/>
      <c r="N120" s="225"/>
      <c r="O120" s="225"/>
      <c r="P120" s="225"/>
      <c r="Q120" s="225"/>
      <c r="R120" s="225"/>
      <c r="S120" s="225"/>
      <c r="T120" s="225"/>
      <c r="U120" s="225"/>
      <c r="V120" s="225"/>
      <c r="W120" s="225"/>
      <c r="X120" s="225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112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>
      <c r="A121" s="235">
        <v>39</v>
      </c>
      <c r="B121" s="236" t="s">
        <v>231</v>
      </c>
      <c r="C121" s="254" t="s">
        <v>232</v>
      </c>
      <c r="D121" s="237" t="s">
        <v>226</v>
      </c>
      <c r="E121" s="238">
        <v>391.23</v>
      </c>
      <c r="F121" s="239"/>
      <c r="G121" s="240">
        <f>ROUND(E121*F121,2)</f>
        <v>0</v>
      </c>
      <c r="H121" s="239"/>
      <c r="I121" s="240">
        <f>ROUND(E121*H121,2)</f>
        <v>0</v>
      </c>
      <c r="J121" s="239"/>
      <c r="K121" s="240">
        <f>ROUND(E121*J121,2)</f>
        <v>0</v>
      </c>
      <c r="L121" s="240">
        <v>21</v>
      </c>
      <c r="M121" s="240">
        <f>G121*(1+L121/100)</f>
        <v>0</v>
      </c>
      <c r="N121" s="240">
        <v>0</v>
      </c>
      <c r="O121" s="240">
        <f>ROUND(E121*N121,2)</f>
        <v>0</v>
      </c>
      <c r="P121" s="240">
        <v>0</v>
      </c>
      <c r="Q121" s="240">
        <f>ROUND(E121*P121,2)</f>
        <v>0</v>
      </c>
      <c r="R121" s="240" t="s">
        <v>146</v>
      </c>
      <c r="S121" s="240" t="s">
        <v>106</v>
      </c>
      <c r="T121" s="241" t="s">
        <v>106</v>
      </c>
      <c r="U121" s="225">
        <v>0.05</v>
      </c>
      <c r="V121" s="225">
        <f>ROUND(E121*U121,2)</f>
        <v>19.559999999999999</v>
      </c>
      <c r="W121" s="225"/>
      <c r="X121" s="225" t="s">
        <v>107</v>
      </c>
      <c r="Y121" s="215"/>
      <c r="Z121" s="215"/>
      <c r="AA121" s="215"/>
      <c r="AB121" s="215"/>
      <c r="AC121" s="215"/>
      <c r="AD121" s="215"/>
      <c r="AE121" s="215"/>
      <c r="AF121" s="215"/>
      <c r="AG121" s="215" t="s">
        <v>108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>
      <c r="A122" s="223"/>
      <c r="B122" s="224"/>
      <c r="C122" s="258" t="s">
        <v>233</v>
      </c>
      <c r="D122" s="250"/>
      <c r="E122" s="250"/>
      <c r="F122" s="250"/>
      <c r="G122" s="250"/>
      <c r="H122" s="225"/>
      <c r="I122" s="225"/>
      <c r="J122" s="225"/>
      <c r="K122" s="225"/>
      <c r="L122" s="225"/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25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122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ht="20.399999999999999" outlineLevel="1">
      <c r="A123" s="223"/>
      <c r="B123" s="224"/>
      <c r="C123" s="256" t="s">
        <v>234</v>
      </c>
      <c r="D123" s="226"/>
      <c r="E123" s="227">
        <v>391.23</v>
      </c>
      <c r="F123" s="225"/>
      <c r="G123" s="225"/>
      <c r="H123" s="225"/>
      <c r="I123" s="225"/>
      <c r="J123" s="225"/>
      <c r="K123" s="225"/>
      <c r="L123" s="225"/>
      <c r="M123" s="225"/>
      <c r="N123" s="225"/>
      <c r="O123" s="225"/>
      <c r="P123" s="225"/>
      <c r="Q123" s="225"/>
      <c r="R123" s="225"/>
      <c r="S123" s="225"/>
      <c r="T123" s="225"/>
      <c r="U123" s="225"/>
      <c r="V123" s="225"/>
      <c r="W123" s="225"/>
      <c r="X123" s="225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112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>
      <c r="A124" s="243">
        <v>40</v>
      </c>
      <c r="B124" s="244" t="s">
        <v>235</v>
      </c>
      <c r="C124" s="257" t="s">
        <v>236</v>
      </c>
      <c r="D124" s="245" t="s">
        <v>104</v>
      </c>
      <c r="E124" s="246">
        <v>1</v>
      </c>
      <c r="F124" s="247"/>
      <c r="G124" s="248">
        <f>ROUND(E124*F124,2)</f>
        <v>0</v>
      </c>
      <c r="H124" s="247"/>
      <c r="I124" s="248">
        <f>ROUND(E124*H124,2)</f>
        <v>0</v>
      </c>
      <c r="J124" s="247"/>
      <c r="K124" s="248">
        <f>ROUND(E124*J124,2)</f>
        <v>0</v>
      </c>
      <c r="L124" s="248">
        <v>21</v>
      </c>
      <c r="M124" s="248">
        <f>G124*(1+L124/100)</f>
        <v>0</v>
      </c>
      <c r="N124" s="248">
        <v>5.4899999999999997E-2</v>
      </c>
      <c r="O124" s="248">
        <f>ROUND(E124*N124,2)</f>
        <v>0.05</v>
      </c>
      <c r="P124" s="248">
        <v>0</v>
      </c>
      <c r="Q124" s="248">
        <f>ROUND(E124*P124,2)</f>
        <v>0</v>
      </c>
      <c r="R124" s="248"/>
      <c r="S124" s="248" t="s">
        <v>237</v>
      </c>
      <c r="T124" s="249" t="s">
        <v>238</v>
      </c>
      <c r="U124" s="225">
        <v>0</v>
      </c>
      <c r="V124" s="225">
        <f>ROUND(E124*U124,2)</f>
        <v>0</v>
      </c>
      <c r="W124" s="225"/>
      <c r="X124" s="225" t="s">
        <v>116</v>
      </c>
      <c r="Y124" s="215"/>
      <c r="Z124" s="215"/>
      <c r="AA124" s="215"/>
      <c r="AB124" s="215"/>
      <c r="AC124" s="215"/>
      <c r="AD124" s="215"/>
      <c r="AE124" s="215"/>
      <c r="AF124" s="215"/>
      <c r="AG124" s="215" t="s">
        <v>117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>
      <c r="A125" s="243">
        <v>41</v>
      </c>
      <c r="B125" s="244" t="s">
        <v>239</v>
      </c>
      <c r="C125" s="257" t="s">
        <v>240</v>
      </c>
      <c r="D125" s="245" t="s">
        <v>166</v>
      </c>
      <c r="E125" s="246">
        <v>0.91435</v>
      </c>
      <c r="F125" s="247"/>
      <c r="G125" s="248">
        <f>ROUND(E125*F125,2)</f>
        <v>0</v>
      </c>
      <c r="H125" s="247"/>
      <c r="I125" s="248">
        <f>ROUND(E125*H125,2)</f>
        <v>0</v>
      </c>
      <c r="J125" s="247"/>
      <c r="K125" s="248">
        <f>ROUND(E125*J125,2)</f>
        <v>0</v>
      </c>
      <c r="L125" s="248">
        <v>21</v>
      </c>
      <c r="M125" s="248">
        <f>G125*(1+L125/100)</f>
        <v>0</v>
      </c>
      <c r="N125" s="248">
        <v>0</v>
      </c>
      <c r="O125" s="248">
        <f>ROUND(E125*N125,2)</f>
        <v>0</v>
      </c>
      <c r="P125" s="248">
        <v>0</v>
      </c>
      <c r="Q125" s="248">
        <f>ROUND(E125*P125,2)</f>
        <v>0</v>
      </c>
      <c r="R125" s="248" t="s">
        <v>146</v>
      </c>
      <c r="S125" s="248" t="s">
        <v>106</v>
      </c>
      <c r="T125" s="249" t="s">
        <v>106</v>
      </c>
      <c r="U125" s="225">
        <v>2.7389999999999999</v>
      </c>
      <c r="V125" s="225">
        <f>ROUND(E125*U125,2)</f>
        <v>2.5</v>
      </c>
      <c r="W125" s="225"/>
      <c r="X125" s="225" t="s">
        <v>167</v>
      </c>
      <c r="Y125" s="215"/>
      <c r="Z125" s="215"/>
      <c r="AA125" s="215"/>
      <c r="AB125" s="215"/>
      <c r="AC125" s="215"/>
      <c r="AD125" s="215"/>
      <c r="AE125" s="215"/>
      <c r="AF125" s="215"/>
      <c r="AG125" s="215" t="s">
        <v>168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>
      <c r="A126" s="229" t="s">
        <v>100</v>
      </c>
      <c r="B126" s="230" t="s">
        <v>67</v>
      </c>
      <c r="C126" s="253" t="s">
        <v>68</v>
      </c>
      <c r="D126" s="231"/>
      <c r="E126" s="232"/>
      <c r="F126" s="233"/>
      <c r="G126" s="233">
        <f>SUMIF(AG127:AG128,"&lt;&gt;NOR",G127:G128)</f>
        <v>0</v>
      </c>
      <c r="H126" s="233"/>
      <c r="I126" s="233">
        <f>SUM(I127:I128)</f>
        <v>0</v>
      </c>
      <c r="J126" s="233"/>
      <c r="K126" s="233">
        <f>SUM(K127:K128)</f>
        <v>0</v>
      </c>
      <c r="L126" s="233"/>
      <c r="M126" s="233">
        <f>SUM(M127:M128)</f>
        <v>0</v>
      </c>
      <c r="N126" s="233"/>
      <c r="O126" s="233">
        <f>SUM(O127:O128)</f>
        <v>0.01</v>
      </c>
      <c r="P126" s="233"/>
      <c r="Q126" s="233">
        <f>SUM(Q127:Q128)</f>
        <v>0</v>
      </c>
      <c r="R126" s="233"/>
      <c r="S126" s="233"/>
      <c r="T126" s="234"/>
      <c r="U126" s="228"/>
      <c r="V126" s="228">
        <f>SUM(V127:V128)</f>
        <v>9.6</v>
      </c>
      <c r="W126" s="228"/>
      <c r="X126" s="228"/>
      <c r="AG126" t="s">
        <v>101</v>
      </c>
    </row>
    <row r="127" spans="1:60" ht="20.399999999999999" outlineLevel="1">
      <c r="A127" s="235">
        <v>42</v>
      </c>
      <c r="B127" s="236" t="s">
        <v>241</v>
      </c>
      <c r="C127" s="254" t="s">
        <v>242</v>
      </c>
      <c r="D127" s="237" t="s">
        <v>125</v>
      </c>
      <c r="E127" s="238">
        <v>80</v>
      </c>
      <c r="F127" s="239"/>
      <c r="G127" s="240">
        <f>ROUND(E127*F127,2)</f>
        <v>0</v>
      </c>
      <c r="H127" s="239"/>
      <c r="I127" s="240">
        <f>ROUND(E127*H127,2)</f>
        <v>0</v>
      </c>
      <c r="J127" s="239"/>
      <c r="K127" s="240">
        <f>ROUND(E127*J127,2)</f>
        <v>0</v>
      </c>
      <c r="L127" s="240">
        <v>21</v>
      </c>
      <c r="M127" s="240">
        <f>G127*(1+L127/100)</f>
        <v>0</v>
      </c>
      <c r="N127" s="240">
        <v>9.0000000000000006E-5</v>
      </c>
      <c r="O127" s="240">
        <f>ROUND(E127*N127,2)</f>
        <v>0.01</v>
      </c>
      <c r="P127" s="240">
        <v>0</v>
      </c>
      <c r="Q127" s="240">
        <f>ROUND(E127*P127,2)</f>
        <v>0</v>
      </c>
      <c r="R127" s="240" t="s">
        <v>243</v>
      </c>
      <c r="S127" s="240" t="s">
        <v>106</v>
      </c>
      <c r="T127" s="241" t="s">
        <v>106</v>
      </c>
      <c r="U127" s="225">
        <v>0.12</v>
      </c>
      <c r="V127" s="225">
        <f>ROUND(E127*U127,2)</f>
        <v>9.6</v>
      </c>
      <c r="W127" s="225"/>
      <c r="X127" s="225" t="s">
        <v>107</v>
      </c>
      <c r="Y127" s="215"/>
      <c r="Z127" s="215"/>
      <c r="AA127" s="215"/>
      <c r="AB127" s="215"/>
      <c r="AC127" s="215"/>
      <c r="AD127" s="215"/>
      <c r="AE127" s="215"/>
      <c r="AF127" s="215"/>
      <c r="AG127" s="215" t="s">
        <v>108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>
      <c r="A128" s="223"/>
      <c r="B128" s="224"/>
      <c r="C128" s="258" t="s">
        <v>244</v>
      </c>
      <c r="D128" s="250"/>
      <c r="E128" s="250"/>
      <c r="F128" s="250"/>
      <c r="G128" s="250"/>
      <c r="H128" s="225"/>
      <c r="I128" s="225"/>
      <c r="J128" s="225"/>
      <c r="K128" s="225"/>
      <c r="L128" s="225"/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122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>
      <c r="A129" s="229" t="s">
        <v>100</v>
      </c>
      <c r="B129" s="230" t="s">
        <v>69</v>
      </c>
      <c r="C129" s="253" t="s">
        <v>70</v>
      </c>
      <c r="D129" s="231"/>
      <c r="E129" s="232"/>
      <c r="F129" s="233"/>
      <c r="G129" s="233">
        <f>SUMIF(AG130:AG137,"&lt;&gt;NOR",G130:G137)</f>
        <v>0</v>
      </c>
      <c r="H129" s="233"/>
      <c r="I129" s="233">
        <f>SUM(I130:I137)</f>
        <v>0</v>
      </c>
      <c r="J129" s="233"/>
      <c r="K129" s="233">
        <f>SUM(K130:K137)</f>
        <v>0</v>
      </c>
      <c r="L129" s="233"/>
      <c r="M129" s="233">
        <f>SUM(M130:M137)</f>
        <v>0</v>
      </c>
      <c r="N129" s="233"/>
      <c r="O129" s="233">
        <f>SUM(O130:O137)</f>
        <v>0</v>
      </c>
      <c r="P129" s="233"/>
      <c r="Q129" s="233">
        <f>SUM(Q130:Q137)</f>
        <v>0</v>
      </c>
      <c r="R129" s="233"/>
      <c r="S129" s="233"/>
      <c r="T129" s="234"/>
      <c r="U129" s="228"/>
      <c r="V129" s="228">
        <f>SUM(V130:V137)</f>
        <v>1.55</v>
      </c>
      <c r="W129" s="228"/>
      <c r="X129" s="228"/>
      <c r="AG129" t="s">
        <v>101</v>
      </c>
    </row>
    <row r="130" spans="1:60" outlineLevel="1">
      <c r="A130" s="235">
        <v>43</v>
      </c>
      <c r="B130" s="236" t="s">
        <v>245</v>
      </c>
      <c r="C130" s="254" t="s">
        <v>246</v>
      </c>
      <c r="D130" s="237" t="s">
        <v>166</v>
      </c>
      <c r="E130" s="238">
        <v>0.93447999999999998</v>
      </c>
      <c r="F130" s="239"/>
      <c r="G130" s="240">
        <f>ROUND(E130*F130,2)</f>
        <v>0</v>
      </c>
      <c r="H130" s="239"/>
      <c r="I130" s="240">
        <f>ROUND(E130*H130,2)</f>
        <v>0</v>
      </c>
      <c r="J130" s="239"/>
      <c r="K130" s="240">
        <f>ROUND(E130*J130,2)</f>
        <v>0</v>
      </c>
      <c r="L130" s="240">
        <v>21</v>
      </c>
      <c r="M130" s="240">
        <f>G130*(1+L130/100)</f>
        <v>0</v>
      </c>
      <c r="N130" s="240">
        <v>0</v>
      </c>
      <c r="O130" s="240">
        <f>ROUND(E130*N130,2)</f>
        <v>0</v>
      </c>
      <c r="P130" s="240">
        <v>0</v>
      </c>
      <c r="Q130" s="240">
        <f>ROUND(E130*P130,2)</f>
        <v>0</v>
      </c>
      <c r="R130" s="240" t="s">
        <v>131</v>
      </c>
      <c r="S130" s="240" t="s">
        <v>106</v>
      </c>
      <c r="T130" s="241" t="s">
        <v>106</v>
      </c>
      <c r="U130" s="225">
        <v>0.49</v>
      </c>
      <c r="V130" s="225">
        <f>ROUND(E130*U130,2)</f>
        <v>0.46</v>
      </c>
      <c r="W130" s="225"/>
      <c r="X130" s="225" t="s">
        <v>107</v>
      </c>
      <c r="Y130" s="215"/>
      <c r="Z130" s="215"/>
      <c r="AA130" s="215"/>
      <c r="AB130" s="215"/>
      <c r="AC130" s="215"/>
      <c r="AD130" s="215"/>
      <c r="AE130" s="215"/>
      <c r="AF130" s="215"/>
      <c r="AG130" s="215" t="s">
        <v>108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>
      <c r="A131" s="223"/>
      <c r="B131" s="224"/>
      <c r="C131" s="255" t="s">
        <v>247</v>
      </c>
      <c r="D131" s="242"/>
      <c r="E131" s="242"/>
      <c r="F131" s="242"/>
      <c r="G131" s="242"/>
      <c r="H131" s="225"/>
      <c r="I131" s="225"/>
      <c r="J131" s="225"/>
      <c r="K131" s="225"/>
      <c r="L131" s="225"/>
      <c r="M131" s="225"/>
      <c r="N131" s="225"/>
      <c r="O131" s="225"/>
      <c r="P131" s="225"/>
      <c r="Q131" s="225"/>
      <c r="R131" s="225"/>
      <c r="S131" s="225"/>
      <c r="T131" s="225"/>
      <c r="U131" s="225"/>
      <c r="V131" s="225"/>
      <c r="W131" s="225"/>
      <c r="X131" s="225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110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>
      <c r="A132" s="235">
        <v>44</v>
      </c>
      <c r="B132" s="236" t="s">
        <v>248</v>
      </c>
      <c r="C132" s="254" t="s">
        <v>249</v>
      </c>
      <c r="D132" s="237" t="s">
        <v>166</v>
      </c>
      <c r="E132" s="238">
        <v>10.27928</v>
      </c>
      <c r="F132" s="239"/>
      <c r="G132" s="240">
        <f>ROUND(E132*F132,2)</f>
        <v>0</v>
      </c>
      <c r="H132" s="239"/>
      <c r="I132" s="240">
        <f>ROUND(E132*H132,2)</f>
        <v>0</v>
      </c>
      <c r="J132" s="239"/>
      <c r="K132" s="240">
        <f>ROUND(E132*J132,2)</f>
        <v>0</v>
      </c>
      <c r="L132" s="240">
        <v>21</v>
      </c>
      <c r="M132" s="240">
        <f>G132*(1+L132/100)</f>
        <v>0</v>
      </c>
      <c r="N132" s="240">
        <v>0</v>
      </c>
      <c r="O132" s="240">
        <f>ROUND(E132*N132,2)</f>
        <v>0</v>
      </c>
      <c r="P132" s="240">
        <v>0</v>
      </c>
      <c r="Q132" s="240">
        <f>ROUND(E132*P132,2)</f>
        <v>0</v>
      </c>
      <c r="R132" s="240" t="s">
        <v>131</v>
      </c>
      <c r="S132" s="240" t="s">
        <v>106</v>
      </c>
      <c r="T132" s="241" t="s">
        <v>106</v>
      </c>
      <c r="U132" s="225">
        <v>0</v>
      </c>
      <c r="V132" s="225">
        <f>ROUND(E132*U132,2)</f>
        <v>0</v>
      </c>
      <c r="W132" s="225"/>
      <c r="X132" s="225" t="s">
        <v>107</v>
      </c>
      <c r="Y132" s="215"/>
      <c r="Z132" s="215"/>
      <c r="AA132" s="215"/>
      <c r="AB132" s="215"/>
      <c r="AC132" s="215"/>
      <c r="AD132" s="215"/>
      <c r="AE132" s="215"/>
      <c r="AF132" s="215"/>
      <c r="AG132" s="215" t="s">
        <v>108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>
      <c r="A133" s="223"/>
      <c r="B133" s="224"/>
      <c r="C133" s="256" t="s">
        <v>250</v>
      </c>
      <c r="D133" s="226"/>
      <c r="E133" s="227">
        <v>10.27928</v>
      </c>
      <c r="F133" s="225"/>
      <c r="G133" s="225"/>
      <c r="H133" s="225"/>
      <c r="I133" s="225"/>
      <c r="J133" s="225"/>
      <c r="K133" s="225"/>
      <c r="L133" s="225"/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112</v>
      </c>
      <c r="AH133" s="215">
        <v>5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>
      <c r="A134" s="243">
        <v>45</v>
      </c>
      <c r="B134" s="244" t="s">
        <v>251</v>
      </c>
      <c r="C134" s="257" t="s">
        <v>252</v>
      </c>
      <c r="D134" s="245" t="s">
        <v>166</v>
      </c>
      <c r="E134" s="246">
        <v>1.0360799999999999</v>
      </c>
      <c r="F134" s="247"/>
      <c r="G134" s="248">
        <f>ROUND(E134*F134,2)</f>
        <v>0</v>
      </c>
      <c r="H134" s="247"/>
      <c r="I134" s="248">
        <f>ROUND(E134*H134,2)</f>
        <v>0</v>
      </c>
      <c r="J134" s="247"/>
      <c r="K134" s="248">
        <f>ROUND(E134*J134,2)</f>
        <v>0</v>
      </c>
      <c r="L134" s="248">
        <v>21</v>
      </c>
      <c r="M134" s="248">
        <f>G134*(1+L134/100)</f>
        <v>0</v>
      </c>
      <c r="N134" s="248">
        <v>0</v>
      </c>
      <c r="O134" s="248">
        <f>ROUND(E134*N134,2)</f>
        <v>0</v>
      </c>
      <c r="P134" s="248">
        <v>0</v>
      </c>
      <c r="Q134" s="248">
        <f>ROUND(E134*P134,2)</f>
        <v>0</v>
      </c>
      <c r="R134" s="248" t="s">
        <v>131</v>
      </c>
      <c r="S134" s="248" t="s">
        <v>106</v>
      </c>
      <c r="T134" s="249" t="s">
        <v>106</v>
      </c>
      <c r="U134" s="225">
        <v>0.94199999999999995</v>
      </c>
      <c r="V134" s="225">
        <f>ROUND(E134*U134,2)</f>
        <v>0.98</v>
      </c>
      <c r="W134" s="225"/>
      <c r="X134" s="225" t="s">
        <v>253</v>
      </c>
      <c r="Y134" s="215"/>
      <c r="Z134" s="215"/>
      <c r="AA134" s="215"/>
      <c r="AB134" s="215"/>
      <c r="AC134" s="215"/>
      <c r="AD134" s="215"/>
      <c r="AE134" s="215"/>
      <c r="AF134" s="215"/>
      <c r="AG134" s="215" t="s">
        <v>254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>
      <c r="A135" s="243">
        <v>46</v>
      </c>
      <c r="B135" s="244" t="s">
        <v>255</v>
      </c>
      <c r="C135" s="257" t="s">
        <v>256</v>
      </c>
      <c r="D135" s="245" t="s">
        <v>166</v>
      </c>
      <c r="E135" s="246">
        <v>1.0360799999999999</v>
      </c>
      <c r="F135" s="247"/>
      <c r="G135" s="248">
        <f>ROUND(E135*F135,2)</f>
        <v>0</v>
      </c>
      <c r="H135" s="247"/>
      <c r="I135" s="248">
        <f>ROUND(E135*H135,2)</f>
        <v>0</v>
      </c>
      <c r="J135" s="247"/>
      <c r="K135" s="248">
        <f>ROUND(E135*J135,2)</f>
        <v>0</v>
      </c>
      <c r="L135" s="248">
        <v>21</v>
      </c>
      <c r="M135" s="248">
        <f>G135*(1+L135/100)</f>
        <v>0</v>
      </c>
      <c r="N135" s="248">
        <v>0</v>
      </c>
      <c r="O135" s="248">
        <f>ROUND(E135*N135,2)</f>
        <v>0</v>
      </c>
      <c r="P135" s="248">
        <v>0</v>
      </c>
      <c r="Q135" s="248">
        <f>ROUND(E135*P135,2)</f>
        <v>0</v>
      </c>
      <c r="R135" s="248" t="s">
        <v>131</v>
      </c>
      <c r="S135" s="248" t="s">
        <v>106</v>
      </c>
      <c r="T135" s="249" t="s">
        <v>106</v>
      </c>
      <c r="U135" s="225">
        <v>0</v>
      </c>
      <c r="V135" s="225">
        <f>ROUND(E135*U135,2)</f>
        <v>0</v>
      </c>
      <c r="W135" s="225"/>
      <c r="X135" s="225" t="s">
        <v>253</v>
      </c>
      <c r="Y135" s="215"/>
      <c r="Z135" s="215"/>
      <c r="AA135" s="215"/>
      <c r="AB135" s="215"/>
      <c r="AC135" s="215"/>
      <c r="AD135" s="215"/>
      <c r="AE135" s="215"/>
      <c r="AF135" s="215"/>
      <c r="AG135" s="215" t="s">
        <v>254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>
      <c r="A136" s="243">
        <v>47</v>
      </c>
      <c r="B136" s="244" t="s">
        <v>257</v>
      </c>
      <c r="C136" s="257" t="s">
        <v>258</v>
      </c>
      <c r="D136" s="245" t="s">
        <v>166</v>
      </c>
      <c r="E136" s="246">
        <v>1.0360799999999999</v>
      </c>
      <c r="F136" s="247"/>
      <c r="G136" s="248">
        <f>ROUND(E136*F136,2)</f>
        <v>0</v>
      </c>
      <c r="H136" s="247"/>
      <c r="I136" s="248">
        <f>ROUND(E136*H136,2)</f>
        <v>0</v>
      </c>
      <c r="J136" s="247"/>
      <c r="K136" s="248">
        <f>ROUND(E136*J136,2)</f>
        <v>0</v>
      </c>
      <c r="L136" s="248">
        <v>21</v>
      </c>
      <c r="M136" s="248">
        <f>G136*(1+L136/100)</f>
        <v>0</v>
      </c>
      <c r="N136" s="248">
        <v>0</v>
      </c>
      <c r="O136" s="248">
        <f>ROUND(E136*N136,2)</f>
        <v>0</v>
      </c>
      <c r="P136" s="248">
        <v>0</v>
      </c>
      <c r="Q136" s="248">
        <f>ROUND(E136*P136,2)</f>
        <v>0</v>
      </c>
      <c r="R136" s="248"/>
      <c r="S136" s="248" t="s">
        <v>106</v>
      </c>
      <c r="T136" s="249" t="s">
        <v>106</v>
      </c>
      <c r="U136" s="225">
        <v>9.9000000000000005E-2</v>
      </c>
      <c r="V136" s="225">
        <f>ROUND(E136*U136,2)</f>
        <v>0.1</v>
      </c>
      <c r="W136" s="225"/>
      <c r="X136" s="225" t="s">
        <v>253</v>
      </c>
      <c r="Y136" s="215"/>
      <c r="Z136" s="215"/>
      <c r="AA136" s="215"/>
      <c r="AB136" s="215"/>
      <c r="AC136" s="215"/>
      <c r="AD136" s="215"/>
      <c r="AE136" s="215"/>
      <c r="AF136" s="215"/>
      <c r="AG136" s="215" t="s">
        <v>254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>
      <c r="A137" s="235">
        <v>48</v>
      </c>
      <c r="B137" s="236" t="s">
        <v>259</v>
      </c>
      <c r="C137" s="254" t="s">
        <v>260</v>
      </c>
      <c r="D137" s="237" t="s">
        <v>166</v>
      </c>
      <c r="E137" s="238">
        <v>1.0360799999999999</v>
      </c>
      <c r="F137" s="239"/>
      <c r="G137" s="240">
        <f>ROUND(E137*F137,2)</f>
        <v>0</v>
      </c>
      <c r="H137" s="239"/>
      <c r="I137" s="240">
        <f>ROUND(E137*H137,2)</f>
        <v>0</v>
      </c>
      <c r="J137" s="239"/>
      <c r="K137" s="240">
        <f>ROUND(E137*J137,2)</f>
        <v>0</v>
      </c>
      <c r="L137" s="240">
        <v>21</v>
      </c>
      <c r="M137" s="240">
        <f>G137*(1+L137/100)</f>
        <v>0</v>
      </c>
      <c r="N137" s="240">
        <v>0</v>
      </c>
      <c r="O137" s="240">
        <f>ROUND(E137*N137,2)</f>
        <v>0</v>
      </c>
      <c r="P137" s="240">
        <v>0</v>
      </c>
      <c r="Q137" s="240">
        <f>ROUND(E137*P137,2)</f>
        <v>0</v>
      </c>
      <c r="R137" s="240"/>
      <c r="S137" s="240" t="s">
        <v>106</v>
      </c>
      <c r="T137" s="241" t="s">
        <v>106</v>
      </c>
      <c r="U137" s="225">
        <v>6.0000000000000001E-3</v>
      </c>
      <c r="V137" s="225">
        <f>ROUND(E137*U137,2)</f>
        <v>0.01</v>
      </c>
      <c r="W137" s="225"/>
      <c r="X137" s="225" t="s">
        <v>253</v>
      </c>
      <c r="Y137" s="215"/>
      <c r="Z137" s="215"/>
      <c r="AA137" s="215"/>
      <c r="AB137" s="215"/>
      <c r="AC137" s="215"/>
      <c r="AD137" s="215"/>
      <c r="AE137" s="215"/>
      <c r="AF137" s="215"/>
      <c r="AG137" s="215" t="s">
        <v>254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>
      <c r="A138" s="3"/>
      <c r="B138" s="4"/>
      <c r="C138" s="260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v>15</v>
      </c>
      <c r="AF138">
        <v>21</v>
      </c>
      <c r="AG138" t="s">
        <v>87</v>
      </c>
    </row>
    <row r="139" spans="1:60">
      <c r="A139" s="218"/>
      <c r="B139" s="219" t="s">
        <v>29</v>
      </c>
      <c r="C139" s="261"/>
      <c r="D139" s="220"/>
      <c r="E139" s="221"/>
      <c r="F139" s="221"/>
      <c r="G139" s="252">
        <f>G8+G13+G22+G46+G76+G126+G129</f>
        <v>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f>SUMIF(L7:L137,AE138,G7:G137)</f>
        <v>0</v>
      </c>
      <c r="AF139">
        <f>SUMIF(L7:L137,AF138,G7:G137)</f>
        <v>0</v>
      </c>
      <c r="AG139" t="s">
        <v>261</v>
      </c>
    </row>
    <row r="140" spans="1:60">
      <c r="A140" s="222" t="s">
        <v>262</v>
      </c>
      <c r="B140" s="222"/>
      <c r="C140" s="260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>
      <c r="A141" s="3"/>
      <c r="B141" s="4" t="s">
        <v>263</v>
      </c>
      <c r="C141" s="260" t="s">
        <v>264</v>
      </c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G141" t="s">
        <v>265</v>
      </c>
    </row>
    <row r="142" spans="1:60">
      <c r="A142" s="3"/>
      <c r="B142" s="4" t="s">
        <v>266</v>
      </c>
      <c r="C142" s="260" t="s">
        <v>267</v>
      </c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G142" t="s">
        <v>268</v>
      </c>
    </row>
    <row r="143" spans="1:60">
      <c r="A143" s="3"/>
      <c r="B143" s="4"/>
      <c r="C143" s="260" t="s">
        <v>269</v>
      </c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G143" t="s">
        <v>270</v>
      </c>
    </row>
    <row r="144" spans="1:60">
      <c r="A144" s="3"/>
      <c r="B144" s="4"/>
      <c r="C144" s="260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3:33">
      <c r="C145" s="262"/>
      <c r="D145" s="10"/>
      <c r="AG145" t="s">
        <v>271</v>
      </c>
    </row>
    <row r="146" spans="3:33">
      <c r="D146" s="10"/>
    </row>
    <row r="147" spans="3:33">
      <c r="D147" s="10"/>
    </row>
    <row r="148" spans="3:33">
      <c r="D148" s="10"/>
    </row>
    <row r="149" spans="3:33">
      <c r="D149" s="10"/>
    </row>
    <row r="150" spans="3:33">
      <c r="D150" s="10"/>
    </row>
    <row r="151" spans="3:33">
      <c r="D151" s="10"/>
    </row>
    <row r="152" spans="3:33">
      <c r="D152" s="10"/>
    </row>
    <row r="153" spans="3:33">
      <c r="D153" s="10"/>
    </row>
    <row r="154" spans="3:33">
      <c r="D154" s="10"/>
    </row>
    <row r="155" spans="3:33">
      <c r="D155" s="10"/>
    </row>
    <row r="156" spans="3:33">
      <c r="D156" s="10"/>
    </row>
    <row r="157" spans="3:33">
      <c r="D157" s="10"/>
    </row>
    <row r="158" spans="3:33">
      <c r="D158" s="10"/>
    </row>
    <row r="159" spans="3:33">
      <c r="D159" s="10"/>
    </row>
    <row r="160" spans="3:33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71F" sheet="1"/>
  <mergeCells count="22">
    <mergeCell ref="C39:G39"/>
    <mergeCell ref="C41:G41"/>
    <mergeCell ref="C119:G119"/>
    <mergeCell ref="C122:G122"/>
    <mergeCell ref="C128:G128"/>
    <mergeCell ref="C131:G131"/>
    <mergeCell ref="C26:G26"/>
    <mergeCell ref="C32:G32"/>
    <mergeCell ref="C33:G33"/>
    <mergeCell ref="C35:G35"/>
    <mergeCell ref="C36:G36"/>
    <mergeCell ref="C38:G38"/>
    <mergeCell ref="A1:G1"/>
    <mergeCell ref="C2:G2"/>
    <mergeCell ref="C3:G3"/>
    <mergeCell ref="C4:G4"/>
    <mergeCell ref="A140:B140"/>
    <mergeCell ref="C10:G10"/>
    <mergeCell ref="C15:G15"/>
    <mergeCell ref="C17:G17"/>
    <mergeCell ref="C19:G19"/>
    <mergeCell ref="C20:G2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D.1.4.4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D.1.4.4 Pol'!Názvy_tisku</vt:lpstr>
      <vt:lpstr>oadresa</vt:lpstr>
      <vt:lpstr>Stavba!Objednatel</vt:lpstr>
      <vt:lpstr>Stavba!Objekt</vt:lpstr>
      <vt:lpstr>'1 D.1.4.4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2019-03-19T12:27:02Z</cp:lastPrinted>
  <dcterms:created xsi:type="dcterms:W3CDTF">2009-04-08T07:15:50Z</dcterms:created>
  <dcterms:modified xsi:type="dcterms:W3CDTF">2020-09-09T16:18:00Z</dcterms:modified>
</cp:coreProperties>
</file>