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50" tabRatio="211" activeTab="0"/>
  </bookViews>
  <sheets>
    <sheet name="2021" sheetId="1" r:id="rId1"/>
    <sheet name="List1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<sst xmlns="http://schemas.openxmlformats.org/spreadsheetml/2006/main" count="83" uniqueCount="42">
  <si>
    <t>VZ Svoz a likvidace ostatních odpadů</t>
  </si>
  <si>
    <t>Kód odpadu</t>
  </si>
  <si>
    <t>15 01 02</t>
  </si>
  <si>
    <t>4 / 1x za 14 dnů</t>
  </si>
  <si>
    <t>ne</t>
  </si>
  <si>
    <t>15 01 07</t>
  </si>
  <si>
    <t>1 / po naplnění</t>
  </si>
  <si>
    <t>19 08 09</t>
  </si>
  <si>
    <t>20 01 08</t>
  </si>
  <si>
    <t>20 02 01</t>
  </si>
  <si>
    <t>20 03 01</t>
  </si>
  <si>
    <t>13 / 2x za týden</t>
  </si>
  <si>
    <t>20 03 07</t>
  </si>
  <si>
    <t>Součet Kč</t>
  </si>
  <si>
    <t>celkem</t>
  </si>
  <si>
    <t>Karviná-Ráj</t>
  </si>
  <si>
    <t>Orlová-Lutyně</t>
  </si>
  <si>
    <t>O</t>
  </si>
  <si>
    <t>Zpracoval:</t>
  </si>
  <si>
    <t>Pracoviště Karviná - Ráj</t>
  </si>
  <si>
    <t>Pracoviště Orlová-Lutyně</t>
  </si>
  <si>
    <r>
      <t xml:space="preserve">Pravidelný svoz a množství odpadu, </t>
    </r>
    <r>
      <rPr>
        <b/>
        <sz val="9"/>
        <rFont val="Arial"/>
        <family val="2"/>
      </rPr>
      <t>nádoba 1,1m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 /ks/ svozů</t>
    </r>
  </si>
  <si>
    <t>Ryška</t>
  </si>
  <si>
    <t>Cena celkem za všechny provozy</t>
  </si>
  <si>
    <t>ne / kusová přeprava</t>
  </si>
  <si>
    <t>ne/ kusová přeprava</t>
  </si>
  <si>
    <t>ne/ kontejnerová přeprava po naplnění/ květen - říjen</t>
  </si>
  <si>
    <t>ne/ kontejnerová přeprava po naplnění / celoroční</t>
  </si>
  <si>
    <t>Cena za pronájem nádoby / kontejneru / měsíc</t>
  </si>
  <si>
    <t>Počet předpokládaných svozů za rok</t>
  </si>
  <si>
    <t>Předpoklad množství odpadu za rok (t)</t>
  </si>
  <si>
    <r>
      <t xml:space="preserve">Cena za rok celkem </t>
    </r>
    <r>
      <rPr>
        <b/>
        <sz val="9"/>
        <rFont val="Arial"/>
        <family val="2"/>
      </rPr>
      <t>bez DPH v Kč</t>
    </r>
  </si>
  <si>
    <t>Výše DPH celkem v Kč</t>
  </si>
  <si>
    <t>Cena za rok celkem s DPH v Kč</t>
  </si>
  <si>
    <t>Sazba Kč za jeden svoz</t>
  </si>
  <si>
    <t>Sazba Kč/t    bez  DPH</t>
  </si>
  <si>
    <t>Doba pronájmu nádob / kontejnerů v měsících / rok</t>
  </si>
  <si>
    <r>
      <rPr>
        <sz val="9"/>
        <color indexed="10"/>
        <rFont val="Arial"/>
        <family val="2"/>
      </rPr>
      <t>1 nádoba 110 litrů</t>
    </r>
    <r>
      <rPr>
        <sz val="9"/>
        <rFont val="Arial"/>
        <family val="2"/>
      </rPr>
      <t>/ 1x týden</t>
    </r>
  </si>
  <si>
    <r>
      <rPr>
        <sz val="9"/>
        <color indexed="10"/>
        <rFont val="Arial"/>
        <family val="2"/>
      </rPr>
      <t>6 nádob 110 litrů</t>
    </r>
    <r>
      <rPr>
        <sz val="9"/>
        <rFont val="Arial"/>
        <family val="2"/>
      </rPr>
      <t>/ 1x týden</t>
    </r>
  </si>
  <si>
    <t>Příloha č. 1 Smlouvy o poskytování služeb při nakládání s odpady</t>
  </si>
  <si>
    <t>Cenová nabídka a specifikace služeb</t>
  </si>
  <si>
    <t>17 09 04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</si>
</sst>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;[Red]0.00"/>
    <numFmt numFmtId="167" formatCode="0.0"/>
    <numFmt numFmtId="168" formatCode="0.000"/>
  </numFmts>
  <fonts count="44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" fontId="3" fillId="33" borderId="12" xfId="0" applyNumberFormat="1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 wrapText="1"/>
    </xf>
    <xf numFmtId="1" fontId="3" fillId="33" borderId="13" xfId="0" applyNumberFormat="1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166" fontId="3" fillId="34" borderId="12" xfId="0" applyNumberFormat="1" applyFont="1" applyFill="1" applyBorder="1" applyAlignment="1">
      <alignment horizontal="center"/>
    </xf>
    <xf numFmtId="166" fontId="3" fillId="35" borderId="13" xfId="0" applyNumberFormat="1" applyFont="1" applyFill="1" applyBorder="1" applyAlignment="1">
      <alignment horizontal="center"/>
    </xf>
    <xf numFmtId="166" fontId="3" fillId="34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2" fontId="3" fillId="35" borderId="12" xfId="0" applyNumberFormat="1" applyFont="1" applyFill="1" applyBorder="1" applyAlignment="1">
      <alignment horizontal="center"/>
    </xf>
    <xf numFmtId="2" fontId="3" fillId="35" borderId="13" xfId="0" applyNumberFormat="1" applyFont="1" applyFill="1" applyBorder="1" applyAlignment="1">
      <alignment horizontal="center"/>
    </xf>
    <xf numFmtId="2" fontId="3" fillId="34" borderId="15" xfId="0" applyNumberFormat="1" applyFont="1" applyFill="1" applyBorder="1" applyAlignment="1">
      <alignment horizontal="center" wrapText="1"/>
    </xf>
    <xf numFmtId="2" fontId="3" fillId="0" borderId="16" xfId="0" applyNumberFormat="1" applyFont="1" applyBorder="1" applyAlignment="1">
      <alignment horizontal="center" wrapText="1"/>
    </xf>
    <xf numFmtId="166" fontId="3" fillId="35" borderId="14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2" fillId="0" borderId="12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2" fontId="3" fillId="0" borderId="19" xfId="0" applyNumberFormat="1" applyFont="1" applyBorder="1" applyAlignment="1" applyProtection="1">
      <alignment horizontal="center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36" borderId="20" xfId="0" applyNumberFormat="1" applyFont="1" applyFill="1" applyBorder="1" applyAlignment="1" applyProtection="1">
      <alignment horizontal="center"/>
      <protection locked="0"/>
    </xf>
    <xf numFmtId="2" fontId="3" fillId="36" borderId="2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4" fillId="0" borderId="22" xfId="0" applyNumberFormat="1" applyFont="1" applyFill="1" applyBorder="1" applyAlignment="1" applyProtection="1">
      <alignment horizontal="center"/>
      <protection locked="0"/>
    </xf>
    <xf numFmtId="2" fontId="3" fillId="0" borderId="23" xfId="0" applyNumberFormat="1" applyFont="1" applyBorder="1" applyAlignment="1" applyProtection="1">
      <alignment horizontal="center"/>
      <protection locked="0"/>
    </xf>
    <xf numFmtId="2" fontId="3" fillId="0" borderId="24" xfId="0" applyNumberFormat="1" applyFont="1" applyBorder="1" applyAlignment="1" applyProtection="1">
      <alignment horizontal="center"/>
      <protection locked="0"/>
    </xf>
    <xf numFmtId="2" fontId="4" fillId="0" borderId="25" xfId="0" applyNumberFormat="1" applyFont="1" applyBorder="1" applyAlignment="1" applyProtection="1">
      <alignment horizontal="center"/>
      <protection locked="0"/>
    </xf>
    <xf numFmtId="49" fontId="4" fillId="0" borderId="25" xfId="0" applyNumberFormat="1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4" fillId="0" borderId="26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3" fillId="0" borderId="27" xfId="0" applyNumberFormat="1" applyFont="1" applyBorder="1" applyAlignment="1" applyProtection="1">
      <alignment horizontal="center" wrapText="1"/>
      <protection locked="0"/>
    </xf>
    <xf numFmtId="2" fontId="3" fillId="0" borderId="28" xfId="0" applyNumberFormat="1" applyFont="1" applyBorder="1" applyAlignment="1" applyProtection="1">
      <alignment horizontal="center" wrapText="1"/>
      <protection locked="0"/>
    </xf>
    <xf numFmtId="2" fontId="4" fillId="0" borderId="29" xfId="0" applyNumberFormat="1" applyFont="1" applyBorder="1" applyAlignment="1" applyProtection="1">
      <alignment horizontal="center"/>
      <protection locked="0"/>
    </xf>
    <xf numFmtId="2" fontId="4" fillId="0" borderId="30" xfId="0" applyNumberFormat="1" applyFont="1" applyBorder="1" applyAlignment="1" applyProtection="1">
      <alignment horizontal="center"/>
      <protection locked="0"/>
    </xf>
    <xf numFmtId="49" fontId="4" fillId="0" borderId="30" xfId="0" applyNumberFormat="1" applyFont="1" applyBorder="1" applyAlignment="1" applyProtection="1">
      <alignment horizontal="center"/>
      <protection locked="0"/>
    </xf>
    <xf numFmtId="2" fontId="4" fillId="0" borderId="31" xfId="0" applyNumberFormat="1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/>
    </xf>
    <xf numFmtId="167" fontId="3" fillId="0" borderId="12" xfId="0" applyNumberFormat="1" applyFont="1" applyBorder="1" applyAlignment="1" applyProtection="1">
      <alignment horizontal="center"/>
      <protection/>
    </xf>
    <xf numFmtId="2" fontId="6" fillId="0" borderId="12" xfId="0" applyNumberFormat="1" applyFont="1" applyBorder="1" applyAlignment="1" applyProtection="1">
      <alignment horizontal="center"/>
      <protection/>
    </xf>
    <xf numFmtId="2" fontId="6" fillId="0" borderId="32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2" fontId="3" fillId="0" borderId="10" xfId="0" applyNumberFormat="1" applyFont="1" applyBorder="1" applyAlignment="1" applyProtection="1">
      <alignment horizontal="center" wrapText="1"/>
      <protection/>
    </xf>
    <xf numFmtId="2" fontId="3" fillId="0" borderId="15" xfId="0" applyNumberFormat="1" applyFont="1" applyBorder="1" applyAlignment="1" applyProtection="1">
      <alignment horizontal="center"/>
      <protection/>
    </xf>
    <xf numFmtId="2" fontId="3" fillId="0" borderId="33" xfId="0" applyNumberFormat="1" applyFont="1" applyFill="1" applyBorder="1" applyAlignment="1" applyProtection="1">
      <alignment horizontal="center"/>
      <protection locked="0"/>
    </xf>
    <xf numFmtId="2" fontId="3" fillId="0" borderId="34" xfId="0" applyNumberFormat="1" applyFont="1" applyBorder="1" applyAlignment="1" applyProtection="1">
      <alignment horizontal="center"/>
      <protection locked="0"/>
    </xf>
    <xf numFmtId="2" fontId="3" fillId="0" borderId="35" xfId="0" applyNumberFormat="1" applyFont="1" applyBorder="1" applyAlignment="1" applyProtection="1">
      <alignment horizontal="center"/>
      <protection locked="0"/>
    </xf>
    <xf numFmtId="2" fontId="3" fillId="0" borderId="36" xfId="0" applyNumberFormat="1" applyFont="1" applyFill="1" applyBorder="1" applyAlignment="1" applyProtection="1">
      <alignment horizontal="center"/>
      <protection locked="0"/>
    </xf>
    <xf numFmtId="2" fontId="3" fillId="0" borderId="37" xfId="0" applyNumberFormat="1" applyFont="1" applyBorder="1" applyAlignment="1" applyProtection="1">
      <alignment horizontal="center"/>
      <protection locked="0"/>
    </xf>
    <xf numFmtId="2" fontId="3" fillId="0" borderId="38" xfId="0" applyNumberFormat="1" applyFont="1" applyBorder="1" applyAlignment="1" applyProtection="1">
      <alignment horizontal="center"/>
      <protection locked="0"/>
    </xf>
    <xf numFmtId="0" fontId="43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tabSelected="1" zoomScalePageLayoutView="0" workbookViewId="0" topLeftCell="A1">
      <selection activeCell="B25" sqref="B25"/>
    </sheetView>
  </sheetViews>
  <sheetFormatPr defaultColWidth="11.57421875" defaultRowHeight="12.75"/>
  <cols>
    <col min="1" max="1" width="3.57421875" style="0" customWidth="1"/>
    <col min="2" max="2" width="9.57421875" style="0" customWidth="1"/>
    <col min="3" max="3" width="62.8515625" style="0" customWidth="1"/>
    <col min="4" max="4" width="13.00390625" style="0" customWidth="1"/>
    <col min="5" max="6" width="10.57421875" style="0" customWidth="1"/>
    <col min="7" max="7" width="16.00390625" style="0" customWidth="1"/>
    <col min="8" max="8" width="17.140625" style="0" customWidth="1"/>
    <col min="9" max="11" width="13.57421875" style="0" customWidth="1"/>
    <col min="12" max="12" width="15.00390625" style="0" customWidth="1"/>
  </cols>
  <sheetData>
    <row r="1" spans="2:15" ht="12.75">
      <c r="B1" s="1" t="s">
        <v>39</v>
      </c>
      <c r="L1" s="2"/>
      <c r="O1" s="3"/>
    </row>
    <row r="2" spans="2:15" ht="12.75">
      <c r="B2" s="1" t="s">
        <v>0</v>
      </c>
      <c r="L2" s="3"/>
      <c r="O2" s="3"/>
    </row>
    <row r="3" spans="2:15" ht="3.75" customHeight="1">
      <c r="B3" s="1"/>
      <c r="L3" s="3"/>
      <c r="O3" s="3"/>
    </row>
    <row r="4" spans="1:22" ht="12.75">
      <c r="A4" s="95" t="s">
        <v>40</v>
      </c>
      <c r="B4" s="95"/>
      <c r="C4" s="95"/>
      <c r="D4" s="95"/>
      <c r="E4" s="95"/>
      <c r="F4" s="95"/>
      <c r="G4" s="95"/>
      <c r="H4" s="95"/>
      <c r="I4" s="95"/>
      <c r="J4" s="5"/>
      <c r="K4" s="6"/>
      <c r="L4" s="6"/>
      <c r="M4" s="6"/>
      <c r="N4" s="6"/>
      <c r="O4" s="3"/>
      <c r="P4" s="6"/>
      <c r="Q4" s="6"/>
      <c r="R4" s="6"/>
      <c r="S4" s="6"/>
      <c r="T4" s="6"/>
      <c r="U4" s="6"/>
      <c r="V4" s="6"/>
    </row>
    <row r="5" spans="1:22" ht="4.5" customHeight="1">
      <c r="A5" s="4"/>
      <c r="B5" s="4"/>
      <c r="C5" s="4"/>
      <c r="D5" s="4"/>
      <c r="E5" s="4"/>
      <c r="F5" s="4"/>
      <c r="G5" s="4"/>
      <c r="H5" s="4"/>
      <c r="I5" s="4"/>
      <c r="J5" s="5"/>
      <c r="K5" s="6"/>
      <c r="L5" s="6"/>
      <c r="M5" s="6"/>
      <c r="N5" s="6"/>
      <c r="O5" s="3"/>
      <c r="P5" s="6"/>
      <c r="Q5" s="6"/>
      <c r="R5" s="6"/>
      <c r="S5" s="6"/>
      <c r="T5" s="6"/>
      <c r="U5" s="6"/>
      <c r="V5" s="6"/>
    </row>
    <row r="6" spans="1:22" ht="12.75">
      <c r="A6" s="4"/>
      <c r="B6" s="4"/>
      <c r="C6" s="4" t="s">
        <v>19</v>
      </c>
      <c r="D6" s="4"/>
      <c r="E6" s="4"/>
      <c r="F6" s="4"/>
      <c r="G6" s="4"/>
      <c r="H6" s="4"/>
      <c r="I6" s="4"/>
      <c r="J6" s="5"/>
      <c r="K6" s="6"/>
      <c r="L6" s="6"/>
      <c r="M6" s="6"/>
      <c r="N6" s="6"/>
      <c r="O6" s="3"/>
      <c r="P6" s="6"/>
      <c r="Q6" s="6"/>
      <c r="R6" s="6"/>
      <c r="S6" s="6"/>
      <c r="T6" s="6"/>
      <c r="U6" s="6"/>
      <c r="V6" s="6"/>
    </row>
    <row r="7" spans="1:22" ht="6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3"/>
      <c r="P7" s="6"/>
      <c r="Q7" s="6"/>
      <c r="R7" s="6"/>
      <c r="S7" s="6"/>
      <c r="T7" s="6"/>
      <c r="U7" s="6"/>
      <c r="V7" s="6"/>
    </row>
    <row r="8" spans="2:12" ht="48" customHeight="1" thickBot="1">
      <c r="B8" s="37" t="s">
        <v>1</v>
      </c>
      <c r="C8" s="17" t="s">
        <v>21</v>
      </c>
      <c r="D8" s="17" t="s">
        <v>30</v>
      </c>
      <c r="E8" s="28" t="s">
        <v>34</v>
      </c>
      <c r="F8" s="18" t="s">
        <v>29</v>
      </c>
      <c r="G8" s="18" t="s">
        <v>36</v>
      </c>
      <c r="H8" s="28" t="s">
        <v>28</v>
      </c>
      <c r="I8" s="28" t="s">
        <v>35</v>
      </c>
      <c r="J8" s="32" t="s">
        <v>31</v>
      </c>
      <c r="K8" s="18" t="s">
        <v>32</v>
      </c>
      <c r="L8" s="19" t="s">
        <v>33</v>
      </c>
    </row>
    <row r="9" spans="2:12" ht="12.75" thickTop="1">
      <c r="B9" s="63" t="s">
        <v>2</v>
      </c>
      <c r="C9" s="46" t="s">
        <v>3</v>
      </c>
      <c r="D9" s="76">
        <v>2</v>
      </c>
      <c r="E9" s="34"/>
      <c r="F9" s="20">
        <v>26</v>
      </c>
      <c r="G9" s="20">
        <v>12</v>
      </c>
      <c r="H9" s="34"/>
      <c r="I9" s="29" t="s">
        <v>4</v>
      </c>
      <c r="J9" s="45">
        <f>(E9*F9)+(H9*4*G9)</f>
        <v>0</v>
      </c>
      <c r="K9" s="46">
        <f>J9*21%</f>
        <v>0</v>
      </c>
      <c r="L9" s="47">
        <f>J9+K9</f>
        <v>0</v>
      </c>
    </row>
    <row r="10" spans="2:12" ht="12">
      <c r="B10" s="63" t="s">
        <v>5</v>
      </c>
      <c r="C10" s="46" t="s">
        <v>6</v>
      </c>
      <c r="D10" s="77">
        <v>2</v>
      </c>
      <c r="E10" s="25"/>
      <c r="F10" s="21">
        <v>4</v>
      </c>
      <c r="G10" s="21">
        <v>12</v>
      </c>
      <c r="H10" s="25"/>
      <c r="I10" s="30"/>
      <c r="J10" s="45">
        <f>(E10*F10)+(H10*G10)+(I10*D10)</f>
        <v>0</v>
      </c>
      <c r="K10" s="46">
        <f aca="true" t="shared" si="0" ref="K10:K16">J10*21%</f>
        <v>0</v>
      </c>
      <c r="L10" s="47">
        <f aca="true" t="shared" si="1" ref="L10:L16">J10+K10</f>
        <v>0</v>
      </c>
    </row>
    <row r="11" spans="2:12" ht="12">
      <c r="B11" s="64" t="s">
        <v>41</v>
      </c>
      <c r="C11" s="46" t="s">
        <v>24</v>
      </c>
      <c r="D11" s="77">
        <v>4</v>
      </c>
      <c r="E11" s="25"/>
      <c r="F11" s="21">
        <v>1</v>
      </c>
      <c r="G11" s="21" t="s">
        <v>4</v>
      </c>
      <c r="H11" s="25" t="s">
        <v>4</v>
      </c>
      <c r="I11" s="30"/>
      <c r="J11" s="45">
        <f>(E11*F11)+(I11*D11)</f>
        <v>0</v>
      </c>
      <c r="K11" s="46">
        <f t="shared" si="0"/>
        <v>0</v>
      </c>
      <c r="L11" s="47">
        <f t="shared" si="1"/>
        <v>0</v>
      </c>
    </row>
    <row r="12" spans="2:12" ht="12">
      <c r="B12" s="64" t="s">
        <v>7</v>
      </c>
      <c r="C12" s="46" t="s">
        <v>25</v>
      </c>
      <c r="D12" s="76">
        <v>4</v>
      </c>
      <c r="E12" s="25"/>
      <c r="F12" s="21">
        <v>12</v>
      </c>
      <c r="G12" s="21" t="s">
        <v>4</v>
      </c>
      <c r="H12" s="25" t="s">
        <v>4</v>
      </c>
      <c r="I12" s="30"/>
      <c r="J12" s="45">
        <f>(E12*F12)+(I12*D12)</f>
        <v>0</v>
      </c>
      <c r="K12" s="46">
        <f t="shared" si="0"/>
        <v>0</v>
      </c>
      <c r="L12" s="47">
        <f t="shared" si="1"/>
        <v>0</v>
      </c>
    </row>
    <row r="13" spans="2:12" ht="12">
      <c r="B13" s="63" t="s">
        <v>8</v>
      </c>
      <c r="C13" s="65" t="s">
        <v>38</v>
      </c>
      <c r="D13" s="76">
        <v>43</v>
      </c>
      <c r="E13" s="26"/>
      <c r="F13" s="22">
        <v>52</v>
      </c>
      <c r="G13" s="22">
        <v>12</v>
      </c>
      <c r="H13" s="26"/>
      <c r="I13" s="30" t="s">
        <v>4</v>
      </c>
      <c r="J13" s="45">
        <f>(E13*F13)+(H13*6*G13)</f>
        <v>0</v>
      </c>
      <c r="K13" s="46">
        <f t="shared" si="0"/>
        <v>0</v>
      </c>
      <c r="L13" s="47">
        <f t="shared" si="1"/>
        <v>0</v>
      </c>
    </row>
    <row r="14" spans="2:12" ht="12">
      <c r="B14" s="63" t="s">
        <v>9</v>
      </c>
      <c r="C14" s="46" t="s">
        <v>26</v>
      </c>
      <c r="D14" s="76">
        <v>15</v>
      </c>
      <c r="E14" s="26"/>
      <c r="F14" s="22">
        <v>6</v>
      </c>
      <c r="G14" s="22">
        <v>6</v>
      </c>
      <c r="H14" s="26"/>
      <c r="I14" s="30"/>
      <c r="J14" s="45">
        <f>(E14*F14)+(H14*G14)+(I14*D14)</f>
        <v>0</v>
      </c>
      <c r="K14" s="46">
        <f t="shared" si="0"/>
        <v>0</v>
      </c>
      <c r="L14" s="47">
        <f t="shared" si="1"/>
        <v>0</v>
      </c>
    </row>
    <row r="15" spans="2:12" ht="12">
      <c r="B15" s="63" t="s">
        <v>10</v>
      </c>
      <c r="C15" s="66" t="s">
        <v>11</v>
      </c>
      <c r="D15" s="78">
        <v>65</v>
      </c>
      <c r="E15" s="35"/>
      <c r="F15" s="24">
        <v>104</v>
      </c>
      <c r="G15" s="24">
        <v>12</v>
      </c>
      <c r="H15" s="35"/>
      <c r="I15" s="31" t="s">
        <v>4</v>
      </c>
      <c r="J15" s="45">
        <f>(E15*F15)+(H15*13*G15)</f>
        <v>0</v>
      </c>
      <c r="K15" s="46">
        <f t="shared" si="0"/>
        <v>0</v>
      </c>
      <c r="L15" s="47">
        <f t="shared" si="1"/>
        <v>0</v>
      </c>
    </row>
    <row r="16" spans="2:12" ht="12.75" thickBot="1">
      <c r="B16" s="67" t="s">
        <v>12</v>
      </c>
      <c r="C16" s="46" t="s">
        <v>27</v>
      </c>
      <c r="D16" s="79">
        <v>27</v>
      </c>
      <c r="E16" s="27"/>
      <c r="F16" s="23">
        <v>12</v>
      </c>
      <c r="G16" s="23">
        <v>12</v>
      </c>
      <c r="H16" s="27"/>
      <c r="I16" s="38"/>
      <c r="J16" s="45">
        <f>(E16*F16)+(H16*G16)+(I16*D16)</f>
        <v>0</v>
      </c>
      <c r="K16" s="46">
        <f t="shared" si="0"/>
        <v>0</v>
      </c>
      <c r="L16" s="47">
        <f t="shared" si="1"/>
        <v>0</v>
      </c>
    </row>
    <row r="17" spans="2:12" ht="12.75" thickBot="1">
      <c r="B17" s="96"/>
      <c r="C17" s="96"/>
      <c r="D17" s="80"/>
      <c r="E17" s="39"/>
      <c r="F17" s="39"/>
      <c r="G17" s="39"/>
      <c r="H17" s="39"/>
      <c r="I17" s="40" t="s">
        <v>13</v>
      </c>
      <c r="J17" s="48">
        <f>SUM(J9:J16)</f>
        <v>0</v>
      </c>
      <c r="K17" s="49">
        <f>SUM(K9:K16)</f>
        <v>0</v>
      </c>
      <c r="L17" s="50">
        <f>SUM(L9:L16)</f>
        <v>0</v>
      </c>
    </row>
    <row r="18" spans="1:22" ht="12.75">
      <c r="A18" s="4"/>
      <c r="B18" s="68"/>
      <c r="C18" s="68" t="s">
        <v>20</v>
      </c>
      <c r="D18" s="81"/>
      <c r="E18" s="4"/>
      <c r="F18" s="4"/>
      <c r="G18" s="4"/>
      <c r="H18" s="4"/>
      <c r="I18" s="4"/>
      <c r="J18" s="51"/>
      <c r="K18" s="52"/>
      <c r="L18" s="52"/>
      <c r="M18" s="6"/>
      <c r="N18" s="6"/>
      <c r="O18" s="3"/>
      <c r="P18" s="6"/>
      <c r="Q18" s="6"/>
      <c r="R18" s="6"/>
      <c r="S18" s="6"/>
      <c r="T18" s="6"/>
      <c r="U18" s="6"/>
      <c r="V18" s="6"/>
    </row>
    <row r="19" spans="2:12" s="8" customFormat="1" ht="6" customHeight="1" thickBot="1">
      <c r="B19" s="69"/>
      <c r="C19" s="69"/>
      <c r="D19" s="82"/>
      <c r="E19" s="10"/>
      <c r="F19" s="10"/>
      <c r="G19" s="10"/>
      <c r="H19" s="10"/>
      <c r="I19" s="11"/>
      <c r="J19" s="53"/>
      <c r="K19" s="54"/>
      <c r="L19" s="54"/>
    </row>
    <row r="20" spans="2:12" s="8" customFormat="1" ht="48" customHeight="1" thickBot="1">
      <c r="B20" s="70" t="s">
        <v>1</v>
      </c>
      <c r="C20" s="71" t="s">
        <v>21</v>
      </c>
      <c r="D20" s="83" t="s">
        <v>30</v>
      </c>
      <c r="E20" s="28" t="s">
        <v>34</v>
      </c>
      <c r="F20" s="18" t="s">
        <v>29</v>
      </c>
      <c r="G20" s="18" t="s">
        <v>36</v>
      </c>
      <c r="H20" s="28" t="s">
        <v>28</v>
      </c>
      <c r="I20" s="28" t="s">
        <v>35</v>
      </c>
      <c r="J20" s="55" t="s">
        <v>31</v>
      </c>
      <c r="K20" s="56" t="s">
        <v>32</v>
      </c>
      <c r="L20" s="57" t="s">
        <v>33</v>
      </c>
    </row>
    <row r="21" spans="2:12" s="8" customFormat="1" ht="12.75" thickTop="1">
      <c r="B21" s="72" t="s">
        <v>2</v>
      </c>
      <c r="C21" s="46" t="s">
        <v>3</v>
      </c>
      <c r="D21" s="76">
        <v>4</v>
      </c>
      <c r="E21" s="34"/>
      <c r="F21" s="20">
        <v>26</v>
      </c>
      <c r="G21" s="20">
        <v>12</v>
      </c>
      <c r="H21" s="34"/>
      <c r="I21" s="29" t="s">
        <v>4</v>
      </c>
      <c r="J21" s="45">
        <f>(E21*F21)+(H21*4*G21)</f>
        <v>0</v>
      </c>
      <c r="K21" s="46">
        <f aca="true" t="shared" si="2" ref="K21:K28">J21*21%</f>
        <v>0</v>
      </c>
      <c r="L21" s="47">
        <f>J21+K21</f>
        <v>0</v>
      </c>
    </row>
    <row r="22" spans="2:12" s="8" customFormat="1" ht="12">
      <c r="B22" s="73" t="s">
        <v>5</v>
      </c>
      <c r="C22" s="46" t="s">
        <v>6</v>
      </c>
      <c r="D22" s="76">
        <v>2</v>
      </c>
      <c r="E22" s="25"/>
      <c r="F22" s="21">
        <v>12</v>
      </c>
      <c r="G22" s="21">
        <v>12</v>
      </c>
      <c r="H22" s="25"/>
      <c r="I22" s="30"/>
      <c r="J22" s="45">
        <f>(E22*F22)+(H22*G22)+(I22*D22)</f>
        <v>0</v>
      </c>
      <c r="K22" s="46">
        <f t="shared" si="2"/>
        <v>0</v>
      </c>
      <c r="L22" s="47">
        <f aca="true" t="shared" si="3" ref="L22:L28">J22+K22</f>
        <v>0</v>
      </c>
    </row>
    <row r="23" spans="2:12" s="8" customFormat="1" ht="12">
      <c r="B23" s="74" t="s">
        <v>41</v>
      </c>
      <c r="C23" s="46" t="s">
        <v>24</v>
      </c>
      <c r="D23" s="76">
        <v>0.2</v>
      </c>
      <c r="E23" s="25"/>
      <c r="F23" s="21">
        <v>1</v>
      </c>
      <c r="G23" s="21" t="s">
        <v>4</v>
      </c>
      <c r="H23" s="25" t="s">
        <v>4</v>
      </c>
      <c r="I23" s="30"/>
      <c r="J23" s="45">
        <f>(E23*F23)+(I23*D23)</f>
        <v>0</v>
      </c>
      <c r="K23" s="46">
        <f t="shared" si="2"/>
        <v>0</v>
      </c>
      <c r="L23" s="47">
        <f t="shared" si="3"/>
        <v>0</v>
      </c>
    </row>
    <row r="24" spans="2:12" s="8" customFormat="1" ht="12">
      <c r="B24" s="74" t="s">
        <v>7</v>
      </c>
      <c r="C24" s="46" t="s">
        <v>25</v>
      </c>
      <c r="D24" s="76">
        <v>2.5</v>
      </c>
      <c r="E24" s="25"/>
      <c r="F24" s="21">
        <v>12</v>
      </c>
      <c r="G24" s="21" t="s">
        <v>4</v>
      </c>
      <c r="H24" s="25" t="s">
        <v>4</v>
      </c>
      <c r="I24" s="30"/>
      <c r="J24" s="45">
        <f>(E24*F24)+(I24*D24)</f>
        <v>0</v>
      </c>
      <c r="K24" s="46">
        <f t="shared" si="2"/>
        <v>0</v>
      </c>
      <c r="L24" s="47">
        <f t="shared" si="3"/>
        <v>0</v>
      </c>
    </row>
    <row r="25" spans="2:12" s="8" customFormat="1" ht="12">
      <c r="B25" s="73" t="s">
        <v>8</v>
      </c>
      <c r="C25" s="65" t="s">
        <v>37</v>
      </c>
      <c r="D25" s="76">
        <v>7</v>
      </c>
      <c r="E25" s="26"/>
      <c r="F25" s="22">
        <v>52</v>
      </c>
      <c r="G25" s="22">
        <v>12</v>
      </c>
      <c r="H25" s="26"/>
      <c r="I25" s="30" t="s">
        <v>4</v>
      </c>
      <c r="J25" s="45">
        <f>(E25*F25)+(H25*1*G25)</f>
        <v>0</v>
      </c>
      <c r="K25" s="46">
        <f t="shared" si="2"/>
        <v>0</v>
      </c>
      <c r="L25" s="47">
        <f t="shared" si="3"/>
        <v>0</v>
      </c>
    </row>
    <row r="26" spans="2:12" s="8" customFormat="1" ht="12">
      <c r="B26" s="73" t="s">
        <v>9</v>
      </c>
      <c r="C26" s="46" t="s">
        <v>26</v>
      </c>
      <c r="D26" s="76">
        <v>14</v>
      </c>
      <c r="E26" s="26"/>
      <c r="F26" s="22">
        <v>6</v>
      </c>
      <c r="G26" s="22">
        <v>6</v>
      </c>
      <c r="H26" s="26"/>
      <c r="I26" s="30"/>
      <c r="J26" s="45">
        <f>(E26*F26)+(H26*G26)+(I26*D26)</f>
        <v>0</v>
      </c>
      <c r="K26" s="46">
        <f t="shared" si="2"/>
        <v>0</v>
      </c>
      <c r="L26" s="47">
        <f t="shared" si="3"/>
        <v>0</v>
      </c>
    </row>
    <row r="27" spans="2:12" s="8" customFormat="1" ht="12">
      <c r="B27" s="73" t="s">
        <v>10</v>
      </c>
      <c r="C27" s="46" t="s">
        <v>11</v>
      </c>
      <c r="D27" s="76">
        <v>208</v>
      </c>
      <c r="E27" s="35"/>
      <c r="F27" s="24">
        <v>104</v>
      </c>
      <c r="G27" s="24">
        <v>12</v>
      </c>
      <c r="H27" s="35"/>
      <c r="I27" s="31" t="s">
        <v>4</v>
      </c>
      <c r="J27" s="45">
        <f>(E27*F27)+(H27*13*G27)</f>
        <v>0</v>
      </c>
      <c r="K27" s="46">
        <f t="shared" si="2"/>
        <v>0</v>
      </c>
      <c r="L27" s="47">
        <f t="shared" si="3"/>
        <v>0</v>
      </c>
    </row>
    <row r="28" spans="2:12" s="8" customFormat="1" ht="12.75" thickBot="1">
      <c r="B28" s="75" t="s">
        <v>12</v>
      </c>
      <c r="C28" s="46" t="s">
        <v>27</v>
      </c>
      <c r="D28" s="84">
        <v>17</v>
      </c>
      <c r="E28" s="36"/>
      <c r="F28" s="23">
        <v>12</v>
      </c>
      <c r="G28" s="23">
        <v>12</v>
      </c>
      <c r="H28" s="27"/>
      <c r="I28" s="38"/>
      <c r="J28" s="45">
        <f>(E28*F28)+(H28*G28)+(I28*D28)</f>
        <v>0</v>
      </c>
      <c r="K28" s="46">
        <f t="shared" si="2"/>
        <v>0</v>
      </c>
      <c r="L28" s="47">
        <f t="shared" si="3"/>
        <v>0</v>
      </c>
    </row>
    <row r="29" spans="2:12" s="8" customFormat="1" ht="12.75" thickBot="1">
      <c r="B29" s="94"/>
      <c r="C29" s="94"/>
      <c r="D29" s="15"/>
      <c r="E29" s="39"/>
      <c r="F29" s="39"/>
      <c r="G29" s="39"/>
      <c r="H29" s="39"/>
      <c r="I29" s="41" t="s">
        <v>13</v>
      </c>
      <c r="J29" s="48">
        <f>SUM(J21:J28)</f>
        <v>0</v>
      </c>
      <c r="K29" s="49">
        <f>SUM(K21:K28)</f>
        <v>0</v>
      </c>
      <c r="L29" s="50">
        <f>SUM(L21:L28)</f>
        <v>0</v>
      </c>
    </row>
    <row r="30" spans="2:12" s="8" customFormat="1" ht="6" customHeight="1" thickBot="1">
      <c r="B30" s="42"/>
      <c r="C30" s="15"/>
      <c r="D30" s="15"/>
      <c r="E30" s="42"/>
      <c r="F30" s="42"/>
      <c r="G30" s="42"/>
      <c r="H30" s="42"/>
      <c r="I30" s="15"/>
      <c r="J30" s="58"/>
      <c r="K30" s="59"/>
      <c r="L30" s="59"/>
    </row>
    <row r="31" spans="2:12" s="8" customFormat="1" ht="12.75" thickBot="1">
      <c r="B31" s="15"/>
      <c r="C31" s="15"/>
      <c r="D31" s="15"/>
      <c r="E31" s="43" t="s">
        <v>14</v>
      </c>
      <c r="F31" s="43"/>
      <c r="G31" s="43"/>
      <c r="H31" s="43"/>
      <c r="I31" s="43" t="s">
        <v>15</v>
      </c>
      <c r="J31" s="88">
        <f>SUM(J9:J16)</f>
        <v>0</v>
      </c>
      <c r="K31" s="89">
        <f>SUM(K9:K16)</f>
        <v>0</v>
      </c>
      <c r="L31" s="90">
        <f>SUM(L9:L16)</f>
        <v>0</v>
      </c>
    </row>
    <row r="32" spans="2:12" s="8" customFormat="1" ht="12.75" thickBot="1">
      <c r="B32" s="15"/>
      <c r="C32" s="15"/>
      <c r="D32" s="15"/>
      <c r="E32" s="43" t="s">
        <v>14</v>
      </c>
      <c r="F32" s="43"/>
      <c r="G32" s="43"/>
      <c r="H32" s="43"/>
      <c r="I32" s="44" t="s">
        <v>16</v>
      </c>
      <c r="J32" s="85">
        <f>SUM(J21:J28)</f>
        <v>0</v>
      </c>
      <c r="K32" s="86">
        <f>SUM(K21:K28)</f>
        <v>0</v>
      </c>
      <c r="L32" s="87">
        <f>SUM(L21:L28)</f>
        <v>0</v>
      </c>
    </row>
    <row r="33" spans="2:12" s="8" customFormat="1" ht="12.75" thickBot="1">
      <c r="B33" s="15"/>
      <c r="C33" s="92" t="s">
        <v>23</v>
      </c>
      <c r="D33" s="92"/>
      <c r="E33" s="92"/>
      <c r="F33" s="92"/>
      <c r="G33" s="92"/>
      <c r="H33" s="92"/>
      <c r="I33" s="93"/>
      <c r="J33" s="60">
        <f>SUM(J31:J32)</f>
        <v>0</v>
      </c>
      <c r="K33" s="61">
        <f>SUM(K31:K32)</f>
        <v>0</v>
      </c>
      <c r="L33" s="62">
        <f>SUM(L31:L32)</f>
        <v>0</v>
      </c>
    </row>
    <row r="34" spans="9:12" s="8" customFormat="1" ht="12.75">
      <c r="I34" s="12"/>
      <c r="J34" s="13"/>
      <c r="K34" s="13"/>
      <c r="L34" s="9"/>
    </row>
    <row r="36" spans="2:4" ht="12">
      <c r="B36" t="s">
        <v>18</v>
      </c>
      <c r="C36" t="s">
        <v>22</v>
      </c>
      <c r="D36" s="16">
        <v>44522</v>
      </c>
    </row>
    <row r="37" ht="12">
      <c r="B37" s="14"/>
    </row>
    <row r="38" spans="1:4" ht="12">
      <c r="A38" s="33"/>
      <c r="B38" s="33"/>
      <c r="C38" s="33"/>
      <c r="D38" s="33"/>
    </row>
    <row r="39" spans="1:12" ht="31.5" customHeight="1">
      <c r="A39" s="33"/>
      <c r="B39" s="33"/>
      <c r="C39" s="91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4" ht="12">
      <c r="A43" s="33"/>
      <c r="B43" s="33"/>
      <c r="C43" s="33"/>
      <c r="D43" s="33"/>
    </row>
    <row r="44" spans="1:4" ht="12">
      <c r="A44" s="33"/>
      <c r="B44" s="33"/>
      <c r="C44" s="33"/>
      <c r="D44" s="33"/>
    </row>
    <row r="45" spans="1:4" ht="12">
      <c r="A45" s="33"/>
      <c r="B45" s="33"/>
      <c r="C45" s="33"/>
      <c r="D45" s="33"/>
    </row>
    <row r="46" spans="1:4" ht="12">
      <c r="A46" s="33"/>
      <c r="B46" s="33"/>
      <c r="C46" s="33"/>
      <c r="D46" s="33"/>
    </row>
  </sheetData>
  <sheetProtection selectLockedCells="1" selectUnlockedCells="1"/>
  <mergeCells count="4">
    <mergeCell ref="C33:I33"/>
    <mergeCell ref="B29:C29"/>
    <mergeCell ref="A4:I4"/>
    <mergeCell ref="B17:C17"/>
  </mergeCells>
  <printOptions/>
  <pageMargins left="0.7875" right="0.7875" top="0.4548611111111111" bottom="0.6916666666666667" header="0.5118055555555555" footer="0.5118055555555555"/>
  <pageSetup fitToHeight="1" fitToWidth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"/>
  <sheetViews>
    <sheetView zoomScalePageLayoutView="0" workbookViewId="0" topLeftCell="A1">
      <selection activeCell="M4" sqref="M4"/>
    </sheetView>
  </sheetViews>
  <sheetFormatPr defaultColWidth="11.57421875" defaultRowHeight="12.75"/>
  <cols>
    <col min="1" max="1" width="4.421875" style="0" customWidth="1"/>
    <col min="2" max="2" width="9.421875" style="0" customWidth="1"/>
    <col min="3" max="3" width="8.421875" style="0" customWidth="1"/>
    <col min="4" max="4" width="8.140625" style="0" customWidth="1"/>
    <col min="5" max="5" width="7.421875" style="0" customWidth="1"/>
    <col min="6" max="8" width="7.140625" style="0" customWidth="1"/>
    <col min="9" max="9" width="9.421875" style="0" customWidth="1"/>
    <col min="10" max="10" width="7.421875" style="0" customWidth="1"/>
    <col min="11" max="12" width="6.57421875" style="0" customWidth="1"/>
  </cols>
  <sheetData>
    <row r="2" spans="1:9" ht="12.75">
      <c r="A2" s="8"/>
      <c r="B2" s="7"/>
      <c r="C2" s="8"/>
      <c r="D2" s="8"/>
      <c r="E2" s="8"/>
      <c r="F2" s="8"/>
      <c r="G2" s="8"/>
      <c r="H2" s="8"/>
      <c r="I2" s="8"/>
    </row>
    <row r="3" spans="1:17" ht="12.75">
      <c r="A3" s="95"/>
      <c r="B3" s="95"/>
      <c r="C3" s="95"/>
      <c r="D3" s="95"/>
      <c r="E3" s="95"/>
      <c r="F3" s="11"/>
      <c r="G3" s="11"/>
      <c r="H3" s="11"/>
      <c r="I3" s="11"/>
      <c r="J3" s="6"/>
      <c r="K3" s="6"/>
      <c r="L3" s="6"/>
      <c r="M3" s="6"/>
      <c r="N3" s="6"/>
      <c r="O3" s="6"/>
      <c r="P3" s="6"/>
      <c r="Q3" s="6"/>
    </row>
    <row r="4" spans="1:17" ht="12">
      <c r="A4" s="11"/>
      <c r="B4" s="11"/>
      <c r="C4" s="11"/>
      <c r="D4" s="11"/>
      <c r="E4" s="11"/>
      <c r="F4" s="11"/>
      <c r="G4" s="11"/>
      <c r="H4" s="11"/>
      <c r="I4" s="11"/>
      <c r="J4" s="6"/>
      <c r="K4" s="6"/>
      <c r="L4" s="6"/>
      <c r="M4" s="6"/>
      <c r="N4" s="6"/>
      <c r="O4" s="6"/>
      <c r="P4" s="6"/>
      <c r="Q4" s="6" t="s">
        <v>17</v>
      </c>
    </row>
  </sheetData>
  <sheetProtection selectLockedCells="1" selectUnlockedCells="1"/>
  <mergeCells count="1">
    <mergeCell ref="A3:E3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Klímová Alexandra</dc:creator>
  <cp:keywords/>
  <dc:description/>
  <cp:lastModifiedBy>JUDr. Rita Kubicová</cp:lastModifiedBy>
  <cp:lastPrinted>2021-01-05T06:12:12Z</cp:lastPrinted>
  <dcterms:created xsi:type="dcterms:W3CDTF">2016-09-20T07:24:16Z</dcterms:created>
  <dcterms:modified xsi:type="dcterms:W3CDTF">2021-11-24T09:28:36Z</dcterms:modified>
  <cp:category/>
  <cp:version/>
  <cp:contentType/>
  <cp:contentStatus/>
</cp:coreProperties>
</file>