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3250" windowHeight="12570" firstSheet="1" activeTab="1"/>
  </bookViews>
  <sheets>
    <sheet name="Rekapitulace stavby" sheetId="1" state="veryHidden" r:id="rId1"/>
    <sheet name="Zatáčka_pavilon_L a M" sheetId="3" r:id="rId2"/>
    <sheet name="Parkoviště_pav_H" sheetId="6" r:id="rId3"/>
    <sheet name="Chodník V-D naproti vrátnice" sheetId="7" r:id="rId4"/>
    <sheet name="REKAPITULACE" sheetId="5" r:id="rId5"/>
  </sheets>
  <definedNames>
    <definedName name="_xlnm.Print_Titles" localSheetId="0">'Rekapitulace stavby'!$52:$52</definedName>
    <definedName name="_xlnm.Print_Area" localSheetId="0">'Rekapitulace stavby'!$D$4:$AO$36,'Rekapitulace stavby'!$C$42:$AQ$56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4" i="7" l="1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G5" i="6"/>
  <c r="G23" i="3"/>
  <c r="G22" i="3"/>
  <c r="G9" i="3"/>
  <c r="F36" i="7" l="1"/>
  <c r="G14" i="5" s="1"/>
  <c r="G30" i="6"/>
  <c r="G15" i="5" s="1"/>
  <c r="K14" i="5" l="1"/>
  <c r="O14" i="5" s="1"/>
  <c r="K15" i="5"/>
  <c r="O15" i="5" s="1"/>
  <c r="G14" i="3"/>
  <c r="G12" i="3"/>
  <c r="G21" i="3"/>
  <c r="G20" i="3"/>
  <c r="G19" i="3"/>
  <c r="G18" i="3"/>
  <c r="G17" i="3"/>
  <c r="G16" i="3"/>
  <c r="G15" i="3"/>
  <c r="G13" i="3"/>
  <c r="G11" i="3"/>
  <c r="G10" i="3"/>
  <c r="G8" i="3"/>
  <c r="G7" i="3"/>
  <c r="G6" i="3"/>
  <c r="G5" i="3"/>
  <c r="AY55" i="1"/>
  <c r="AX55" i="1"/>
  <c r="L50" i="1"/>
  <c r="AM50" i="1"/>
  <c r="AM49" i="1"/>
  <c r="L49" i="1"/>
  <c r="AM47" i="1"/>
  <c r="L47" i="1"/>
  <c r="L45" i="1"/>
  <c r="L44" i="1"/>
  <c r="AS54" i="1"/>
  <c r="G24" i="3" l="1"/>
  <c r="G13" i="5" s="1"/>
  <c r="BA55" i="1"/>
  <c r="BA54" i="1" s="1"/>
  <c r="W30" i="1" s="1"/>
  <c r="BB55" i="1"/>
  <c r="BB54" i="1" s="1"/>
  <c r="W31" i="1" s="1"/>
  <c r="AW55" i="1"/>
  <c r="BD55" i="1"/>
  <c r="BD54" i="1" s="1"/>
  <c r="W33" i="1" s="1"/>
  <c r="BC55" i="1"/>
  <c r="BC54" i="1" s="1"/>
  <c r="W32" i="1" s="1"/>
  <c r="K13" i="5" l="1"/>
  <c r="G16" i="5"/>
  <c r="K16" i="5" s="1"/>
  <c r="AU55" i="1"/>
  <c r="AU54" i="1" s="1"/>
  <c r="AX54" i="1"/>
  <c r="AY54" i="1"/>
  <c r="AZ55" i="1"/>
  <c r="AZ54" i="1" s="1"/>
  <c r="AV54" i="1" s="1"/>
  <c r="AK29" i="1" s="1"/>
  <c r="AV55" i="1"/>
  <c r="AT55" i="1" s="1"/>
  <c r="AW54" i="1"/>
  <c r="AK30" i="1" s="1"/>
  <c r="O16" i="5" l="1"/>
  <c r="O13" i="5"/>
  <c r="AT54" i="1"/>
  <c r="W29" i="1"/>
  <c r="AG55" i="1"/>
  <c r="AG54" i="1" s="1"/>
  <c r="AK26" i="1" s="1"/>
  <c r="AK35" i="1" s="1"/>
  <c r="AN54" i="1" l="1"/>
  <c r="AN55" i="1"/>
</calcChain>
</file>

<file path=xl/sharedStrings.xml><?xml version="1.0" encoding="utf-8"?>
<sst xmlns="http://schemas.openxmlformats.org/spreadsheetml/2006/main" count="420" uniqueCount="241">
  <si>
    <t>Export Komplet</t>
  </si>
  <si>
    <t>VZ</t>
  </si>
  <si>
    <t>2.0</t>
  </si>
  <si>
    <t/>
  </si>
  <si>
    <t>False</t>
  </si>
  <si>
    <t>{088d91ad-27f2-4b08-aa31-75ac29a3feda}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</si>
  <si>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</si>
  <si>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</si>
  <si>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</si>
  <si>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</si>
  <si>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</si>
  <si>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</si>
  <si>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</si>
  <si>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</si>
  <si>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20-Hrubovska-031</t>
  </si>
  <si>
    <t>Stavba:</t>
  </si>
  <si>
    <t>REVITALIZACE PROSTRANSTVÍ U PAVILONŮ  H a E V AREALU SLEZSKÉ NEMOCNICE V OPAVĚ</t>
  </si>
  <si>
    <t>KSO:</t>
  </si>
  <si>
    <t>CC-CZ:</t>
  </si>
  <si>
    <t>Místo:</t>
  </si>
  <si>
    <t>Parcela 2273/1, Opava Předměstí</t>
  </si>
  <si>
    <t>Datum:</t>
  </si>
  <si>
    <t>8. 10. 2020</t>
  </si>
  <si>
    <t>Zadavatel:</t>
  </si>
  <si>
    <t>IČ:</t>
  </si>
  <si>
    <t>Slezská nemocnice v Opavě</t>
  </si>
  <si>
    <t>DIČ:</t>
  </si>
  <si>
    <t>Zhotovitel:</t>
  </si>
  <si>
    <t>Dle výběrového řízení investora</t>
  </si>
  <si>
    <t>Projektant:</t>
  </si>
  <si>
    <t>Ing.Dagmar Hrubovská</t>
  </si>
  <si>
    <t>True</t>
  </si>
  <si>
    <t>Zpracovatel:</t>
  </si>
  <si>
    <t>Katerinec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</si>
  <si>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</si>
  <si>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</si>
  <si>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</si>
  <si>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</si>
  <si>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</si>
  <si>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</si>
  <si>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</si>
  <si>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</si>
  <si>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</si>
  <si>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</si>
  <si>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</si>
  <si>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</si>
  <si>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</si>
  <si>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</si>
  <si>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</si>
  <si>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</si>
  <si>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</si>
  <si>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</si>
  <si>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</si>
  <si>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</si>
  <si>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</si>
  <si>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</si>
  <si>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</si>
  <si>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</si>
  <si>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</si>
  <si>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</si>
  <si>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</si>
  <si>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</si>
  <si>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</si>
  <si>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</si>
  <si>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</si>
  <si>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</si>
  <si>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</si>
  <si>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</si>
  <si>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</si>
  <si>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</si>
  <si>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</si>
  <si>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</si>
  <si>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</si>
  <si>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</si>
  <si>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</si>
  <si>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02</t>
  </si>
  <si>
    <t>Revitalizace prostranství - II.Etapa mezi pavilony H a E</t>
  </si>
  <si>
    <t>STA</t>
  </si>
  <si>
    <t>1</t>
  </si>
  <si>
    <t>{257f34d8-2b66-4c69-b321-a7ea7350cbf4}</t>
  </si>
  <si>
    <t>2</t>
  </si>
  <si>
    <t>m2</t>
  </si>
  <si>
    <t>m</t>
  </si>
  <si>
    <t>113202111</t>
  </si>
  <si>
    <t>Vytrhání obrub s vybouráním lože, s přemístěním hmot na skládku na vzdálenost do 3 m nebo s naložením na dopravní prostředek z krajníků nebo obrubníků stojatých</t>
  </si>
  <si>
    <t>122211101</t>
  </si>
  <si>
    <t>m3</t>
  </si>
  <si>
    <t>t</t>
  </si>
  <si>
    <t>181951112</t>
  </si>
  <si>
    <t>Úprava pláně vyrovnáním výškových rozdílů strojně v hornině třídy těžitelnosti I, skupiny 1 až 3 se zhutněním</t>
  </si>
  <si>
    <t>59245020</t>
  </si>
  <si>
    <t>916131213</t>
  </si>
  <si>
    <t>59217001</t>
  </si>
  <si>
    <t>919735112</t>
  </si>
  <si>
    <t>Řezání stávajícího živičného krytu nebo podkladu hloubky přes 50 do 100 mm</t>
  </si>
  <si>
    <t>997013601</t>
  </si>
  <si>
    <t>997013645</t>
  </si>
  <si>
    <t>997013655</t>
  </si>
  <si>
    <t>998223011</t>
  </si>
  <si>
    <t>Přesun hmot pro pozemní komunikace s krytem dlážděným dopravní vzdálenost do 200 m jakékoliv délky objektu</t>
  </si>
  <si>
    <r>
      <t>Odstranění podkladů nebo krytů ručně s přemístěním hmot na skládku na vzdálenost do 3 m nebo s naložením na dopravní prostřede</t>
    </r>
    <r>
      <rPr>
        <b/>
        <sz val="9"/>
        <rFont val="Arial CE"/>
        <charset val="238"/>
      </rPr>
      <t>k živičných, o tl. vrstvy do 50 mm</t>
    </r>
  </si>
  <si>
    <t>59245019</t>
  </si>
  <si>
    <t>dlažba tvar obdélník betonová 200x100x80mm přírodní</t>
  </si>
  <si>
    <t>Objednatel: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</si>
  <si>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</si>
  <si>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</si>
  <si>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</si>
  <si>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</si>
  <si>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</si>
  <si>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</si>
  <si>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</si>
  <si>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</si>
  <si>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</si>
  <si>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</si>
  <si>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</si>
  <si>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</si>
  <si>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</si>
  <si>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</si>
  <si>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</si>
  <si>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</si>
  <si>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</si>
  <si>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</si>
  <si>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</si>
  <si>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</si>
  <si>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</si>
  <si>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</si>
  <si>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24.</t>
  </si>
  <si>
    <t>25.</t>
  </si>
  <si>
    <t>26.</t>
  </si>
  <si>
    <t>27.</t>
  </si>
  <si>
    <t>28.</t>
  </si>
  <si>
    <t>29.</t>
  </si>
  <si>
    <t>30.</t>
  </si>
  <si>
    <t>564861111</t>
  </si>
  <si>
    <t>Podklad ze štěrkodrti 0/32mm s rozprostřením a zhutněním, po zhutnění tl. 200 mm - chodník</t>
  </si>
  <si>
    <t>596215040</t>
  </si>
  <si>
    <t>59217111</t>
  </si>
  <si>
    <t>obrubník betonový zahradní 1000x15x250mm</t>
  </si>
  <si>
    <t>979084113</t>
  </si>
  <si>
    <t>979084119</t>
  </si>
  <si>
    <t>Příplatek k ceně za každý další i započatý 1 km přes 1 km</t>
  </si>
  <si>
    <t>č.</t>
  </si>
  <si>
    <t>č. položky</t>
  </si>
  <si>
    <t>m.j.</t>
  </si>
  <si>
    <t>množství</t>
  </si>
  <si>
    <t xml:space="preserve">cena </t>
  </si>
  <si>
    <t>cena/m.j.</t>
  </si>
  <si>
    <t>113108305</t>
  </si>
  <si>
    <t>979084213</t>
  </si>
  <si>
    <t>Příplatek za každých započatý další kilometr</t>
  </si>
  <si>
    <t>979084419</t>
  </si>
  <si>
    <t>Cena v Kč bez DPH</t>
  </si>
  <si>
    <t>dlažba tvar obdélník betonová 200x100x80mm červená (dělící pruhy)</t>
  </si>
  <si>
    <t>Vodorovná doprava hmot po suchu (odkopaná zemina)</t>
  </si>
  <si>
    <r>
      <t xml:space="preserve">Poplatek za uložení stavebního odpadu na skládce (skládkovné) z </t>
    </r>
    <r>
      <rPr>
        <b/>
        <sz val="9"/>
        <rFont val="Arial CE"/>
        <charset val="238"/>
      </rPr>
      <t>prostého betonu</t>
    </r>
    <r>
      <rPr>
        <sz val="9"/>
        <rFont val="Arial CE"/>
      </rPr>
      <t xml:space="preserve"> zatříděného do Katalogu odpadů pod kódem 17 01 01</t>
    </r>
  </si>
  <si>
    <r>
      <t xml:space="preserve">Poplatek za uložení stavebního odpadu na skládce (skládkovné) </t>
    </r>
    <r>
      <rPr>
        <b/>
        <sz val="9"/>
        <rFont val="Arial CE"/>
        <charset val="238"/>
      </rPr>
      <t>asfaltovéh</t>
    </r>
    <r>
      <rPr>
        <sz val="9"/>
        <rFont val="Arial CE"/>
      </rPr>
      <t>o bez obsahu dehtu zatříděného do Katalogu odpadů pod kódem 17 03 02</t>
    </r>
  </si>
  <si>
    <r>
      <t xml:space="preserve">Poplatek za uložení stavebního odpadu na skládce (skládkovné) </t>
    </r>
    <r>
      <rPr>
        <b/>
        <sz val="9"/>
        <rFont val="Arial CE"/>
        <charset val="238"/>
      </rPr>
      <t>zeminy a kamení</t>
    </r>
    <r>
      <rPr>
        <sz val="9"/>
        <rFont val="Arial CE"/>
      </rPr>
      <t xml:space="preserve"> zatříděného do Katalogu odpadů pod kódem 17 05 04</t>
    </r>
  </si>
  <si>
    <t>572753111</t>
  </si>
  <si>
    <t>181301102</t>
  </si>
  <si>
    <t>Rozprostření ornice, rovina, tl. 10-15 cm, včetně dodání a dovozu ornice</t>
  </si>
  <si>
    <t>Vyspravení povrchu krytů asfaltovým betonem okolo silničních obrub</t>
  </si>
  <si>
    <t>Vodorovná doprava vybouraných hmot po suchu do 1km (beton, asfalt, obruby)</t>
  </si>
  <si>
    <t>Rozprostření ornice, s osetím trávy, rovina, tl. 10-15 cm, včetně dodání a dovozu ornice</t>
  </si>
  <si>
    <t xml:space="preserve">Osazení silničního obrubníku betonového se zřízením lože, s vyplněním a zatřením spár cementovou maltou stojatého s boční opěrou z betonu prostého, do lože z betonu prostého </t>
  </si>
  <si>
    <t>31.</t>
  </si>
  <si>
    <t>REKAPITULACE</t>
  </si>
  <si>
    <t>Adresa:</t>
  </si>
  <si>
    <t>Název:</t>
  </si>
  <si>
    <t>DPH 21%</t>
  </si>
  <si>
    <t>STAVBA</t>
  </si>
  <si>
    <t>CENA BEZ DPH</t>
  </si>
  <si>
    <t>CENA CELKEM:</t>
  </si>
  <si>
    <t>Zpracoval:</t>
  </si>
  <si>
    <t>CENA vč. DPH</t>
  </si>
  <si>
    <t>Úprava pláně vyrovnáním výškových rozdílů strojně v hornině třídy těžitelnosti I, skupiny 1 až 3 se zhutněním 46x5,3=243,8m2</t>
  </si>
  <si>
    <t>Kladení dlažby z betonových zámkové s ložem z kameniva těženého tl. 80 mm, přírodní barva</t>
  </si>
  <si>
    <t>Kladení dlažby z betonových zámkové s ložem z kameniva těženého tl. 80 mm, dělící pruhy červená barva</t>
  </si>
  <si>
    <t>betová přídlažba 50x25x10cm</t>
  </si>
  <si>
    <t>Odkopávky a prokopávky ručně zapažené i nezapažené v hornině třídy těžitelnosti I skupiny 3,  58x0,7=40,6m3</t>
  </si>
  <si>
    <t>564982111</t>
  </si>
  <si>
    <t>Podkladz mechanicky zhutněného kameniva tl. 35cm</t>
  </si>
  <si>
    <t>564871111</t>
  </si>
  <si>
    <t>Osazení betovnové přídlažby (rozhraní mezi asfaltem a parkovací plochou) 50x25x10cm do bet lože</t>
  </si>
  <si>
    <t>917932121</t>
  </si>
  <si>
    <t>ks</t>
  </si>
  <si>
    <t>Osazení silničního obrubníku betonového se zřízením lože, s vyplněním a zatřením spár cementovou maltou stojatého s boční opěrou z betonu prostého, do lože z betonu prostého</t>
  </si>
  <si>
    <t>998225111</t>
  </si>
  <si>
    <t>Přesun hmot pro pozemní komunikace s krytem živičným</t>
  </si>
  <si>
    <t>Vyspravení povrchu krytů asfaltovým betonem - ruční pokládka 2x5cm,</t>
  </si>
  <si>
    <t>Parkovací stání u Pavilonu H</t>
  </si>
  <si>
    <t xml:space="preserve">Odkopávky a prokopávky ručně zapažené i nezapažené v hornině třídy těžitelnosti I skupiny 3 (nové parkovací stání (12,2x4,8=59m2x0,5=29,5m3) </t>
  </si>
  <si>
    <t>Podklad ze štěrkodrti 0/32mm s rozprostřením a zhutněním, po zhutnění tl. 200 mm - parkovací stání 2x59= 118m2</t>
  </si>
  <si>
    <t>Parkování u pavilon H</t>
  </si>
  <si>
    <t>Vodorovná doprava vybouraných hmot po suchu do 1km (betOn, asfalt, obruby)</t>
  </si>
  <si>
    <t xml:space="preserve">Podklad ze štěrkodrti 0/32mm s rozprostřením a zhutněním, po zhutnění tl. 250 mm </t>
  </si>
  <si>
    <t>32.</t>
  </si>
  <si>
    <t>Poplatek za uložení stavebního odpadu na skládce (skládkovné) z prostého betonu zatříděného do Katalogu odpadů pod kódem 17 01 01</t>
  </si>
  <si>
    <t>Poplatek za uložení stavebního odpadu na skládce (skládkovné) asfaltového bez obsahu dehtu zatříděného do Katalogu odpadů pod kódem 17 03 02</t>
  </si>
  <si>
    <t>Poplatek za uložení stavebního odpadu na skládce (skládkovné) zeminy a kamení zatříděného do Katalogu odpadů pod kódem 17 05 04</t>
  </si>
  <si>
    <t>Odstranění podkladů nebo krytů ručně s přemístěním hmot na skládku na vzdálenost do 3 m nebo s naložením na dopravní prostředek živičných, o tl. vrstvy do 50 mm (44x0,2=8,8m2)</t>
  </si>
  <si>
    <t>Chodník - podél pavilonu V-D - jih u vrátnice</t>
  </si>
  <si>
    <t>p.č.</t>
  </si>
  <si>
    <t>popis</t>
  </si>
  <si>
    <t>MJ</t>
  </si>
  <si>
    <t>počet MJ</t>
  </si>
  <si>
    <t>JC</t>
  </si>
  <si>
    <t>celkem</t>
  </si>
  <si>
    <t>Řezání živice</t>
  </si>
  <si>
    <t>Bourání živice</t>
  </si>
  <si>
    <t>Bourání silničních žulových obrub vč.podkladního betonu</t>
  </si>
  <si>
    <t>Bourání zahradních obrub</t>
  </si>
  <si>
    <t>Nakládka živice na dopravní prostředek</t>
  </si>
  <si>
    <t>Bourání podkladního betonu tl.15cm</t>
  </si>
  <si>
    <t>Rozebrání stávající zámkové dlažby</t>
  </si>
  <si>
    <t>Plošný výkop tl.32cm</t>
  </si>
  <si>
    <t>Odvoz výkopku na skládku</t>
  </si>
  <si>
    <t>Poplatek za skládku živice</t>
  </si>
  <si>
    <t>Poplatek za skládku suti</t>
  </si>
  <si>
    <t>Betonáž zahradních obrub</t>
  </si>
  <si>
    <t>Dodávka zahradních obrub</t>
  </si>
  <si>
    <t>Betonáž silničních obrub</t>
  </si>
  <si>
    <t>Dodávka silničních obrub</t>
  </si>
  <si>
    <t>Betonáž jednořádku žulových kostek</t>
  </si>
  <si>
    <t>Dodávka žulových kostek</t>
  </si>
  <si>
    <t>Hutnění podloží</t>
  </si>
  <si>
    <t>Podklad z kameniva 0-32mm tl.15 cm</t>
  </si>
  <si>
    <t>Struskové lože pod zámkovou dlažbu</t>
  </si>
  <si>
    <t>Montáž zámkové dlažby tl.6 cm</t>
  </si>
  <si>
    <t>Dodávka zámkové dlažby tl.6 cm - šedá 200/100 bez fazety</t>
  </si>
  <si>
    <t>Zpětné položení zámkové dlažby tl.6 cm - červená 200/100 - slepecká</t>
  </si>
  <si>
    <t>Dořez zámkové dlažby</t>
  </si>
  <si>
    <t>Asfaltobeton (45,40*0,10)</t>
  </si>
  <si>
    <t>Zalití spár</t>
  </si>
  <si>
    <t>Teréní úpravy</t>
  </si>
  <si>
    <t>Zabezpečení staveniště - oplocení apod.</t>
  </si>
  <si>
    <t>soub</t>
  </si>
  <si>
    <t>Přesun hmot</t>
  </si>
  <si>
    <t>Základ pro DPH</t>
  </si>
  <si>
    <t>Chodník podél pavilonu V/D - naproti vrátnice</t>
  </si>
  <si>
    <t>Zatáčka komunikace u pavilonů L a M</t>
  </si>
  <si>
    <t>Chodník podél pavilonu V-D jih - naproti vrátnice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</si>
</sst>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%"/>
    <numFmt numFmtId="165" formatCode="dd\.mm\.yyyy"/>
    <numFmt numFmtId="166" formatCode="#,##0.00000"/>
    <numFmt numFmtId="167" formatCode="#,##0.000"/>
    <numFmt numFmtId="168" formatCode="#,##0.00\ &quot;Kč&quot;"/>
    <numFmt numFmtId="169" formatCode="#,##0.0000"/>
  </numFmts>
  <fonts count="43" x14ac:knownFonts="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  <family val="1"/>
      <charset val="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u/>
      <sz val="11"/>
      <color theme="10"/>
      <name val="Calibri"/>
      <family val="2"/>
      <charset val="238"/>
      <scheme val="minor"/>
    </font>
    <font>
      <b/>
      <sz val="9"/>
      <name val="Arial CE"/>
      <charset val="238"/>
    </font>
    <font>
      <sz val="14"/>
      <name val="Arial"/>
      <family val="2"/>
      <charset val="238"/>
    </font>
    <font>
      <sz val="14"/>
      <name val="Arial CE"/>
      <family val="2"/>
      <charset val="238"/>
    </font>
    <font>
      <b/>
      <sz val="8"/>
      <name val="Arial CE"/>
      <charset val="238"/>
    </font>
    <font>
      <sz val="8"/>
      <name val="Arial CE"/>
    </font>
    <font>
      <sz val="9"/>
      <name val="Arial CE"/>
      <charset val="238"/>
    </font>
    <font>
      <sz val="18"/>
      <name val="Arial CE"/>
      <family val="2"/>
    </font>
    <font>
      <sz val="12"/>
      <name val="Arial CE"/>
      <family val="2"/>
    </font>
    <font>
      <b/>
      <sz val="12"/>
      <name val="Arial CE"/>
      <charset val="238"/>
    </font>
    <font>
      <b/>
      <sz val="14"/>
      <name val="Arial CE"/>
      <charset val="238"/>
    </font>
    <font>
      <b/>
      <sz val="18"/>
      <name val="Arial CE"/>
      <charset val="238"/>
    </font>
    <font>
      <sz val="14"/>
      <name val="Arial CE"/>
      <family val="2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6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8"/>
      <name val="Arial CE"/>
      <family val="2"/>
    </font>
  </fonts>
  <fills count="10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hair">
        <color rgb="FF969696"/>
      </left>
      <right style="hair">
        <color rgb="FF969696"/>
      </right>
      <top/>
      <bottom style="hair">
        <color rgb="FF969696"/>
      </bottom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/>
      <diagonal/>
    </border>
    <border>
      <left style="medium">
        <color rgb="FF969696"/>
      </left>
      <right style="hair">
        <color rgb="FF969696"/>
      </right>
      <top style="medium">
        <color rgb="FF969696"/>
      </top>
      <bottom style="medium">
        <color rgb="FF969696"/>
      </bottom>
      <diagonal/>
    </border>
    <border>
      <left style="hair">
        <color rgb="FF969696"/>
      </left>
      <right style="hair">
        <color rgb="FF969696"/>
      </right>
      <top style="medium">
        <color rgb="FF969696"/>
      </top>
      <bottom style="medium">
        <color rgb="FF969696"/>
      </bottom>
      <diagonal/>
    </border>
    <border>
      <left style="hair">
        <color rgb="FF969696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hair">
        <color rgb="FF969696"/>
      </left>
      <right style="hair">
        <color rgb="FF969696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 style="thin">
        <color rgb="FF969696"/>
      </left>
      <right style="medium">
        <color rgb="FF969696"/>
      </right>
      <top style="thin">
        <color rgb="FF969696"/>
      </top>
      <bottom style="medium">
        <color rgb="FF969696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26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9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3" fillId="4" borderId="8" xfId="0" applyFont="1" applyFill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11" fillId="0" borderId="14" xfId="0" applyNumberFormat="1" applyFont="1" applyBorder="1" applyAlignment="1">
      <alignment vertical="center"/>
    </xf>
    <xf numFmtId="4" fontId="11" fillId="0" borderId="0" xfId="0" applyNumberFormat="1" applyFont="1" applyBorder="1" applyAlignment="1">
      <alignment vertical="center"/>
    </xf>
    <xf numFmtId="166" fontId="11" fillId="0" borderId="0" xfId="0" applyNumberFormat="1" applyFont="1" applyBorder="1" applyAlignment="1">
      <alignment vertical="center"/>
    </xf>
    <xf numFmtId="4" fontId="11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0" fillId="0" borderId="19" xfId="0" applyNumberFormat="1" applyFont="1" applyBorder="1" applyAlignment="1">
      <alignment vertical="center"/>
    </xf>
    <xf numFmtId="4" fontId="20" fillId="0" borderId="20" xfId="0" applyNumberFormat="1" applyFont="1" applyBorder="1" applyAlignment="1">
      <alignment vertical="center"/>
    </xf>
    <xf numFmtId="166" fontId="20" fillId="0" borderId="20" xfId="0" applyNumberFormat="1" applyFont="1" applyBorder="1" applyAlignment="1">
      <alignment vertical="center"/>
    </xf>
    <xf numFmtId="4" fontId="20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3" fillId="0" borderId="22" xfId="0" applyFont="1" applyBorder="1" applyAlignment="1" applyProtection="1">
      <alignment horizontal="center" vertical="center"/>
    </xf>
    <xf numFmtId="49" fontId="13" fillId="0" borderId="22" xfId="0" applyNumberFormat="1" applyFont="1" applyBorder="1" applyAlignment="1" applyProtection="1">
      <alignment horizontal="left" vertical="center" wrapText="1"/>
    </xf>
    <xf numFmtId="0" fontId="13" fillId="0" borderId="22" xfId="0" applyFont="1" applyBorder="1" applyAlignment="1" applyProtection="1">
      <alignment horizontal="left" vertical="center" wrapText="1"/>
    </xf>
    <xf numFmtId="0" fontId="13" fillId="0" borderId="22" xfId="0" applyFont="1" applyBorder="1" applyAlignment="1" applyProtection="1">
      <alignment horizontal="center" vertical="center" wrapText="1"/>
    </xf>
    <xf numFmtId="167" fontId="13" fillId="0" borderId="22" xfId="0" applyNumberFormat="1" applyFont="1" applyBorder="1" applyAlignment="1" applyProtection="1">
      <alignment vertical="center"/>
    </xf>
    <xf numFmtId="4" fontId="13" fillId="0" borderId="22" xfId="0" applyNumberFormat="1" applyFont="1" applyBorder="1" applyAlignment="1" applyProtection="1">
      <alignment vertical="center"/>
    </xf>
    <xf numFmtId="0" fontId="0" fillId="0" borderId="0" xfId="0"/>
    <xf numFmtId="0" fontId="24" fillId="0" borderId="0" xfId="0" applyFont="1"/>
    <xf numFmtId="4" fontId="13" fillId="5" borderId="22" xfId="0" applyNumberFormat="1" applyFont="1" applyFill="1" applyBorder="1" applyAlignment="1" applyProtection="1">
      <alignment vertical="center"/>
      <protection locked="0"/>
    </xf>
    <xf numFmtId="0" fontId="0" fillId="5" borderId="0" xfId="0" applyFill="1"/>
    <xf numFmtId="0" fontId="13" fillId="0" borderId="24" xfId="0" applyFont="1" applyBorder="1" applyAlignment="1" applyProtection="1">
      <alignment horizontal="center" vertical="center"/>
    </xf>
    <xf numFmtId="49" fontId="13" fillId="0" borderId="24" xfId="0" applyNumberFormat="1" applyFont="1" applyBorder="1" applyAlignment="1" applyProtection="1">
      <alignment horizontal="left" vertical="center" wrapText="1"/>
    </xf>
    <xf numFmtId="0" fontId="13" fillId="0" borderId="24" xfId="0" applyFont="1" applyBorder="1" applyAlignment="1" applyProtection="1">
      <alignment horizontal="left" vertical="center" wrapText="1"/>
    </xf>
    <xf numFmtId="0" fontId="13" fillId="0" borderId="24" xfId="0" applyFont="1" applyBorder="1" applyAlignment="1" applyProtection="1">
      <alignment horizontal="center" vertical="center" wrapText="1"/>
    </xf>
    <xf numFmtId="167" fontId="13" fillId="0" borderId="24" xfId="0" applyNumberFormat="1" applyFont="1" applyBorder="1" applyAlignment="1" applyProtection="1">
      <alignment vertical="center"/>
    </xf>
    <xf numFmtId="4" fontId="13" fillId="5" borderId="24" xfId="0" applyNumberFormat="1" applyFont="1" applyFill="1" applyBorder="1" applyAlignment="1" applyProtection="1">
      <alignment vertical="center"/>
      <protection locked="0"/>
    </xf>
    <xf numFmtId="4" fontId="13" fillId="0" borderId="24" xfId="0" applyNumberFormat="1" applyFont="1" applyBorder="1" applyAlignment="1" applyProtection="1">
      <alignment vertical="center"/>
    </xf>
    <xf numFmtId="0" fontId="23" fillId="0" borderId="26" xfId="0" applyFont="1" applyBorder="1" applyAlignment="1">
      <alignment horizontal="left" vertical="center"/>
    </xf>
    <xf numFmtId="0" fontId="24" fillId="0" borderId="26" xfId="0" applyFont="1" applyBorder="1"/>
    <xf numFmtId="0" fontId="24" fillId="5" borderId="26" xfId="0" applyFont="1" applyFill="1" applyBorder="1"/>
    <xf numFmtId="0" fontId="24" fillId="0" borderId="27" xfId="0" applyFont="1" applyBorder="1"/>
    <xf numFmtId="0" fontId="25" fillId="0" borderId="0" xfId="0" applyFont="1"/>
    <xf numFmtId="49" fontId="13" fillId="0" borderId="28" xfId="0" applyNumberFormat="1" applyFont="1" applyBorder="1" applyAlignment="1" applyProtection="1">
      <alignment horizontal="left" vertical="center" wrapText="1"/>
    </xf>
    <xf numFmtId="0" fontId="13" fillId="0" borderId="28" xfId="0" applyFont="1" applyBorder="1" applyAlignment="1" applyProtection="1">
      <alignment horizontal="left" vertical="center" wrapText="1"/>
    </xf>
    <xf numFmtId="0" fontId="13" fillId="0" borderId="28" xfId="0" applyFont="1" applyBorder="1" applyAlignment="1" applyProtection="1">
      <alignment horizontal="center" vertical="center" wrapText="1"/>
    </xf>
    <xf numFmtId="167" fontId="13" fillId="0" borderId="28" xfId="0" applyNumberFormat="1" applyFont="1" applyBorder="1" applyAlignment="1" applyProtection="1">
      <alignment vertical="center"/>
    </xf>
    <xf numFmtId="4" fontId="13" fillId="0" borderId="28" xfId="0" applyNumberFormat="1" applyFont="1" applyBorder="1" applyAlignment="1" applyProtection="1">
      <alignment vertical="center"/>
    </xf>
    <xf numFmtId="0" fontId="22" fillId="0" borderId="29" xfId="0" applyFont="1" applyBorder="1" applyAlignment="1" applyProtection="1">
      <alignment horizontal="center" vertical="center"/>
    </xf>
    <xf numFmtId="49" fontId="22" fillId="0" borderId="30" xfId="0" applyNumberFormat="1" applyFont="1" applyBorder="1" applyAlignment="1" applyProtection="1">
      <alignment horizontal="left" vertical="center" wrapText="1"/>
    </xf>
    <xf numFmtId="0" fontId="22" fillId="0" borderId="30" xfId="0" applyFont="1" applyBorder="1" applyAlignment="1" applyProtection="1">
      <alignment horizontal="left" vertical="center" wrapText="1"/>
    </xf>
    <xf numFmtId="0" fontId="22" fillId="0" borderId="30" xfId="0" applyFont="1" applyBorder="1" applyAlignment="1" applyProtection="1">
      <alignment horizontal="center" vertical="center" wrapText="1"/>
    </xf>
    <xf numFmtId="167" fontId="22" fillId="0" borderId="30" xfId="0" applyNumberFormat="1" applyFont="1" applyBorder="1" applyAlignment="1" applyProtection="1">
      <alignment vertical="center"/>
    </xf>
    <xf numFmtId="4" fontId="22" fillId="5" borderId="30" xfId="0" applyNumberFormat="1" applyFont="1" applyFill="1" applyBorder="1" applyAlignment="1" applyProtection="1">
      <alignment vertical="center"/>
      <protection locked="0"/>
    </xf>
    <xf numFmtId="4" fontId="22" fillId="0" borderId="31" xfId="0" applyNumberFormat="1" applyFont="1" applyBorder="1" applyAlignment="1" applyProtection="1">
      <alignment vertical="center"/>
    </xf>
    <xf numFmtId="0" fontId="13" fillId="5" borderId="22" xfId="0" applyFont="1" applyFill="1" applyBorder="1" applyAlignment="1" applyProtection="1">
      <alignment horizontal="left" vertical="center" wrapText="1"/>
    </xf>
    <xf numFmtId="0" fontId="26" fillId="0" borderId="23" xfId="0" applyFont="1" applyBorder="1" applyAlignment="1" applyProtection="1">
      <alignment horizontal="left"/>
    </xf>
    <xf numFmtId="0" fontId="2" fillId="0" borderId="23" xfId="0" applyFont="1" applyBorder="1" applyAlignment="1" applyProtection="1">
      <alignment horizontal="left"/>
    </xf>
    <xf numFmtId="0" fontId="26" fillId="0" borderId="23" xfId="0" applyFont="1" applyBorder="1" applyAlignment="1" applyProtection="1"/>
    <xf numFmtId="0" fontId="26" fillId="5" borderId="23" xfId="0" applyFont="1" applyFill="1" applyBorder="1" applyAlignment="1" applyProtection="1"/>
    <xf numFmtId="4" fontId="2" fillId="0" borderId="23" xfId="0" applyNumberFormat="1" applyFont="1" applyBorder="1" applyAlignment="1" applyProtection="1"/>
    <xf numFmtId="0" fontId="26" fillId="0" borderId="0" xfId="0" applyFont="1"/>
    <xf numFmtId="49" fontId="13" fillId="0" borderId="32" xfId="0" applyNumberFormat="1" applyFont="1" applyBorder="1" applyAlignment="1" applyProtection="1">
      <alignment horizontal="left" vertical="center" wrapText="1"/>
    </xf>
    <xf numFmtId="0" fontId="13" fillId="0" borderId="32" xfId="0" applyFont="1" applyBorder="1" applyAlignment="1" applyProtection="1">
      <alignment horizontal="left" vertical="center" wrapText="1"/>
    </xf>
    <xf numFmtId="0" fontId="13" fillId="0" borderId="32" xfId="0" applyFont="1" applyBorder="1" applyAlignment="1" applyProtection="1">
      <alignment horizontal="center" vertical="center" wrapText="1"/>
    </xf>
    <xf numFmtId="167" fontId="13" fillId="0" borderId="32" xfId="0" applyNumberFormat="1" applyFont="1" applyBorder="1" applyAlignment="1" applyProtection="1">
      <alignment vertical="center"/>
    </xf>
    <xf numFmtId="4" fontId="13" fillId="0" borderId="14" xfId="0" applyNumberFormat="1" applyFont="1" applyBorder="1" applyAlignment="1" applyProtection="1">
      <alignment vertical="center"/>
    </xf>
    <xf numFmtId="167" fontId="13" fillId="0" borderId="22" xfId="0" applyNumberFormat="1" applyFont="1" applyFill="1" applyBorder="1" applyAlignment="1" applyProtection="1">
      <alignment vertical="center"/>
    </xf>
    <xf numFmtId="0" fontId="0" fillId="0" borderId="0" xfId="0"/>
    <xf numFmtId="0" fontId="28" fillId="0" borderId="0" xfId="0" applyFont="1"/>
    <xf numFmtId="0" fontId="29" fillId="0" borderId="0" xfId="0" applyFont="1"/>
    <xf numFmtId="0" fontId="30" fillId="0" borderId="0" xfId="0" applyFont="1"/>
    <xf numFmtId="0" fontId="32" fillId="0" borderId="0" xfId="0" applyFont="1"/>
    <xf numFmtId="0" fontId="29" fillId="7" borderId="0" xfId="0" applyFont="1" applyFill="1" applyBorder="1" applyAlignment="1">
      <alignment horizontal="left" vertical="center"/>
    </xf>
    <xf numFmtId="4" fontId="13" fillId="7" borderId="22" xfId="0" applyNumberFormat="1" applyFont="1" applyFill="1" applyBorder="1" applyAlignment="1" applyProtection="1">
      <alignment vertical="center"/>
      <protection locked="0"/>
    </xf>
    <xf numFmtId="4" fontId="13" fillId="7" borderId="28" xfId="0" applyNumberFormat="1" applyFont="1" applyFill="1" applyBorder="1" applyAlignment="1" applyProtection="1">
      <alignment vertical="center"/>
      <protection locked="0"/>
    </xf>
    <xf numFmtId="4" fontId="13" fillId="7" borderId="32" xfId="0" applyNumberFormat="1" applyFont="1" applyFill="1" applyBorder="1" applyAlignment="1" applyProtection="1">
      <alignment vertical="center"/>
      <protection locked="0"/>
    </xf>
    <xf numFmtId="4" fontId="13" fillId="7" borderId="24" xfId="0" applyNumberFormat="1" applyFont="1" applyFill="1" applyBorder="1" applyAlignment="1" applyProtection="1">
      <alignment vertical="center"/>
      <protection locked="0"/>
    </xf>
    <xf numFmtId="0" fontId="23" fillId="7" borderId="26" xfId="0" applyFont="1" applyFill="1" applyBorder="1" applyAlignment="1">
      <alignment horizontal="left" vertical="center"/>
    </xf>
    <xf numFmtId="14" fontId="29" fillId="7" borderId="0" xfId="0" applyNumberFormat="1" applyFont="1" applyFill="1" applyBorder="1" applyAlignment="1">
      <alignment horizontal="left" vertical="center"/>
    </xf>
    <xf numFmtId="0" fontId="0" fillId="0" borderId="0" xfId="0"/>
    <xf numFmtId="0" fontId="0" fillId="0" borderId="0" xfId="0"/>
    <xf numFmtId="0" fontId="27" fillId="5" borderId="22" xfId="0" applyFont="1" applyFill="1" applyBorder="1" applyAlignment="1" applyProtection="1">
      <alignment horizontal="left" vertical="center" wrapText="1"/>
    </xf>
    <xf numFmtId="0" fontId="27" fillId="0" borderId="22" xfId="0" applyFont="1" applyBorder="1" applyAlignment="1" applyProtection="1">
      <alignment horizontal="left" vertical="center" wrapText="1"/>
    </xf>
    <xf numFmtId="0" fontId="27" fillId="0" borderId="24" xfId="0" applyFont="1" applyBorder="1" applyAlignment="1" applyProtection="1">
      <alignment horizontal="left" vertical="center" wrapText="1"/>
    </xf>
    <xf numFmtId="0" fontId="27" fillId="0" borderId="28" xfId="0" applyFont="1" applyBorder="1" applyAlignment="1" applyProtection="1">
      <alignment horizontal="left" vertical="center" wrapText="1"/>
    </xf>
    <xf numFmtId="0" fontId="27" fillId="0" borderId="32" xfId="0" applyFont="1" applyBorder="1" applyAlignment="1" applyProtection="1">
      <alignment horizontal="left" vertical="center" wrapText="1"/>
    </xf>
    <xf numFmtId="0" fontId="0" fillId="9" borderId="65" xfId="0" applyFill="1" applyBorder="1" applyAlignment="1">
      <alignment horizontal="center"/>
    </xf>
    <xf numFmtId="0" fontId="0" fillId="9" borderId="66" xfId="0" applyFill="1" applyBorder="1" applyAlignment="1">
      <alignment horizontal="center"/>
    </xf>
    <xf numFmtId="0" fontId="0" fillId="9" borderId="67" xfId="0" applyFill="1" applyBorder="1" applyAlignment="1">
      <alignment horizontal="center"/>
    </xf>
    <xf numFmtId="0" fontId="0" fillId="0" borderId="64" xfId="0" applyBorder="1" applyAlignment="1">
      <alignment horizontal="center" vertical="center"/>
    </xf>
    <xf numFmtId="0" fontId="35" fillId="0" borderId="64" xfId="0" applyFont="1" applyBorder="1" applyAlignment="1">
      <alignment wrapText="1"/>
    </xf>
    <xf numFmtId="0" fontId="35" fillId="0" borderId="64" xfId="0" applyFont="1" applyBorder="1" applyAlignment="1">
      <alignment horizontal="center"/>
    </xf>
    <xf numFmtId="169" fontId="0" fillId="0" borderId="64" xfId="0" applyNumberFormat="1" applyBorder="1"/>
    <xf numFmtId="4" fontId="0" fillId="0" borderId="64" xfId="0" applyNumberFormat="1" applyBorder="1"/>
    <xf numFmtId="4" fontId="0" fillId="7" borderId="64" xfId="0" applyNumberFormat="1" applyFill="1" applyBorder="1"/>
    <xf numFmtId="0" fontId="0" fillId="9" borderId="33" xfId="0" applyFill="1" applyBorder="1" applyAlignment="1">
      <alignment horizontal="center" vertical="center"/>
    </xf>
    <xf numFmtId="0" fontId="37" fillId="9" borderId="34" xfId="0" applyFont="1" applyFill="1" applyBorder="1" applyAlignment="1">
      <alignment wrapText="1"/>
    </xf>
    <xf numFmtId="0" fontId="35" fillId="9" borderId="34" xfId="0" applyFont="1" applyFill="1" applyBorder="1" applyAlignment="1">
      <alignment horizontal="center"/>
    </xf>
    <xf numFmtId="169" fontId="0" fillId="9" borderId="34" xfId="0" applyNumberFormat="1" applyFill="1" applyBorder="1"/>
    <xf numFmtId="4" fontId="0" fillId="9" borderId="34" xfId="0" applyNumberFormat="1" applyFill="1" applyBorder="1"/>
    <xf numFmtId="168" fontId="38" fillId="9" borderId="68" xfId="0" applyNumberFormat="1" applyFont="1" applyFill="1" applyBorder="1"/>
    <xf numFmtId="0" fontId="34" fillId="0" borderId="0" xfId="0" applyFont="1" applyAlignment="1">
      <alignment horizontal="center"/>
    </xf>
    <xf numFmtId="0" fontId="34" fillId="0" borderId="0" xfId="0" applyFont="1"/>
    <xf numFmtId="169" fontId="34" fillId="0" borderId="0" xfId="0" applyNumberFormat="1" applyFont="1"/>
    <xf numFmtId="4" fontId="34" fillId="0" borderId="0" xfId="0" applyNumberFormat="1" applyFont="1"/>
    <xf numFmtId="0" fontId="37" fillId="0" borderId="0" xfId="0" applyFont="1" applyAlignment="1">
      <alignment wrapText="1"/>
    </xf>
    <xf numFmtId="0" fontId="39" fillId="0" borderId="0" xfId="0" applyFont="1"/>
    <xf numFmtId="0" fontId="34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169" fontId="34" fillId="0" borderId="0" xfId="0" applyNumberFormat="1" applyFont="1" applyAlignment="1">
      <alignment vertical="center"/>
    </xf>
    <xf numFmtId="4" fontId="34" fillId="0" borderId="0" xfId="0" applyNumberFormat="1" applyFont="1" applyAlignment="1">
      <alignment vertical="center"/>
    </xf>
    <xf numFmtId="0" fontId="35" fillId="0" borderId="0" xfId="0" applyFont="1"/>
    <xf numFmtId="0" fontId="0" fillId="0" borderId="0" xfId="0" applyAlignment="1">
      <alignment horizontal="center"/>
    </xf>
    <xf numFmtId="169" fontId="0" fillId="0" borderId="0" xfId="0" applyNumberFormat="1"/>
    <xf numFmtId="4" fontId="0" fillId="0" borderId="0" xfId="0" applyNumberFormat="1"/>
    <xf numFmtId="0" fontId="23" fillId="0" borderId="70" xfId="0" applyFont="1" applyBorder="1" applyAlignment="1">
      <alignment horizontal="left" vertical="center"/>
    </xf>
    <xf numFmtId="0" fontId="23" fillId="0" borderId="73" xfId="0" applyFont="1" applyBorder="1" applyAlignment="1">
      <alignment horizontal="left" vertical="center"/>
    </xf>
    <xf numFmtId="0" fontId="23" fillId="0" borderId="76" xfId="0" applyFont="1" applyBorder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0" fillId="0" borderId="0" xfId="0"/>
    <xf numFmtId="0" fontId="13" fillId="4" borderId="6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left" vertical="center"/>
    </xf>
    <xf numFmtId="0" fontId="13" fillId="4" borderId="7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4" fontId="10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4" fontId="19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horizontal="left" vertical="center" wrapText="1"/>
    </xf>
    <xf numFmtId="4" fontId="15" fillId="0" borderId="0" xfId="0" applyNumberFormat="1" applyFont="1" applyAlignment="1">
      <alignment horizontal="right" vertical="center"/>
    </xf>
    <xf numFmtId="4" fontId="15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9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23" fillId="0" borderId="25" xfId="0" applyFont="1" applyBorder="1" applyAlignment="1">
      <alignment horizontal="left" vertical="center"/>
    </xf>
    <xf numFmtId="0" fontId="23" fillId="0" borderId="27" xfId="0" applyFont="1" applyBorder="1" applyAlignment="1">
      <alignment horizontal="left" vertical="center"/>
    </xf>
    <xf numFmtId="0" fontId="36" fillId="8" borderId="49" xfId="0" applyFont="1" applyFill="1" applyBorder="1" applyAlignment="1">
      <alignment horizontal="center" wrapText="1"/>
    </xf>
    <xf numFmtId="0" fontId="36" fillId="0" borderId="50" xfId="0" applyFont="1" applyBorder="1" applyAlignment="1">
      <alignment horizontal="center" wrapText="1"/>
    </xf>
    <xf numFmtId="0" fontId="36" fillId="0" borderId="69" xfId="0" applyFont="1" applyBorder="1" applyAlignment="1">
      <alignment horizontal="center" wrapText="1"/>
    </xf>
    <xf numFmtId="0" fontId="23" fillId="0" borderId="74" xfId="0" applyFont="1" applyBorder="1" applyAlignment="1">
      <alignment horizontal="left" vertical="center"/>
    </xf>
    <xf numFmtId="0" fontId="0" fillId="0" borderId="74" xfId="0" applyBorder="1" applyAlignment="1"/>
    <xf numFmtId="0" fontId="0" fillId="0" borderId="75" xfId="0" applyBorder="1" applyAlignment="1"/>
    <xf numFmtId="0" fontId="41" fillId="0" borderId="71" xfId="0" applyFont="1" applyBorder="1" applyAlignment="1">
      <alignment horizontal="left" vertical="center"/>
    </xf>
    <xf numFmtId="0" fontId="42" fillId="0" borderId="71" xfId="0" applyFont="1" applyBorder="1" applyAlignment="1"/>
    <xf numFmtId="0" fontId="42" fillId="0" borderId="72" xfId="0" applyFont="1" applyBorder="1" applyAlignment="1"/>
    <xf numFmtId="0" fontId="23" fillId="7" borderId="77" xfId="0" applyFont="1" applyFill="1" applyBorder="1" applyAlignment="1">
      <alignment horizontal="left" vertical="center"/>
    </xf>
    <xf numFmtId="0" fontId="0" fillId="7" borderId="77" xfId="0" applyFill="1" applyBorder="1" applyAlignment="1"/>
    <xf numFmtId="0" fontId="0" fillId="7" borderId="78" xfId="0" applyFill="1" applyBorder="1" applyAlignment="1"/>
    <xf numFmtId="0" fontId="29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0" fillId="6" borderId="35" xfId="0" applyFont="1" applyFill="1" applyBorder="1" applyAlignment="1">
      <alignment horizontal="center" vertical="center"/>
    </xf>
    <xf numFmtId="0" fontId="30" fillId="6" borderId="36" xfId="0" applyFont="1" applyFill="1" applyBorder="1" applyAlignment="1">
      <alignment horizontal="center" vertical="center"/>
    </xf>
    <xf numFmtId="0" fontId="30" fillId="6" borderId="39" xfId="0" applyFont="1" applyFill="1" applyBorder="1" applyAlignment="1">
      <alignment horizontal="center" vertical="center"/>
    </xf>
    <xf numFmtId="168" fontId="30" fillId="6" borderId="35" xfId="0" applyNumberFormat="1" applyFont="1" applyFill="1" applyBorder="1" applyAlignment="1">
      <alignment horizontal="center" vertical="center"/>
    </xf>
    <xf numFmtId="168" fontId="30" fillId="6" borderId="36" xfId="0" applyNumberFormat="1" applyFont="1" applyFill="1" applyBorder="1" applyAlignment="1">
      <alignment horizontal="center" vertical="center"/>
    </xf>
    <xf numFmtId="168" fontId="30" fillId="6" borderId="39" xfId="0" applyNumberFormat="1" applyFont="1" applyFill="1" applyBorder="1" applyAlignment="1">
      <alignment horizontal="center" vertical="center"/>
    </xf>
    <xf numFmtId="0" fontId="29" fillId="0" borderId="57" xfId="0" applyFont="1" applyBorder="1" applyAlignment="1">
      <alignment horizontal="center" vertical="center"/>
    </xf>
    <xf numFmtId="0" fontId="29" fillId="0" borderId="58" xfId="0" applyFont="1" applyBorder="1" applyAlignment="1">
      <alignment horizontal="center" vertical="center"/>
    </xf>
    <xf numFmtId="168" fontId="29" fillId="0" borderId="58" xfId="0" applyNumberFormat="1" applyFont="1" applyBorder="1" applyAlignment="1">
      <alignment horizontal="center" vertical="center"/>
    </xf>
    <xf numFmtId="168" fontId="29" fillId="0" borderId="59" xfId="0" applyNumberFormat="1" applyFont="1" applyBorder="1" applyAlignment="1">
      <alignment horizontal="center" vertical="center"/>
    </xf>
    <xf numFmtId="0" fontId="29" fillId="0" borderId="55" xfId="0" applyFont="1" applyBorder="1" applyAlignment="1">
      <alignment horizontal="center" vertical="center"/>
    </xf>
    <xf numFmtId="0" fontId="29" fillId="0" borderId="56" xfId="0" applyFont="1" applyBorder="1" applyAlignment="1">
      <alignment horizontal="center" vertical="center"/>
    </xf>
    <xf numFmtId="168" fontId="29" fillId="0" borderId="56" xfId="0" applyNumberFormat="1" applyFont="1" applyBorder="1" applyAlignment="1">
      <alignment horizontal="center" vertical="center"/>
    </xf>
    <xf numFmtId="0" fontId="29" fillId="0" borderId="63" xfId="0" applyFont="1" applyBorder="1" applyAlignment="1">
      <alignment horizontal="center" vertical="center"/>
    </xf>
    <xf numFmtId="0" fontId="29" fillId="0" borderId="64" xfId="0" applyFont="1" applyBorder="1" applyAlignment="1">
      <alignment horizontal="center" vertical="center"/>
    </xf>
    <xf numFmtId="168" fontId="29" fillId="0" borderId="64" xfId="0" applyNumberFormat="1" applyFont="1" applyBorder="1" applyAlignment="1">
      <alignment horizontal="center" vertical="center"/>
    </xf>
    <xf numFmtId="0" fontId="30" fillId="0" borderId="61" xfId="0" applyFont="1" applyBorder="1" applyAlignment="1">
      <alignment horizontal="center" vertical="center"/>
    </xf>
    <xf numFmtId="0" fontId="30" fillId="0" borderId="62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1" fillId="0" borderId="38" xfId="0" applyFont="1" applyBorder="1" applyAlignment="1">
      <alignment horizontal="left" vertical="center"/>
    </xf>
    <xf numFmtId="0" fontId="31" fillId="0" borderId="36" xfId="0" applyFont="1" applyBorder="1" applyAlignment="1">
      <alignment horizontal="left" vertical="center"/>
    </xf>
    <xf numFmtId="0" fontId="31" fillId="0" borderId="39" xfId="0" applyFont="1" applyBorder="1" applyAlignment="1">
      <alignment horizontal="left" vertical="center"/>
    </xf>
    <xf numFmtId="0" fontId="29" fillId="0" borderId="33" xfId="0" applyFont="1" applyBorder="1" applyAlignment="1">
      <alignment vertical="center"/>
    </xf>
    <xf numFmtId="0" fontId="29" fillId="0" borderId="34" xfId="0" applyFont="1" applyBorder="1" applyAlignment="1">
      <alignment vertical="center"/>
    </xf>
    <xf numFmtId="0" fontId="31" fillId="0" borderId="43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25" fillId="0" borderId="47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25" fillId="0" borderId="49" xfId="0" applyFont="1" applyBorder="1" applyAlignment="1">
      <alignment horizontal="center" vertical="center"/>
    </xf>
    <xf numFmtId="0" fontId="25" fillId="0" borderId="50" xfId="0" applyFont="1" applyBorder="1" applyAlignment="1">
      <alignment horizontal="center" vertical="center"/>
    </xf>
    <xf numFmtId="0" fontId="25" fillId="0" borderId="51" xfId="0" applyFont="1" applyBorder="1" applyAlignment="1">
      <alignment horizontal="center" vertical="center"/>
    </xf>
    <xf numFmtId="0" fontId="31" fillId="7" borderId="44" xfId="0" applyFont="1" applyFill="1" applyBorder="1" applyAlignment="1">
      <alignment horizontal="left" vertical="center"/>
    </xf>
    <xf numFmtId="0" fontId="31" fillId="7" borderId="45" xfId="0" applyFont="1" applyFill="1" applyBorder="1" applyAlignment="1">
      <alignment horizontal="left" vertical="center"/>
    </xf>
    <xf numFmtId="0" fontId="31" fillId="7" borderId="46" xfId="0" applyFont="1" applyFill="1" applyBorder="1" applyAlignment="1">
      <alignment horizontal="left" vertical="center"/>
    </xf>
    <xf numFmtId="0" fontId="29" fillId="0" borderId="52" xfId="0" applyFont="1" applyBorder="1" applyAlignment="1">
      <alignment vertical="center"/>
    </xf>
    <xf numFmtId="0" fontId="29" fillId="0" borderId="53" xfId="0" applyFont="1" applyBorder="1" applyAlignment="1">
      <alignment vertical="center"/>
    </xf>
    <xf numFmtId="0" fontId="33" fillId="7" borderId="33" xfId="0" applyFont="1" applyFill="1" applyBorder="1" applyAlignment="1">
      <alignment horizontal="left"/>
    </xf>
    <xf numFmtId="0" fontId="33" fillId="7" borderId="34" xfId="0" applyFont="1" applyFill="1" applyBorder="1" applyAlignment="1">
      <alignment horizontal="left"/>
    </xf>
    <xf numFmtId="0" fontId="33" fillId="7" borderId="48" xfId="0" applyFont="1" applyFill="1" applyBorder="1" applyAlignment="1">
      <alignment horizontal="left"/>
    </xf>
    <xf numFmtId="0" fontId="33" fillId="7" borderId="52" xfId="0" applyFont="1" applyFill="1" applyBorder="1" applyAlignment="1">
      <alignment horizontal="left"/>
    </xf>
    <xf numFmtId="0" fontId="33" fillId="7" borderId="53" xfId="0" applyFont="1" applyFill="1" applyBorder="1" applyAlignment="1">
      <alignment horizontal="left"/>
    </xf>
    <xf numFmtId="0" fontId="33" fillId="7" borderId="54" xfId="0" applyFont="1" applyFill="1" applyBorder="1" applyAlignment="1">
      <alignment horizontal="left"/>
    </xf>
    <xf numFmtId="0" fontId="30" fillId="0" borderId="60" xfId="0" applyFont="1" applyBorder="1" applyAlignment="1">
      <alignment horizontal="center"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7"/>
  <sheetViews>
    <sheetView showGridLines="0" workbookViewId="0"/>
  </sheetViews>
  <sheetFormatPr defaultRowHeight="11.25" x14ac:dyDescent="0.2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x14ac:dyDescent="0.2">
      <c r="A1" s="8" t="s">
        <v>0</v>
      </c>
      <c r="AZ1" s="8" t="s">
        <v>1</v>
      </c>
      <c r="BA1" s="8" t="s">
        <v>2</v>
      </c>
      <c r="BB1" s="8" t="s">
        <v>3</v>
      </c>
      <c r="BT1" s="8" t="s">
        <v>4</v>
      </c>
      <c r="BU1" s="8" t="s">
        <v>4</v>
      </c>
      <c r="BV1" s="8" t="s">
        <v>5</v>
      </c>
    </row>
    <row r="2" spans="1:74" s="1" customFormat="1" ht="36.950000000000003" customHeight="1" x14ac:dyDescent="0.2">
      <c r="AR2" s="168" t="s">
        <v>6</v>
      </c>
      <c r="AS2" s="169"/>
      <c r="AT2" s="169"/>
      <c r="AU2" s="169"/>
      <c r="AV2" s="169"/>
      <c r="AW2" s="169"/>
      <c r="AX2" s="169"/>
      <c r="AY2" s="169"/>
      <c r="AZ2" s="169"/>
      <c r="BA2" s="169"/>
      <c r="BB2" s="169"/>
      <c r="BC2" s="169"/>
      <c r="BD2" s="169"/>
      <c r="BE2" s="169"/>
      <c r="BS2" s="9" t="s">
        <v>7</v>
      </c>
      <c r="BT2" s="9" t="s">
        <v>8</v>
      </c>
    </row>
    <row r="3" spans="1:74" s="1" customFormat="1" ht="6.95" customHeight="1" x14ac:dyDescent="0.2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2"/>
      <c r="BS3" s="9" t="s">
        <v>7</v>
      </c>
      <c r="BT3" s="9" t="s">
        <v>9</v>
      </c>
    </row>
    <row r="4" spans="1:74" s="1" customFormat="1" ht="24.95" customHeight="1" x14ac:dyDescent="0.2">
      <c r="B4" s="12"/>
      <c r="D4" s="13" t="s">
        <v>10</v>
      </c>
      <c r="AR4" s="12"/>
      <c r="AS4" s="14" t="s">
        <v>11</v>
      </c>
      <c r="BS4" s="9" t="s">
        <v>12</v>
      </c>
    </row>
    <row r="5" spans="1:74" s="1" customFormat="1" ht="12" customHeight="1" x14ac:dyDescent="0.2">
      <c r="B5" s="12"/>
      <c r="D5" s="15" t="s">
        <v>13</v>
      </c>
      <c r="K5" s="195" t="s">
        <v>14</v>
      </c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  <c r="AM5" s="169"/>
      <c r="AN5" s="169"/>
      <c r="AO5" s="169"/>
      <c r="AR5" s="12"/>
      <c r="BS5" s="9" t="s">
        <v>7</v>
      </c>
    </row>
    <row r="6" spans="1:74" s="1" customFormat="1" ht="36.950000000000003" customHeight="1" x14ac:dyDescent="0.2">
      <c r="B6" s="12"/>
      <c r="D6" s="17" t="s">
        <v>15</v>
      </c>
      <c r="K6" s="196" t="s">
        <v>16</v>
      </c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R6" s="12"/>
      <c r="BS6" s="9" t="s">
        <v>7</v>
      </c>
    </row>
    <row r="7" spans="1:74" s="1" customFormat="1" ht="12" customHeight="1" x14ac:dyDescent="0.2">
      <c r="B7" s="12"/>
      <c r="D7" s="18" t="s">
        <v>17</v>
      </c>
      <c r="K7" s="16" t="s">
        <v>3</v>
      </c>
      <c r="AK7" s="18" t="s">
        <v>18</v>
      </c>
      <c r="AN7" s="16" t="s">
        <v>3</v>
      </c>
      <c r="AR7" s="12"/>
      <c r="BS7" s="9" t="s">
        <v>7</v>
      </c>
    </row>
    <row r="8" spans="1:74" s="1" customFormat="1" ht="12" customHeight="1" x14ac:dyDescent="0.2">
      <c r="B8" s="12"/>
      <c r="D8" s="18" t="s">
        <v>19</v>
      </c>
      <c r="K8" s="16" t="s">
        <v>20</v>
      </c>
      <c r="AK8" s="18" t="s">
        <v>21</v>
      </c>
      <c r="AN8" s="16" t="s">
        <v>22</v>
      </c>
      <c r="AR8" s="12"/>
      <c r="BS8" s="9" t="s">
        <v>7</v>
      </c>
    </row>
    <row r="9" spans="1:74" s="1" customFormat="1" ht="14.45" customHeight="1" x14ac:dyDescent="0.2">
      <c r="B9" s="12"/>
      <c r="AR9" s="12"/>
      <c r="BS9" s="9" t="s">
        <v>7</v>
      </c>
    </row>
    <row r="10" spans="1:74" s="1" customFormat="1" ht="12" customHeight="1" x14ac:dyDescent="0.2">
      <c r="B10" s="12"/>
      <c r="D10" s="18" t="s">
        <v>23</v>
      </c>
      <c r="AK10" s="18" t="s">
        <v>24</v>
      </c>
      <c r="AN10" s="16" t="s">
        <v>3</v>
      </c>
      <c r="AR10" s="12"/>
      <c r="BS10" s="9" t="s">
        <v>7</v>
      </c>
    </row>
    <row r="11" spans="1:74" s="1" customFormat="1" ht="18.399999999999999" customHeight="1" x14ac:dyDescent="0.2">
      <c r="B11" s="12"/>
      <c r="E11" s="16" t="s">
        <v>25</v>
      </c>
      <c r="AK11" s="18" t="s">
        <v>26</v>
      </c>
      <c r="AN11" s="16" t="s">
        <v>3</v>
      </c>
      <c r="AR11" s="12"/>
      <c r="BS11" s="9" t="s">
        <v>7</v>
      </c>
    </row>
    <row r="12" spans="1:74" s="1" customFormat="1" ht="6.95" customHeight="1" x14ac:dyDescent="0.2">
      <c r="B12" s="12"/>
      <c r="AR12" s="12"/>
      <c r="BS12" s="9" t="s">
        <v>7</v>
      </c>
    </row>
    <row r="13" spans="1:74" s="1" customFormat="1" ht="12" customHeight="1" x14ac:dyDescent="0.2">
      <c r="B13" s="12"/>
      <c r="D13" s="18" t="s">
        <v>27</v>
      </c>
      <c r="AK13" s="18" t="s">
        <v>24</v>
      </c>
      <c r="AN13" s="16" t="s">
        <v>3</v>
      </c>
      <c r="AR13" s="12"/>
      <c r="BS13" s="9" t="s">
        <v>7</v>
      </c>
    </row>
    <row r="14" spans="1:74" ht="12.75" x14ac:dyDescent="0.2">
      <c r="B14" s="12"/>
      <c r="E14" s="16" t="s">
        <v>28</v>
      </c>
      <c r="AK14" s="18" t="s">
        <v>26</v>
      </c>
      <c r="AN14" s="16" t="s">
        <v>3</v>
      </c>
      <c r="AR14" s="12"/>
      <c r="BS14" s="9" t="s">
        <v>7</v>
      </c>
    </row>
    <row r="15" spans="1:74" s="1" customFormat="1" ht="6.95" customHeight="1" x14ac:dyDescent="0.2">
      <c r="B15" s="12"/>
      <c r="AR15" s="12"/>
      <c r="BS15" s="9" t="s">
        <v>4</v>
      </c>
    </row>
    <row r="16" spans="1:74" s="1" customFormat="1" ht="12" customHeight="1" x14ac:dyDescent="0.2">
      <c r="B16" s="12"/>
      <c r="D16" s="18" t="s">
        <v>29</v>
      </c>
      <c r="AK16" s="18" t="s">
        <v>24</v>
      </c>
      <c r="AN16" s="16" t="s">
        <v>3</v>
      </c>
      <c r="AR16" s="12"/>
      <c r="BS16" s="9" t="s">
        <v>4</v>
      </c>
    </row>
    <row r="17" spans="1:71" s="1" customFormat="1" ht="18.399999999999999" customHeight="1" x14ac:dyDescent="0.2">
      <c r="B17" s="12"/>
      <c r="E17" s="16" t="s">
        <v>30</v>
      </c>
      <c r="AK17" s="18" t="s">
        <v>26</v>
      </c>
      <c r="AN17" s="16" t="s">
        <v>3</v>
      </c>
      <c r="AR17" s="12"/>
      <c r="BS17" s="9" t="s">
        <v>31</v>
      </c>
    </row>
    <row r="18" spans="1:71" s="1" customFormat="1" ht="6.95" customHeight="1" x14ac:dyDescent="0.2">
      <c r="B18" s="12"/>
      <c r="AR18" s="12"/>
      <c r="BS18" s="9" t="s">
        <v>7</v>
      </c>
    </row>
    <row r="19" spans="1:71" s="1" customFormat="1" ht="12" customHeight="1" x14ac:dyDescent="0.2">
      <c r="B19" s="12"/>
      <c r="D19" s="18" t="s">
        <v>32</v>
      </c>
      <c r="AK19" s="18" t="s">
        <v>24</v>
      </c>
      <c r="AN19" s="16" t="s">
        <v>3</v>
      </c>
      <c r="AR19" s="12"/>
      <c r="BS19" s="9" t="s">
        <v>7</v>
      </c>
    </row>
    <row r="20" spans="1:71" s="1" customFormat="1" ht="18.399999999999999" customHeight="1" x14ac:dyDescent="0.2">
      <c r="B20" s="12"/>
      <c r="E20" s="16" t="s">
        <v>33</v>
      </c>
      <c r="AK20" s="18" t="s">
        <v>26</v>
      </c>
      <c r="AN20" s="16" t="s">
        <v>3</v>
      </c>
      <c r="AR20" s="12"/>
      <c r="BS20" s="9" t="s">
        <v>4</v>
      </c>
    </row>
    <row r="21" spans="1:71" s="1" customFormat="1" ht="6.95" customHeight="1" x14ac:dyDescent="0.2">
      <c r="B21" s="12"/>
      <c r="AR21" s="12"/>
    </row>
    <row r="22" spans="1:71" s="1" customFormat="1" ht="12" customHeight="1" x14ac:dyDescent="0.2">
      <c r="B22" s="12"/>
      <c r="D22" s="18" t="s">
        <v>34</v>
      </c>
      <c r="AR22" s="12"/>
    </row>
    <row r="23" spans="1:71" s="1" customFormat="1" ht="47.25" customHeight="1" x14ac:dyDescent="0.2">
      <c r="B23" s="12"/>
      <c r="E23" s="197" t="s">
        <v>35</v>
      </c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R23" s="12"/>
    </row>
    <row r="24" spans="1:71" s="1" customFormat="1" ht="6.95" customHeight="1" x14ac:dyDescent="0.2">
      <c r="B24" s="12"/>
      <c r="AR24" s="12"/>
    </row>
    <row r="25" spans="1:71" s="1" customFormat="1" ht="6.95" customHeight="1" x14ac:dyDescent="0.2">
      <c r="B25" s="12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R25" s="12"/>
    </row>
    <row r="26" spans="1:71" s="2" customFormat="1" ht="25.9" customHeight="1" x14ac:dyDescent="0.2">
      <c r="A26" s="20"/>
      <c r="B26" s="21"/>
      <c r="C26" s="20"/>
      <c r="D26" s="22" t="s">
        <v>36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198" t="e">
        <f>ROUND(AG54,2)</f>
        <v>#REF!</v>
      </c>
      <c r="AL26" s="199"/>
      <c r="AM26" s="199"/>
      <c r="AN26" s="199"/>
      <c r="AO26" s="199"/>
      <c r="AP26" s="20"/>
      <c r="AQ26" s="20"/>
      <c r="AR26" s="21"/>
      <c r="BE26" s="20"/>
    </row>
    <row r="27" spans="1:71" s="2" customFormat="1" ht="6.95" customHeight="1" x14ac:dyDescent="0.2">
      <c r="A27" s="20"/>
      <c r="B27" s="21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1"/>
      <c r="BE27" s="20"/>
    </row>
    <row r="28" spans="1:71" s="2" customFormat="1" ht="12.75" x14ac:dyDescent="0.2">
      <c r="A28" s="20"/>
      <c r="B28" s="21"/>
      <c r="C28" s="20"/>
      <c r="D28" s="20"/>
      <c r="E28" s="20"/>
      <c r="F28" s="20"/>
      <c r="G28" s="20"/>
      <c r="H28" s="20"/>
      <c r="I28" s="20"/>
      <c r="J28" s="20"/>
      <c r="K28" s="20"/>
      <c r="L28" s="200" t="s">
        <v>37</v>
      </c>
      <c r="M28" s="200"/>
      <c r="N28" s="200"/>
      <c r="O28" s="200"/>
      <c r="P28" s="200"/>
      <c r="Q28" s="20"/>
      <c r="R28" s="20"/>
      <c r="S28" s="20"/>
      <c r="T28" s="20"/>
      <c r="U28" s="20"/>
      <c r="V28" s="20"/>
      <c r="W28" s="200" t="s">
        <v>38</v>
      </c>
      <c r="X28" s="200"/>
      <c r="Y28" s="200"/>
      <c r="Z28" s="200"/>
      <c r="AA28" s="200"/>
      <c r="AB28" s="200"/>
      <c r="AC28" s="200"/>
      <c r="AD28" s="200"/>
      <c r="AE28" s="200"/>
      <c r="AF28" s="20"/>
      <c r="AG28" s="20"/>
      <c r="AH28" s="20"/>
      <c r="AI28" s="20"/>
      <c r="AJ28" s="20"/>
      <c r="AK28" s="200" t="s">
        <v>39</v>
      </c>
      <c r="AL28" s="200"/>
      <c r="AM28" s="200"/>
      <c r="AN28" s="200"/>
      <c r="AO28" s="200"/>
      <c r="AP28" s="20"/>
      <c r="AQ28" s="20"/>
      <c r="AR28" s="21"/>
      <c r="BE28" s="20"/>
    </row>
    <row r="29" spans="1:71" s="3" customFormat="1" ht="14.45" customHeight="1" x14ac:dyDescent="0.2">
      <c r="B29" s="24"/>
      <c r="D29" s="18" t="s">
        <v>40</v>
      </c>
      <c r="F29" s="18" t="s">
        <v>41</v>
      </c>
      <c r="L29" s="185">
        <v>0.21</v>
      </c>
      <c r="M29" s="184"/>
      <c r="N29" s="184"/>
      <c r="O29" s="184"/>
      <c r="P29" s="184"/>
      <c r="W29" s="183" t="e">
        <f>ROUND(AZ54, 2)</f>
        <v>#REF!</v>
      </c>
      <c r="X29" s="184"/>
      <c r="Y29" s="184"/>
      <c r="Z29" s="184"/>
      <c r="AA29" s="184"/>
      <c r="AB29" s="184"/>
      <c r="AC29" s="184"/>
      <c r="AD29" s="184"/>
      <c r="AE29" s="184"/>
      <c r="AK29" s="183" t="e">
        <f>ROUND(AV54, 2)</f>
        <v>#REF!</v>
      </c>
      <c r="AL29" s="184"/>
      <c r="AM29" s="184"/>
      <c r="AN29" s="184"/>
      <c r="AO29" s="184"/>
      <c r="AR29" s="24"/>
    </row>
    <row r="30" spans="1:71" s="3" customFormat="1" ht="14.45" customHeight="1" x14ac:dyDescent="0.2">
      <c r="B30" s="24"/>
      <c r="F30" s="18" t="s">
        <v>42</v>
      </c>
      <c r="L30" s="185">
        <v>0.15</v>
      </c>
      <c r="M30" s="184"/>
      <c r="N30" s="184"/>
      <c r="O30" s="184"/>
      <c r="P30" s="184"/>
      <c r="W30" s="183" t="e">
        <f>ROUND(BA54, 2)</f>
        <v>#REF!</v>
      </c>
      <c r="X30" s="184"/>
      <c r="Y30" s="184"/>
      <c r="Z30" s="184"/>
      <c r="AA30" s="184"/>
      <c r="AB30" s="184"/>
      <c r="AC30" s="184"/>
      <c r="AD30" s="184"/>
      <c r="AE30" s="184"/>
      <c r="AK30" s="183" t="e">
        <f>ROUND(AW54, 2)</f>
        <v>#REF!</v>
      </c>
      <c r="AL30" s="184"/>
      <c r="AM30" s="184"/>
      <c r="AN30" s="184"/>
      <c r="AO30" s="184"/>
      <c r="AR30" s="24"/>
    </row>
    <row r="31" spans="1:71" s="3" customFormat="1" ht="14.45" hidden="1" customHeight="1" x14ac:dyDescent="0.2">
      <c r="B31" s="24"/>
      <c r="F31" s="18" t="s">
        <v>43</v>
      </c>
      <c r="L31" s="185">
        <v>0.21</v>
      </c>
      <c r="M31" s="184"/>
      <c r="N31" s="184"/>
      <c r="O31" s="184"/>
      <c r="P31" s="184"/>
      <c r="W31" s="183" t="e">
        <f>ROUND(BB54, 2)</f>
        <v>#REF!</v>
      </c>
      <c r="X31" s="184"/>
      <c r="Y31" s="184"/>
      <c r="Z31" s="184"/>
      <c r="AA31" s="184"/>
      <c r="AB31" s="184"/>
      <c r="AC31" s="184"/>
      <c r="AD31" s="184"/>
      <c r="AE31" s="184"/>
      <c r="AK31" s="183">
        <v>0</v>
      </c>
      <c r="AL31" s="184"/>
      <c r="AM31" s="184"/>
      <c r="AN31" s="184"/>
      <c r="AO31" s="184"/>
      <c r="AR31" s="24"/>
    </row>
    <row r="32" spans="1:71" s="3" customFormat="1" ht="14.45" hidden="1" customHeight="1" x14ac:dyDescent="0.2">
      <c r="B32" s="24"/>
      <c r="F32" s="18" t="s">
        <v>44</v>
      </c>
      <c r="L32" s="185">
        <v>0.15</v>
      </c>
      <c r="M32" s="184"/>
      <c r="N32" s="184"/>
      <c r="O32" s="184"/>
      <c r="P32" s="184"/>
      <c r="W32" s="183" t="e">
        <f>ROUND(BC54, 2)</f>
        <v>#REF!</v>
      </c>
      <c r="X32" s="184"/>
      <c r="Y32" s="184"/>
      <c r="Z32" s="184"/>
      <c r="AA32" s="184"/>
      <c r="AB32" s="184"/>
      <c r="AC32" s="184"/>
      <c r="AD32" s="184"/>
      <c r="AE32" s="184"/>
      <c r="AK32" s="183">
        <v>0</v>
      </c>
      <c r="AL32" s="184"/>
      <c r="AM32" s="184"/>
      <c r="AN32" s="184"/>
      <c r="AO32" s="184"/>
      <c r="AR32" s="24"/>
    </row>
    <row r="33" spans="1:57" s="3" customFormat="1" ht="14.45" hidden="1" customHeight="1" x14ac:dyDescent="0.2">
      <c r="B33" s="24"/>
      <c r="F33" s="18" t="s">
        <v>45</v>
      </c>
      <c r="L33" s="185">
        <v>0</v>
      </c>
      <c r="M33" s="184"/>
      <c r="N33" s="184"/>
      <c r="O33" s="184"/>
      <c r="P33" s="184"/>
      <c r="W33" s="183" t="e">
        <f>ROUND(BD54, 2)</f>
        <v>#REF!</v>
      </c>
      <c r="X33" s="184"/>
      <c r="Y33" s="184"/>
      <c r="Z33" s="184"/>
      <c r="AA33" s="184"/>
      <c r="AB33" s="184"/>
      <c r="AC33" s="184"/>
      <c r="AD33" s="184"/>
      <c r="AE33" s="184"/>
      <c r="AK33" s="183">
        <v>0</v>
      </c>
      <c r="AL33" s="184"/>
      <c r="AM33" s="184"/>
      <c r="AN33" s="184"/>
      <c r="AO33" s="184"/>
      <c r="AR33" s="24"/>
    </row>
    <row r="34" spans="1:57" s="2" customFormat="1" ht="6.95" customHeight="1" x14ac:dyDescent="0.2">
      <c r="A34" s="20"/>
      <c r="B34" s="21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1"/>
      <c r="BE34" s="20"/>
    </row>
    <row r="35" spans="1:57" s="2" customFormat="1" ht="25.9" customHeight="1" x14ac:dyDescent="0.2">
      <c r="A35" s="20"/>
      <c r="B35" s="21"/>
      <c r="C35" s="25"/>
      <c r="D35" s="26" t="s">
        <v>46</v>
      </c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8" t="s">
        <v>47</v>
      </c>
      <c r="U35" s="27"/>
      <c r="V35" s="27"/>
      <c r="W35" s="27"/>
      <c r="X35" s="186" t="s">
        <v>48</v>
      </c>
      <c r="Y35" s="187"/>
      <c r="Z35" s="187"/>
      <c r="AA35" s="187"/>
      <c r="AB35" s="187"/>
      <c r="AC35" s="27"/>
      <c r="AD35" s="27"/>
      <c r="AE35" s="27"/>
      <c r="AF35" s="27"/>
      <c r="AG35" s="27"/>
      <c r="AH35" s="27"/>
      <c r="AI35" s="27"/>
      <c r="AJ35" s="27"/>
      <c r="AK35" s="188" t="e">
        <f>SUM(AK26:AK33)</f>
        <v>#REF!</v>
      </c>
      <c r="AL35" s="187"/>
      <c r="AM35" s="187"/>
      <c r="AN35" s="187"/>
      <c r="AO35" s="189"/>
      <c r="AP35" s="25"/>
      <c r="AQ35" s="25"/>
      <c r="AR35" s="21"/>
      <c r="BE35" s="20"/>
    </row>
    <row r="36" spans="1:57" s="2" customFormat="1" ht="6.95" customHeight="1" x14ac:dyDescent="0.2">
      <c r="A36" s="20"/>
      <c r="B36" s="21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1"/>
      <c r="BE36" s="20"/>
    </row>
    <row r="37" spans="1:57" s="2" customFormat="1" ht="6.95" customHeight="1" x14ac:dyDescent="0.2">
      <c r="A37" s="20"/>
      <c r="B37" s="29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21"/>
      <c r="BE37" s="20"/>
    </row>
    <row r="41" spans="1:57" s="2" customFormat="1" ht="6.95" customHeight="1" x14ac:dyDescent="0.2">
      <c r="A41" s="20"/>
      <c r="B41" s="31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21"/>
      <c r="BE41" s="20"/>
    </row>
    <row r="42" spans="1:57" s="2" customFormat="1" ht="24.95" customHeight="1" x14ac:dyDescent="0.2">
      <c r="A42" s="20"/>
      <c r="B42" s="21"/>
      <c r="C42" s="13" t="s">
        <v>49</v>
      </c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1"/>
      <c r="BE42" s="20"/>
    </row>
    <row r="43" spans="1:57" s="2" customFormat="1" ht="6.95" customHeight="1" x14ac:dyDescent="0.2">
      <c r="A43" s="20"/>
      <c r="B43" s="21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1"/>
      <c r="BE43" s="20"/>
    </row>
    <row r="44" spans="1:57" s="4" customFormat="1" ht="12" customHeight="1" x14ac:dyDescent="0.2">
      <c r="B44" s="33"/>
      <c r="C44" s="18" t="s">
        <v>13</v>
      </c>
      <c r="L44" s="4" t="str">
        <f>K5</f>
        <v>20-Hrubovska-031</v>
      </c>
      <c r="AR44" s="33"/>
    </row>
    <row r="45" spans="1:57" s="5" customFormat="1" ht="36.950000000000003" customHeight="1" x14ac:dyDescent="0.2">
      <c r="B45" s="34"/>
      <c r="C45" s="35" t="s">
        <v>15</v>
      </c>
      <c r="L45" s="174" t="str">
        <f>K6</f>
        <v>REVITALIZACE PROSTRANSTVÍ U PAVILONŮ  H a E V AREALU SLEZSKÉ NEMOCNICE V OPAVĚ</v>
      </c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5"/>
      <c r="AK45" s="175"/>
      <c r="AL45" s="175"/>
      <c r="AM45" s="175"/>
      <c r="AN45" s="175"/>
      <c r="AO45" s="175"/>
      <c r="AR45" s="34"/>
    </row>
    <row r="46" spans="1:57" s="2" customFormat="1" ht="6.95" customHeight="1" x14ac:dyDescent="0.2">
      <c r="A46" s="20"/>
      <c r="B46" s="21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1"/>
      <c r="BE46" s="20"/>
    </row>
    <row r="47" spans="1:57" s="2" customFormat="1" ht="12" customHeight="1" x14ac:dyDescent="0.2">
      <c r="A47" s="20"/>
      <c r="B47" s="21"/>
      <c r="C47" s="18" t="s">
        <v>19</v>
      </c>
      <c r="D47" s="20"/>
      <c r="E47" s="20"/>
      <c r="F47" s="20"/>
      <c r="G47" s="20"/>
      <c r="H47" s="20"/>
      <c r="I47" s="20"/>
      <c r="J47" s="20"/>
      <c r="K47" s="20"/>
      <c r="L47" s="36" t="str">
        <f>IF(K8="","",K8)</f>
        <v>Parcela 2273/1, Opava Předměstí</v>
      </c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18" t="s">
        <v>21</v>
      </c>
      <c r="AJ47" s="20"/>
      <c r="AK47" s="20"/>
      <c r="AL47" s="20"/>
      <c r="AM47" s="176" t="str">
        <f>IF(AN8= "","",AN8)</f>
        <v>8. 10. 2020</v>
      </c>
      <c r="AN47" s="176"/>
      <c r="AO47" s="20"/>
      <c r="AP47" s="20"/>
      <c r="AQ47" s="20"/>
      <c r="AR47" s="21"/>
      <c r="BE47" s="20"/>
    </row>
    <row r="48" spans="1:57" s="2" customFormat="1" ht="6.95" customHeight="1" x14ac:dyDescent="0.2">
      <c r="A48" s="20"/>
      <c r="B48" s="21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1"/>
      <c r="BE48" s="20"/>
    </row>
    <row r="49" spans="1:91" s="2" customFormat="1" ht="15.2" customHeight="1" x14ac:dyDescent="0.2">
      <c r="A49" s="20"/>
      <c r="B49" s="21"/>
      <c r="C49" s="18" t="s">
        <v>23</v>
      </c>
      <c r="D49" s="20"/>
      <c r="E49" s="20"/>
      <c r="F49" s="20"/>
      <c r="G49" s="20"/>
      <c r="H49" s="20"/>
      <c r="I49" s="20"/>
      <c r="J49" s="20"/>
      <c r="K49" s="20"/>
      <c r="L49" s="4" t="str">
        <f>IF(E11= "","",E11)</f>
        <v>Slezská nemocnice v Opavě</v>
      </c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18" t="s">
        <v>29</v>
      </c>
      <c r="AJ49" s="20"/>
      <c r="AK49" s="20"/>
      <c r="AL49" s="20"/>
      <c r="AM49" s="177" t="str">
        <f>IF(E17="","",E17)</f>
        <v>Ing.Dagmar Hrubovská</v>
      </c>
      <c r="AN49" s="178"/>
      <c r="AO49" s="178"/>
      <c r="AP49" s="178"/>
      <c r="AQ49" s="20"/>
      <c r="AR49" s="21"/>
      <c r="AS49" s="179" t="s">
        <v>50</v>
      </c>
      <c r="AT49" s="180"/>
      <c r="AU49" s="37"/>
      <c r="AV49" s="37"/>
      <c r="AW49" s="37"/>
      <c r="AX49" s="37"/>
      <c r="AY49" s="37"/>
      <c r="AZ49" s="37"/>
      <c r="BA49" s="37"/>
      <c r="BB49" s="37"/>
      <c r="BC49" s="37"/>
      <c r="BD49" s="38"/>
      <c r="BE49" s="20"/>
    </row>
    <row r="50" spans="1:91" s="2" customFormat="1" ht="15.2" customHeight="1" x14ac:dyDescent="0.2">
      <c r="A50" s="20"/>
      <c r="B50" s="21"/>
      <c r="C50" s="18" t="s">
        <v>27</v>
      </c>
      <c r="D50" s="20"/>
      <c r="E50" s="20"/>
      <c r="F50" s="20"/>
      <c r="G50" s="20"/>
      <c r="H50" s="20"/>
      <c r="I50" s="20"/>
      <c r="J50" s="20"/>
      <c r="K50" s="20"/>
      <c r="L50" s="4" t="str">
        <f>IF(E14="","",E14)</f>
        <v>Dle výběrového řízení investora</v>
      </c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18" t="s">
        <v>32</v>
      </c>
      <c r="AJ50" s="20"/>
      <c r="AK50" s="20"/>
      <c r="AL50" s="20"/>
      <c r="AM50" s="177" t="str">
        <f>IF(E20="","",E20)</f>
        <v>Katerinec</v>
      </c>
      <c r="AN50" s="178"/>
      <c r="AO50" s="178"/>
      <c r="AP50" s="178"/>
      <c r="AQ50" s="20"/>
      <c r="AR50" s="21"/>
      <c r="AS50" s="181"/>
      <c r="AT50" s="182"/>
      <c r="AU50" s="39"/>
      <c r="AV50" s="39"/>
      <c r="AW50" s="39"/>
      <c r="AX50" s="39"/>
      <c r="AY50" s="39"/>
      <c r="AZ50" s="39"/>
      <c r="BA50" s="39"/>
      <c r="BB50" s="39"/>
      <c r="BC50" s="39"/>
      <c r="BD50" s="40"/>
      <c r="BE50" s="20"/>
    </row>
    <row r="51" spans="1:91" s="2" customFormat="1" ht="10.9" customHeight="1" x14ac:dyDescent="0.2">
      <c r="A51" s="20"/>
      <c r="B51" s="21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1"/>
      <c r="AS51" s="181"/>
      <c r="AT51" s="182"/>
      <c r="AU51" s="39"/>
      <c r="AV51" s="39"/>
      <c r="AW51" s="39"/>
      <c r="AX51" s="39"/>
      <c r="AY51" s="39"/>
      <c r="AZ51" s="39"/>
      <c r="BA51" s="39"/>
      <c r="BB51" s="39"/>
      <c r="BC51" s="39"/>
      <c r="BD51" s="40"/>
      <c r="BE51" s="20"/>
    </row>
    <row r="52" spans="1:91" s="2" customFormat="1" ht="29.25" customHeight="1" x14ac:dyDescent="0.2">
      <c r="A52" s="20"/>
      <c r="B52" s="21"/>
      <c r="C52" s="170" t="s">
        <v>51</v>
      </c>
      <c r="D52" s="171"/>
      <c r="E52" s="171"/>
      <c r="F52" s="171"/>
      <c r="G52" s="171"/>
      <c r="H52" s="41"/>
      <c r="I52" s="172" t="s">
        <v>52</v>
      </c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  <c r="V52" s="171"/>
      <c r="W52" s="171"/>
      <c r="X52" s="171"/>
      <c r="Y52" s="171"/>
      <c r="Z52" s="171"/>
      <c r="AA52" s="171"/>
      <c r="AB52" s="171"/>
      <c r="AC52" s="171"/>
      <c r="AD52" s="171"/>
      <c r="AE52" s="171"/>
      <c r="AF52" s="171"/>
      <c r="AG52" s="173" t="s">
        <v>53</v>
      </c>
      <c r="AH52" s="171"/>
      <c r="AI52" s="171"/>
      <c r="AJ52" s="171"/>
      <c r="AK52" s="171"/>
      <c r="AL52" s="171"/>
      <c r="AM52" s="171"/>
      <c r="AN52" s="172" t="s">
        <v>54</v>
      </c>
      <c r="AO52" s="171"/>
      <c r="AP52" s="171"/>
      <c r="AQ52" s="42" t="s">
        <v>55</v>
      </c>
      <c r="AR52" s="21"/>
      <c r="AS52" s="43" t="s">
        <v>56</v>
      </c>
      <c r="AT52" s="44" t="s">
        <v>57</v>
      </c>
      <c r="AU52" s="44" t="s">
        <v>58</v>
      </c>
      <c r="AV52" s="44" t="s">
        <v>59</v>
      </c>
      <c r="AW52" s="44" t="s">
        <v>60</v>
      </c>
      <c r="AX52" s="44" t="s">
        <v>61</v>
      </c>
      <c r="AY52" s="44" t="s">
        <v>62</v>
      </c>
      <c r="AZ52" s="44" t="s">
        <v>63</v>
      </c>
      <c r="BA52" s="44" t="s">
        <v>64</v>
      </c>
      <c r="BB52" s="44" t="s">
        <v>65</v>
      </c>
      <c r="BC52" s="44" t="s">
        <v>66</v>
      </c>
      <c r="BD52" s="45" t="s">
        <v>67</v>
      </c>
      <c r="BE52" s="20"/>
    </row>
    <row r="53" spans="1:91" s="2" customFormat="1" ht="10.9" customHeight="1" x14ac:dyDescent="0.2">
      <c r="A53" s="20"/>
      <c r="B53" s="21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1"/>
      <c r="AS53" s="46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8"/>
      <c r="BE53" s="20"/>
    </row>
    <row r="54" spans="1:91" s="6" customFormat="1" ht="32.450000000000003" customHeight="1" x14ac:dyDescent="0.2">
      <c r="B54" s="49"/>
      <c r="C54" s="50" t="s">
        <v>68</v>
      </c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193" t="e">
        <f>ROUND(AG55,2)</f>
        <v>#REF!</v>
      </c>
      <c r="AH54" s="193"/>
      <c r="AI54" s="193"/>
      <c r="AJ54" s="193"/>
      <c r="AK54" s="193"/>
      <c r="AL54" s="193"/>
      <c r="AM54" s="193"/>
      <c r="AN54" s="194" t="e">
        <f>SUM(AG54,AT54)</f>
        <v>#REF!</v>
      </c>
      <c r="AO54" s="194"/>
      <c r="AP54" s="194"/>
      <c r="AQ54" s="52" t="s">
        <v>3</v>
      </c>
      <c r="AR54" s="49"/>
      <c r="AS54" s="53">
        <f>ROUND(AS55,2)</f>
        <v>0</v>
      </c>
      <c r="AT54" s="54" t="e">
        <f>ROUND(SUM(AV54:AW54),2)</f>
        <v>#REF!</v>
      </c>
      <c r="AU54" s="55" t="e">
        <f>ROUND(AU55,5)</f>
        <v>#REF!</v>
      </c>
      <c r="AV54" s="54" t="e">
        <f>ROUND(AZ54*L29,2)</f>
        <v>#REF!</v>
      </c>
      <c r="AW54" s="54" t="e">
        <f>ROUND(BA54*L30,2)</f>
        <v>#REF!</v>
      </c>
      <c r="AX54" s="54" t="e">
        <f>ROUND(BB54*L29,2)</f>
        <v>#REF!</v>
      </c>
      <c r="AY54" s="54" t="e">
        <f>ROUND(BC54*L30,2)</f>
        <v>#REF!</v>
      </c>
      <c r="AZ54" s="54" t="e">
        <f>ROUND(AZ55,2)</f>
        <v>#REF!</v>
      </c>
      <c r="BA54" s="54" t="e">
        <f>ROUND(BA55,2)</f>
        <v>#REF!</v>
      </c>
      <c r="BB54" s="54" t="e">
        <f>ROUND(BB55,2)</f>
        <v>#REF!</v>
      </c>
      <c r="BC54" s="54" t="e">
        <f>ROUND(BC55,2)</f>
        <v>#REF!</v>
      </c>
      <c r="BD54" s="56" t="e">
        <f>ROUND(BD55,2)</f>
        <v>#REF!</v>
      </c>
      <c r="BS54" s="57" t="s">
        <v>69</v>
      </c>
      <c r="BT54" s="57" t="s">
        <v>70</v>
      </c>
      <c r="BU54" s="58" t="s">
        <v>71</v>
      </c>
      <c r="BV54" s="57" t="s">
        <v>72</v>
      </c>
      <c r="BW54" s="57" t="s">
        <v>5</v>
      </c>
      <c r="BX54" s="57" t="s">
        <v>73</v>
      </c>
      <c r="CL54" s="57" t="s">
        <v>3</v>
      </c>
    </row>
    <row r="55" spans="1:91" s="7" customFormat="1" ht="24.75" customHeight="1" x14ac:dyDescent="0.2">
      <c r="A55" s="59" t="s">
        <v>74</v>
      </c>
      <c r="B55" s="60"/>
      <c r="C55" s="61"/>
      <c r="D55" s="192" t="s">
        <v>75</v>
      </c>
      <c r="E55" s="192"/>
      <c r="F55" s="192"/>
      <c r="G55" s="192"/>
      <c r="H55" s="192"/>
      <c r="I55" s="62"/>
      <c r="J55" s="192" t="s">
        <v>76</v>
      </c>
      <c r="K55" s="192"/>
      <c r="L55" s="192"/>
      <c r="M55" s="192"/>
      <c r="N55" s="192"/>
      <c r="O55" s="192"/>
      <c r="P55" s="192"/>
      <c r="Q55" s="192"/>
      <c r="R55" s="192"/>
      <c r="S55" s="192"/>
      <c r="T55" s="192"/>
      <c r="U55" s="192"/>
      <c r="V55" s="192"/>
      <c r="W55" s="192"/>
      <c r="X55" s="192"/>
      <c r="Y55" s="192"/>
      <c r="Z55" s="192"/>
      <c r="AA55" s="192"/>
      <c r="AB55" s="192"/>
      <c r="AC55" s="192"/>
      <c r="AD55" s="192"/>
      <c r="AE55" s="192"/>
      <c r="AF55" s="192"/>
      <c r="AG55" s="190" t="e">
        <f>#REF!</f>
        <v>#REF!</v>
      </c>
      <c r="AH55" s="191"/>
      <c r="AI55" s="191"/>
      <c r="AJ55" s="191"/>
      <c r="AK55" s="191"/>
      <c r="AL55" s="191"/>
      <c r="AM55" s="191"/>
      <c r="AN55" s="190" t="e">
        <f>SUM(AG55,AT55)</f>
        <v>#REF!</v>
      </c>
      <c r="AO55" s="191"/>
      <c r="AP55" s="191"/>
      <c r="AQ55" s="63" t="s">
        <v>77</v>
      </c>
      <c r="AR55" s="60"/>
      <c r="AS55" s="64">
        <v>0</v>
      </c>
      <c r="AT55" s="65" t="e">
        <f>ROUND(SUM(AV55:AW55),2)</f>
        <v>#REF!</v>
      </c>
      <c r="AU55" s="66" t="e">
        <f>#REF!</f>
        <v>#REF!</v>
      </c>
      <c r="AV55" s="65" t="e">
        <f>#REF!</f>
        <v>#REF!</v>
      </c>
      <c r="AW55" s="65" t="e">
        <f>#REF!</f>
        <v>#REF!</v>
      </c>
      <c r="AX55" s="65" t="e">
        <f>#REF!</f>
        <v>#REF!</v>
      </c>
      <c r="AY55" s="65" t="e">
        <f>#REF!</f>
        <v>#REF!</v>
      </c>
      <c r="AZ55" s="65" t="e">
        <f>#REF!</f>
        <v>#REF!</v>
      </c>
      <c r="BA55" s="65" t="e">
        <f>#REF!</f>
        <v>#REF!</v>
      </c>
      <c r="BB55" s="65" t="e">
        <f>#REF!</f>
        <v>#REF!</v>
      </c>
      <c r="BC55" s="65" t="e">
        <f>#REF!</f>
        <v>#REF!</v>
      </c>
      <c r="BD55" s="67" t="e">
        <f>#REF!</f>
        <v>#REF!</v>
      </c>
      <c r="BT55" s="68" t="s">
        <v>78</v>
      </c>
      <c r="BV55" s="68" t="s">
        <v>72</v>
      </c>
      <c r="BW55" s="68" t="s">
        <v>79</v>
      </c>
      <c r="BX55" s="68" t="s">
        <v>5</v>
      </c>
      <c r="CL55" s="68" t="s">
        <v>3</v>
      </c>
      <c r="CM55" s="68" t="s">
        <v>80</v>
      </c>
    </row>
    <row r="56" spans="1:91" s="2" customFormat="1" ht="30" customHeight="1" x14ac:dyDescent="0.2">
      <c r="A56" s="20"/>
      <c r="B56" s="21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1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</row>
    <row r="57" spans="1:91" s="2" customFormat="1" ht="6.95" customHeight="1" x14ac:dyDescent="0.2">
      <c r="A57" s="20"/>
      <c r="B57" s="29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21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</row>
  </sheetData>
  <mergeCells count="40">
    <mergeCell ref="K5:AO5"/>
    <mergeCell ref="K6:AO6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AK31:AO31"/>
    <mergeCell ref="L31:P31"/>
    <mergeCell ref="W32:AE32"/>
    <mergeCell ref="AK32:AO32"/>
    <mergeCell ref="L32:P32"/>
    <mergeCell ref="AN55:AP55"/>
    <mergeCell ref="AG55:AM55"/>
    <mergeCell ref="D55:H55"/>
    <mergeCell ref="J55:AF55"/>
    <mergeCell ref="AG54:AM54"/>
    <mergeCell ref="AN54:AP54"/>
    <mergeCell ref="AR2:BE2"/>
    <mergeCell ref="C52:G52"/>
    <mergeCell ref="I52:AF52"/>
    <mergeCell ref="AG52:AM52"/>
    <mergeCell ref="AN52:AP52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W31:AE31"/>
  </mergeCells>
  <hyperlinks>
    <hyperlink ref="A55" location="'02 - Revitalizace prostra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zoomScale="88" zoomScaleNormal="88" workbookViewId="0">
      <selection activeCell="C1" sqref="C1"/>
    </sheetView>
  </sheetViews>
  <sheetFormatPr defaultRowHeight="11.25" x14ac:dyDescent="0.2"/>
  <cols>
    <col min="2" max="2" width="13.5" customWidth="1"/>
    <col min="3" max="3" width="99.33203125" customWidth="1"/>
    <col min="5" max="5" width="12.5" customWidth="1"/>
    <col min="6" max="6" width="9.1640625" style="78"/>
    <col min="7" max="7" width="18.83203125" customWidth="1"/>
  </cols>
  <sheetData>
    <row r="1" spans="1:7" s="76" customFormat="1" ht="25.15" customHeight="1" thickBot="1" x14ac:dyDescent="0.3">
      <c r="A1" s="201" t="s">
        <v>15</v>
      </c>
      <c r="B1" s="202"/>
      <c r="C1" s="167" t="s">
        <v>239</v>
      </c>
      <c r="D1" s="87"/>
      <c r="E1" s="87"/>
      <c r="F1" s="88"/>
      <c r="G1" s="89"/>
    </row>
    <row r="2" spans="1:7" s="76" customFormat="1" ht="25.15" customHeight="1" thickBot="1" x14ac:dyDescent="0.3">
      <c r="A2" s="201" t="s">
        <v>103</v>
      </c>
      <c r="B2" s="202"/>
      <c r="C2" s="86" t="s">
        <v>25</v>
      </c>
      <c r="D2" s="87"/>
      <c r="E2" s="87"/>
      <c r="F2" s="88"/>
      <c r="G2" s="89"/>
    </row>
    <row r="3" spans="1:7" s="76" customFormat="1" ht="25.15" customHeight="1" thickBot="1" x14ac:dyDescent="0.3">
      <c r="A3" s="201" t="s">
        <v>27</v>
      </c>
      <c r="B3" s="202"/>
      <c r="C3" s="126"/>
      <c r="D3" s="87"/>
      <c r="E3" s="87"/>
      <c r="F3" s="88"/>
      <c r="G3" s="89"/>
    </row>
    <row r="4" spans="1:7" s="109" customFormat="1" ht="13.5" thickBot="1" x14ac:dyDescent="0.25">
      <c r="A4" s="104" t="s">
        <v>141</v>
      </c>
      <c r="B4" s="105" t="s">
        <v>142</v>
      </c>
      <c r="C4" s="105" t="s">
        <v>52</v>
      </c>
      <c r="D4" s="106" t="s">
        <v>143</v>
      </c>
      <c r="E4" s="106" t="s">
        <v>144</v>
      </c>
      <c r="F4" s="107" t="s">
        <v>146</v>
      </c>
      <c r="G4" s="108" t="s">
        <v>145</v>
      </c>
    </row>
    <row r="5" spans="1:7" ht="35.450000000000003" customHeight="1" x14ac:dyDescent="0.2">
      <c r="A5" s="79" t="s">
        <v>104</v>
      </c>
      <c r="B5" s="80" t="s">
        <v>147</v>
      </c>
      <c r="C5" s="81" t="s">
        <v>100</v>
      </c>
      <c r="D5" s="82" t="s">
        <v>81</v>
      </c>
      <c r="E5" s="83">
        <v>20</v>
      </c>
      <c r="F5" s="125">
        <v>0</v>
      </c>
      <c r="G5" s="85">
        <f t="shared" ref="G5:G15" si="0">ROUND(F5*E5,2)</f>
        <v>0</v>
      </c>
    </row>
    <row r="6" spans="1:7" s="75" customFormat="1" ht="25.15" customHeight="1" x14ac:dyDescent="0.2">
      <c r="A6" s="79" t="s">
        <v>105</v>
      </c>
      <c r="B6" s="70" t="s">
        <v>83</v>
      </c>
      <c r="C6" s="71" t="s">
        <v>84</v>
      </c>
      <c r="D6" s="72" t="s">
        <v>82</v>
      </c>
      <c r="E6" s="73">
        <v>24</v>
      </c>
      <c r="F6" s="122">
        <v>0</v>
      </c>
      <c r="G6" s="74">
        <f t="shared" si="0"/>
        <v>0</v>
      </c>
    </row>
    <row r="7" spans="1:7" s="75" customFormat="1" ht="25.15" customHeight="1" x14ac:dyDescent="0.2">
      <c r="A7" s="79" t="s">
        <v>106</v>
      </c>
      <c r="B7" s="70" t="s">
        <v>85</v>
      </c>
      <c r="C7" s="71" t="s">
        <v>178</v>
      </c>
      <c r="D7" s="72" t="s">
        <v>86</v>
      </c>
      <c r="E7" s="73">
        <v>40.6</v>
      </c>
      <c r="F7" s="122">
        <v>0</v>
      </c>
      <c r="G7" s="74">
        <f t="shared" si="0"/>
        <v>0</v>
      </c>
    </row>
    <row r="8" spans="1:7" s="75" customFormat="1" ht="19.899999999999999" customHeight="1" x14ac:dyDescent="0.2">
      <c r="A8" s="79" t="s">
        <v>107</v>
      </c>
      <c r="B8" s="70" t="s">
        <v>148</v>
      </c>
      <c r="C8" s="103" t="s">
        <v>193</v>
      </c>
      <c r="D8" s="72" t="s">
        <v>87</v>
      </c>
      <c r="E8" s="73">
        <v>73</v>
      </c>
      <c r="F8" s="122">
        <v>0</v>
      </c>
      <c r="G8" s="74">
        <f t="shared" si="0"/>
        <v>0</v>
      </c>
    </row>
    <row r="9" spans="1:7" s="75" customFormat="1" ht="19.899999999999999" customHeight="1" x14ac:dyDescent="0.2">
      <c r="A9" s="79" t="s">
        <v>108</v>
      </c>
      <c r="B9" s="70" t="s">
        <v>150</v>
      </c>
      <c r="C9" s="103" t="s">
        <v>149</v>
      </c>
      <c r="D9" s="72" t="s">
        <v>87</v>
      </c>
      <c r="E9" s="73">
        <v>730</v>
      </c>
      <c r="F9" s="122">
        <v>0</v>
      </c>
      <c r="G9" s="74">
        <f t="shared" si="0"/>
        <v>0</v>
      </c>
    </row>
    <row r="10" spans="1:7" s="75" customFormat="1" ht="25.15" customHeight="1" x14ac:dyDescent="0.2">
      <c r="A10" s="79" t="s">
        <v>109</v>
      </c>
      <c r="B10" s="70" t="s">
        <v>88</v>
      </c>
      <c r="C10" s="71" t="s">
        <v>89</v>
      </c>
      <c r="D10" s="72" t="s">
        <v>81</v>
      </c>
      <c r="E10" s="73">
        <v>60</v>
      </c>
      <c r="F10" s="122">
        <v>0</v>
      </c>
      <c r="G10" s="74">
        <f t="shared" si="0"/>
        <v>0</v>
      </c>
    </row>
    <row r="11" spans="1:7" s="75" customFormat="1" ht="25.15" customHeight="1" x14ac:dyDescent="0.2">
      <c r="A11" s="79" t="s">
        <v>110</v>
      </c>
      <c r="B11" s="70" t="s">
        <v>179</v>
      </c>
      <c r="C11" s="71" t="s">
        <v>180</v>
      </c>
      <c r="D11" s="72" t="s">
        <v>81</v>
      </c>
      <c r="E11" s="73">
        <v>55</v>
      </c>
      <c r="F11" s="122">
        <v>0</v>
      </c>
      <c r="G11" s="74">
        <f t="shared" si="0"/>
        <v>0</v>
      </c>
    </row>
    <row r="12" spans="1:7" s="75" customFormat="1" ht="25.15" customHeight="1" x14ac:dyDescent="0.2">
      <c r="A12" s="79" t="s">
        <v>111</v>
      </c>
      <c r="B12" s="70" t="s">
        <v>181</v>
      </c>
      <c r="C12" s="71" t="s">
        <v>194</v>
      </c>
      <c r="D12" s="72" t="s">
        <v>81</v>
      </c>
      <c r="E12" s="73">
        <v>55</v>
      </c>
      <c r="F12" s="122">
        <v>0</v>
      </c>
      <c r="G12" s="74">
        <f t="shared" si="0"/>
        <v>0</v>
      </c>
    </row>
    <row r="13" spans="1:7" s="75" customFormat="1" ht="25.15" customHeight="1" x14ac:dyDescent="0.2">
      <c r="A13" s="79" t="s">
        <v>112</v>
      </c>
      <c r="B13" s="70" t="s">
        <v>91</v>
      </c>
      <c r="C13" s="71" t="s">
        <v>185</v>
      </c>
      <c r="D13" s="72" t="s">
        <v>82</v>
      </c>
      <c r="E13" s="73">
        <v>14</v>
      </c>
      <c r="F13" s="122">
        <v>0</v>
      </c>
      <c r="G13" s="74">
        <f t="shared" si="0"/>
        <v>0</v>
      </c>
    </row>
    <row r="14" spans="1:7" s="75" customFormat="1" ht="25.15" customHeight="1" x14ac:dyDescent="0.2">
      <c r="A14" s="79" t="s">
        <v>113</v>
      </c>
      <c r="B14" s="70" t="s">
        <v>136</v>
      </c>
      <c r="C14" s="71" t="s">
        <v>137</v>
      </c>
      <c r="D14" s="72" t="s">
        <v>82</v>
      </c>
      <c r="E14" s="73">
        <v>15</v>
      </c>
      <c r="F14" s="122">
        <v>0</v>
      </c>
      <c r="G14" s="74">
        <f t="shared" si="0"/>
        <v>0</v>
      </c>
    </row>
    <row r="15" spans="1:7" s="75" customFormat="1" ht="25.15" customHeight="1" x14ac:dyDescent="0.2">
      <c r="A15" s="79" t="s">
        <v>114</v>
      </c>
      <c r="B15" s="70" t="s">
        <v>93</v>
      </c>
      <c r="C15" s="71" t="s">
        <v>94</v>
      </c>
      <c r="D15" s="72" t="s">
        <v>82</v>
      </c>
      <c r="E15" s="73">
        <v>26</v>
      </c>
      <c r="F15" s="122">
        <v>0</v>
      </c>
      <c r="G15" s="74">
        <f t="shared" si="0"/>
        <v>0</v>
      </c>
    </row>
    <row r="16" spans="1:7" s="75" customFormat="1" ht="25.15" customHeight="1" x14ac:dyDescent="0.2">
      <c r="A16" s="79" t="s">
        <v>115</v>
      </c>
      <c r="B16" s="70" t="s">
        <v>95</v>
      </c>
      <c r="C16" s="103" t="s">
        <v>154</v>
      </c>
      <c r="D16" s="72" t="s">
        <v>87</v>
      </c>
      <c r="E16" s="73">
        <v>3</v>
      </c>
      <c r="F16" s="122">
        <v>0</v>
      </c>
      <c r="G16" s="74">
        <f t="shared" ref="G16:G20" si="1">ROUND(F16*E16,2)</f>
        <v>0</v>
      </c>
    </row>
    <row r="17" spans="1:7" s="75" customFormat="1" ht="25.15" customHeight="1" x14ac:dyDescent="0.2">
      <c r="A17" s="79" t="s">
        <v>116</v>
      </c>
      <c r="B17" s="70" t="s">
        <v>96</v>
      </c>
      <c r="C17" s="71" t="s">
        <v>155</v>
      </c>
      <c r="D17" s="72" t="s">
        <v>87</v>
      </c>
      <c r="E17" s="73">
        <v>2</v>
      </c>
      <c r="F17" s="122">
        <v>0</v>
      </c>
      <c r="G17" s="74">
        <f t="shared" si="1"/>
        <v>0</v>
      </c>
    </row>
    <row r="18" spans="1:7" s="75" customFormat="1" ht="25.15" customHeight="1" x14ac:dyDescent="0.2">
      <c r="A18" s="79" t="s">
        <v>117</v>
      </c>
      <c r="B18" s="70" t="s">
        <v>97</v>
      </c>
      <c r="C18" s="71" t="s">
        <v>156</v>
      </c>
      <c r="D18" s="72" t="s">
        <v>87</v>
      </c>
      <c r="E18" s="73">
        <v>80</v>
      </c>
      <c r="F18" s="122">
        <v>0</v>
      </c>
      <c r="G18" s="74">
        <f t="shared" si="1"/>
        <v>0</v>
      </c>
    </row>
    <row r="19" spans="1:7" s="75" customFormat="1" ht="25.15" customHeight="1" x14ac:dyDescent="0.2">
      <c r="A19" s="79" t="s">
        <v>118</v>
      </c>
      <c r="B19" s="70" t="s">
        <v>138</v>
      </c>
      <c r="C19" s="71" t="s">
        <v>153</v>
      </c>
      <c r="D19" s="72" t="s">
        <v>87</v>
      </c>
      <c r="E19" s="73">
        <v>80</v>
      </c>
      <c r="F19" s="122">
        <v>0</v>
      </c>
      <c r="G19" s="74">
        <f t="shared" si="1"/>
        <v>0</v>
      </c>
    </row>
    <row r="20" spans="1:7" s="75" customFormat="1" ht="25.15" customHeight="1" x14ac:dyDescent="0.2">
      <c r="A20" s="79" t="s">
        <v>119</v>
      </c>
      <c r="B20" s="70" t="s">
        <v>139</v>
      </c>
      <c r="C20" s="71" t="s">
        <v>140</v>
      </c>
      <c r="D20" s="72" t="s">
        <v>87</v>
      </c>
      <c r="E20" s="73">
        <v>800</v>
      </c>
      <c r="F20" s="122">
        <v>0</v>
      </c>
      <c r="G20" s="74">
        <f t="shared" si="1"/>
        <v>0</v>
      </c>
    </row>
    <row r="21" spans="1:7" s="75" customFormat="1" ht="25.15" customHeight="1" x14ac:dyDescent="0.2">
      <c r="A21" s="79" t="s">
        <v>120</v>
      </c>
      <c r="B21" s="91" t="s">
        <v>186</v>
      </c>
      <c r="C21" s="92" t="s">
        <v>187</v>
      </c>
      <c r="D21" s="93" t="s">
        <v>87</v>
      </c>
      <c r="E21" s="94">
        <v>70</v>
      </c>
      <c r="F21" s="123">
        <v>0</v>
      </c>
      <c r="G21" s="95">
        <f>ROUND(F21*E21,2)</f>
        <v>0</v>
      </c>
    </row>
    <row r="22" spans="1:7" s="75" customFormat="1" ht="25.15" customHeight="1" x14ac:dyDescent="0.2">
      <c r="A22" s="79" t="s">
        <v>121</v>
      </c>
      <c r="B22" s="110" t="s">
        <v>157</v>
      </c>
      <c r="C22" s="111" t="s">
        <v>188</v>
      </c>
      <c r="D22" s="112" t="s">
        <v>81</v>
      </c>
      <c r="E22" s="113">
        <v>120</v>
      </c>
      <c r="F22" s="124">
        <v>0</v>
      </c>
      <c r="G22" s="114">
        <f>ROUND(F22*E22,2)</f>
        <v>0</v>
      </c>
    </row>
    <row r="23" spans="1:7" s="75" customFormat="1" ht="25.15" customHeight="1" thickBot="1" x14ac:dyDescent="0.25">
      <c r="A23" s="79" t="s">
        <v>122</v>
      </c>
      <c r="B23" s="110" t="s">
        <v>158</v>
      </c>
      <c r="C23" s="111" t="s">
        <v>162</v>
      </c>
      <c r="D23" s="112" t="s">
        <v>81</v>
      </c>
      <c r="E23" s="113">
        <v>10</v>
      </c>
      <c r="F23" s="124">
        <v>0</v>
      </c>
      <c r="G23" s="114">
        <f>ROUND(F23*E23,2)</f>
        <v>0</v>
      </c>
    </row>
    <row r="24" spans="1:7" s="90" customFormat="1" ht="27" customHeight="1" thickBot="1" x14ac:dyDescent="0.25">
      <c r="A24" s="96"/>
      <c r="B24" s="97"/>
      <c r="C24" s="98" t="s">
        <v>151</v>
      </c>
      <c r="D24" s="99"/>
      <c r="E24" s="100"/>
      <c r="F24" s="101"/>
      <c r="G24" s="102">
        <f>SUM(G5:G23)</f>
        <v>0</v>
      </c>
    </row>
    <row r="25" spans="1:7" s="75" customFormat="1" ht="61.9" customHeight="1" x14ac:dyDescent="0.2">
      <c r="A25" s="79"/>
      <c r="B25" s="80"/>
      <c r="C25" s="81"/>
      <c r="D25" s="82"/>
      <c r="E25" s="83"/>
      <c r="F25" s="84"/>
      <c r="G25" s="85"/>
    </row>
    <row r="26" spans="1:7" s="75" customFormat="1" ht="61.9" customHeight="1" x14ac:dyDescent="0.2">
      <c r="A26" s="69"/>
      <c r="B26" s="70"/>
      <c r="C26" s="71"/>
      <c r="D26" s="72"/>
      <c r="E26" s="73"/>
      <c r="F26" s="77"/>
      <c r="G26" s="74"/>
    </row>
    <row r="27" spans="1:7" s="75" customFormat="1" ht="61.9" customHeight="1" x14ac:dyDescent="0.2">
      <c r="A27" s="69"/>
      <c r="B27" s="70"/>
      <c r="C27" s="71"/>
      <c r="D27" s="72"/>
      <c r="E27" s="73"/>
      <c r="F27" s="77"/>
      <c r="G27" s="74"/>
    </row>
    <row r="28" spans="1:7" s="75" customFormat="1" ht="61.9" customHeight="1" x14ac:dyDescent="0.2">
      <c r="A28" s="69"/>
      <c r="B28" s="70"/>
      <c r="C28" s="71"/>
      <c r="D28" s="72"/>
      <c r="E28" s="73"/>
      <c r="F28" s="77"/>
      <c r="G28" s="74"/>
    </row>
    <row r="29" spans="1:7" s="75" customFormat="1" ht="61.9" customHeight="1" x14ac:dyDescent="0.2">
      <c r="A29" s="69"/>
      <c r="B29" s="70"/>
      <c r="C29" s="71"/>
      <c r="D29" s="72"/>
      <c r="E29" s="73"/>
      <c r="F29" s="77"/>
      <c r="G29" s="74"/>
    </row>
    <row r="30" spans="1:7" s="75" customFormat="1" ht="61.9" customHeight="1" x14ac:dyDescent="0.2">
      <c r="A30" s="69"/>
      <c r="B30" s="70"/>
      <c r="C30" s="71"/>
      <c r="D30" s="72"/>
      <c r="E30" s="73"/>
      <c r="F30" s="77"/>
      <c r="G30" s="74"/>
    </row>
    <row r="31" spans="1:7" s="75" customFormat="1" ht="61.9" customHeight="1" x14ac:dyDescent="0.2">
      <c r="A31" s="69"/>
      <c r="B31" s="70"/>
      <c r="C31" s="71"/>
      <c r="D31" s="72"/>
      <c r="E31" s="73"/>
      <c r="F31" s="77"/>
      <c r="G31" s="74"/>
    </row>
    <row r="32" spans="1:7" s="75" customFormat="1" ht="61.9" customHeight="1" x14ac:dyDescent="0.2">
      <c r="A32" s="69"/>
      <c r="B32" s="70"/>
      <c r="C32" s="71"/>
      <c r="D32" s="72"/>
      <c r="E32" s="73"/>
      <c r="F32" s="77"/>
      <c r="G32" s="74"/>
    </row>
    <row r="33" spans="1:7" s="75" customFormat="1" ht="61.9" customHeight="1" x14ac:dyDescent="0.2">
      <c r="A33" s="69"/>
      <c r="B33" s="70"/>
      <c r="C33" s="71"/>
      <c r="D33" s="72"/>
      <c r="E33" s="73"/>
      <c r="F33" s="77"/>
      <c r="G33" s="74"/>
    </row>
    <row r="34" spans="1:7" s="75" customFormat="1" ht="61.9" customHeight="1" x14ac:dyDescent="0.2">
      <c r="A34" s="69"/>
      <c r="B34" s="70"/>
      <c r="C34" s="71"/>
      <c r="D34" s="72"/>
      <c r="E34" s="73"/>
      <c r="F34" s="77"/>
      <c r="G34" s="74"/>
    </row>
    <row r="35" spans="1:7" s="75" customFormat="1" ht="61.9" customHeight="1" x14ac:dyDescent="0.2">
      <c r="A35" s="69"/>
      <c r="B35" s="70"/>
      <c r="C35" s="71"/>
      <c r="D35" s="72"/>
      <c r="E35" s="73"/>
      <c r="F35" s="77"/>
      <c r="G35" s="74"/>
    </row>
    <row r="36" spans="1:7" s="75" customFormat="1" ht="61.9" customHeight="1" x14ac:dyDescent="0.2">
      <c r="A36" s="69"/>
      <c r="B36" s="70"/>
      <c r="C36" s="71"/>
      <c r="D36" s="72"/>
      <c r="E36" s="73"/>
      <c r="F36" s="77"/>
      <c r="G36" s="74"/>
    </row>
    <row r="37" spans="1:7" s="75" customFormat="1" ht="61.9" customHeight="1" x14ac:dyDescent="0.2">
      <c r="A37" s="69"/>
      <c r="B37" s="70"/>
      <c r="C37" s="71"/>
      <c r="D37" s="72"/>
      <c r="E37" s="73"/>
      <c r="F37" s="77"/>
      <c r="G37" s="74"/>
    </row>
    <row r="38" spans="1:7" s="75" customFormat="1" ht="61.9" customHeight="1" x14ac:dyDescent="0.2">
      <c r="A38" s="69"/>
      <c r="B38" s="70"/>
      <c r="C38" s="71"/>
      <c r="D38" s="72"/>
      <c r="E38" s="73"/>
      <c r="F38" s="77"/>
      <c r="G38" s="74"/>
    </row>
    <row r="39" spans="1:7" s="75" customFormat="1" ht="61.9" customHeight="1" x14ac:dyDescent="0.2">
      <c r="A39" s="69"/>
      <c r="B39" s="70"/>
      <c r="C39" s="71"/>
      <c r="D39" s="72"/>
      <c r="E39" s="73"/>
      <c r="F39" s="77"/>
      <c r="G39" s="74"/>
    </row>
    <row r="40" spans="1:7" s="75" customFormat="1" ht="61.9" customHeight="1" x14ac:dyDescent="0.2">
      <c r="A40" s="69"/>
      <c r="B40" s="70"/>
      <c r="C40" s="71"/>
      <c r="D40" s="72"/>
      <c r="E40" s="73"/>
      <c r="F40" s="77"/>
      <c r="G40" s="74"/>
    </row>
    <row r="41" spans="1:7" s="75" customFormat="1" ht="61.9" customHeight="1" x14ac:dyDescent="0.2">
      <c r="A41" s="69"/>
      <c r="B41" s="70"/>
      <c r="C41" s="71"/>
      <c r="D41" s="72"/>
      <c r="E41" s="73"/>
      <c r="F41" s="77"/>
      <c r="G41" s="74"/>
    </row>
  </sheetData>
  <mergeCells count="3">
    <mergeCell ref="A1:B1"/>
    <mergeCell ref="A2:B2"/>
    <mergeCell ref="A3:B3"/>
  </mergeCells>
  <phoneticPr fontId="0" type="noConversion"/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M21" sqref="M21"/>
    </sheetView>
  </sheetViews>
  <sheetFormatPr defaultColWidth="9.1640625" defaultRowHeight="11.25" x14ac:dyDescent="0.2"/>
  <cols>
    <col min="1" max="1" width="9.1640625" style="128"/>
    <col min="2" max="2" width="13.5" style="128" customWidth="1"/>
    <col min="3" max="3" width="99.33203125" style="128" customWidth="1"/>
    <col min="4" max="4" width="9.1640625" style="128"/>
    <col min="5" max="5" width="12.5" style="128" customWidth="1"/>
    <col min="6" max="6" width="9.1640625" style="78"/>
    <col min="7" max="7" width="18.83203125" style="128" customWidth="1"/>
    <col min="8" max="16384" width="9.1640625" style="128"/>
  </cols>
  <sheetData>
    <row r="1" spans="1:7" s="76" customFormat="1" ht="25.15" customHeight="1" thickBot="1" x14ac:dyDescent="0.3">
      <c r="A1" s="201" t="s">
        <v>15</v>
      </c>
      <c r="B1" s="202"/>
      <c r="C1" s="167" t="s">
        <v>189</v>
      </c>
      <c r="D1" s="87"/>
      <c r="E1" s="87"/>
      <c r="F1" s="88"/>
      <c r="G1" s="89"/>
    </row>
    <row r="2" spans="1:7" s="76" customFormat="1" ht="25.15" customHeight="1" thickBot="1" x14ac:dyDescent="0.3">
      <c r="A2" s="201" t="s">
        <v>103</v>
      </c>
      <c r="B2" s="202"/>
      <c r="C2" s="86" t="s">
        <v>25</v>
      </c>
      <c r="D2" s="87"/>
      <c r="E2" s="87"/>
      <c r="F2" s="88"/>
      <c r="G2" s="89"/>
    </row>
    <row r="3" spans="1:7" s="76" customFormat="1" ht="25.15" customHeight="1" thickBot="1" x14ac:dyDescent="0.3">
      <c r="A3" s="201" t="s">
        <v>27</v>
      </c>
      <c r="B3" s="202"/>
      <c r="C3" s="126"/>
      <c r="D3" s="87"/>
      <c r="E3" s="87"/>
      <c r="F3" s="88"/>
      <c r="G3" s="89"/>
    </row>
    <row r="4" spans="1:7" s="109" customFormat="1" ht="13.5" thickBot="1" x14ac:dyDescent="0.25">
      <c r="A4" s="104" t="s">
        <v>141</v>
      </c>
      <c r="B4" s="105" t="s">
        <v>142</v>
      </c>
      <c r="C4" s="105" t="s">
        <v>52</v>
      </c>
      <c r="D4" s="106" t="s">
        <v>143</v>
      </c>
      <c r="E4" s="106" t="s">
        <v>144</v>
      </c>
      <c r="F4" s="107" t="s">
        <v>146</v>
      </c>
      <c r="G4" s="108" t="s">
        <v>145</v>
      </c>
    </row>
    <row r="5" spans="1:7" ht="35.450000000000003" customHeight="1" x14ac:dyDescent="0.2">
      <c r="A5" s="79" t="s">
        <v>104</v>
      </c>
      <c r="B5" s="80" t="s">
        <v>147</v>
      </c>
      <c r="C5" s="132" t="s">
        <v>199</v>
      </c>
      <c r="D5" s="82" t="s">
        <v>81</v>
      </c>
      <c r="E5" s="83">
        <v>9</v>
      </c>
      <c r="F5" s="125">
        <v>0</v>
      </c>
      <c r="G5" s="85">
        <f t="shared" ref="G5:G26" si="0">ROUND(F5*E5,2)</f>
        <v>0</v>
      </c>
    </row>
    <row r="6" spans="1:7" ht="25.15" customHeight="1" x14ac:dyDescent="0.2">
      <c r="A6" s="79" t="s">
        <v>107</v>
      </c>
      <c r="B6" s="70" t="s">
        <v>83</v>
      </c>
      <c r="C6" s="131" t="s">
        <v>84</v>
      </c>
      <c r="D6" s="72" t="s">
        <v>82</v>
      </c>
      <c r="E6" s="73">
        <v>15</v>
      </c>
      <c r="F6" s="122">
        <v>0</v>
      </c>
      <c r="G6" s="74">
        <f t="shared" si="0"/>
        <v>0</v>
      </c>
    </row>
    <row r="7" spans="1:7" ht="25.15" customHeight="1" x14ac:dyDescent="0.2">
      <c r="A7" s="79" t="s">
        <v>108</v>
      </c>
      <c r="B7" s="70" t="s">
        <v>85</v>
      </c>
      <c r="C7" s="131" t="s">
        <v>190</v>
      </c>
      <c r="D7" s="72" t="s">
        <v>86</v>
      </c>
      <c r="E7" s="73">
        <v>29.5</v>
      </c>
      <c r="F7" s="122">
        <v>0</v>
      </c>
      <c r="G7" s="74">
        <f t="shared" si="0"/>
        <v>0</v>
      </c>
    </row>
    <row r="8" spans="1:7" ht="19.899999999999999" customHeight="1" x14ac:dyDescent="0.2">
      <c r="A8" s="79" t="s">
        <v>109</v>
      </c>
      <c r="B8" s="70" t="s">
        <v>148</v>
      </c>
      <c r="C8" s="130" t="s">
        <v>161</v>
      </c>
      <c r="D8" s="72" t="s">
        <v>87</v>
      </c>
      <c r="E8" s="73">
        <v>2</v>
      </c>
      <c r="F8" s="122">
        <v>0</v>
      </c>
      <c r="G8" s="74">
        <f t="shared" si="0"/>
        <v>0</v>
      </c>
    </row>
    <row r="9" spans="1:7" ht="19.899999999999999" customHeight="1" x14ac:dyDescent="0.2">
      <c r="A9" s="79" t="s">
        <v>110</v>
      </c>
      <c r="B9" s="70" t="s">
        <v>150</v>
      </c>
      <c r="C9" s="130" t="s">
        <v>149</v>
      </c>
      <c r="D9" s="72" t="s">
        <v>87</v>
      </c>
      <c r="E9" s="73">
        <v>20</v>
      </c>
      <c r="F9" s="122">
        <v>0</v>
      </c>
      <c r="G9" s="74">
        <f t="shared" si="0"/>
        <v>0</v>
      </c>
    </row>
    <row r="10" spans="1:7" ht="25.15" customHeight="1" x14ac:dyDescent="0.2">
      <c r="A10" s="79" t="s">
        <v>111</v>
      </c>
      <c r="B10" s="70" t="s">
        <v>88</v>
      </c>
      <c r="C10" s="131" t="s">
        <v>174</v>
      </c>
      <c r="D10" s="72" t="s">
        <v>81</v>
      </c>
      <c r="E10" s="73">
        <v>59</v>
      </c>
      <c r="F10" s="122">
        <v>0</v>
      </c>
      <c r="G10" s="74">
        <f t="shared" si="0"/>
        <v>0</v>
      </c>
    </row>
    <row r="11" spans="1:7" ht="25.15" customHeight="1" x14ac:dyDescent="0.2">
      <c r="A11" s="79" t="s">
        <v>112</v>
      </c>
      <c r="B11" s="70" t="s">
        <v>133</v>
      </c>
      <c r="C11" s="131" t="s">
        <v>134</v>
      </c>
      <c r="D11" s="72" t="s">
        <v>81</v>
      </c>
      <c r="E11" s="73"/>
      <c r="F11" s="122">
        <v>0</v>
      </c>
      <c r="G11" s="74">
        <f t="shared" si="0"/>
        <v>0</v>
      </c>
    </row>
    <row r="12" spans="1:7" ht="25.15" customHeight="1" x14ac:dyDescent="0.2">
      <c r="A12" s="79" t="s">
        <v>113</v>
      </c>
      <c r="B12" s="70" t="s">
        <v>133</v>
      </c>
      <c r="C12" s="131" t="s">
        <v>191</v>
      </c>
      <c r="D12" s="72" t="s">
        <v>81</v>
      </c>
      <c r="E12" s="73">
        <v>118</v>
      </c>
      <c r="F12" s="122">
        <v>0</v>
      </c>
      <c r="G12" s="74">
        <f t="shared" si="0"/>
        <v>0</v>
      </c>
    </row>
    <row r="13" spans="1:7" ht="27" customHeight="1" x14ac:dyDescent="0.2">
      <c r="A13" s="79" t="s">
        <v>115</v>
      </c>
      <c r="B13" s="70" t="s">
        <v>135</v>
      </c>
      <c r="C13" s="131" t="s">
        <v>175</v>
      </c>
      <c r="D13" s="72" t="s">
        <v>81</v>
      </c>
      <c r="E13" s="73">
        <v>58</v>
      </c>
      <c r="F13" s="122">
        <v>0</v>
      </c>
      <c r="G13" s="74">
        <f t="shared" si="0"/>
        <v>0</v>
      </c>
    </row>
    <row r="14" spans="1:7" ht="27" customHeight="1" x14ac:dyDescent="0.2">
      <c r="A14" s="79" t="s">
        <v>116</v>
      </c>
      <c r="B14" s="70" t="s">
        <v>135</v>
      </c>
      <c r="C14" s="131" t="s">
        <v>176</v>
      </c>
      <c r="D14" s="72" t="s">
        <v>81</v>
      </c>
      <c r="E14" s="73">
        <v>1</v>
      </c>
      <c r="F14" s="122">
        <v>0</v>
      </c>
      <c r="G14" s="74">
        <f t="shared" si="0"/>
        <v>0</v>
      </c>
    </row>
    <row r="15" spans="1:7" ht="25.15" customHeight="1" x14ac:dyDescent="0.2">
      <c r="A15" s="79" t="s">
        <v>119</v>
      </c>
      <c r="B15" s="70" t="s">
        <v>101</v>
      </c>
      <c r="C15" s="131" t="s">
        <v>102</v>
      </c>
      <c r="D15" s="72" t="s">
        <v>81</v>
      </c>
      <c r="E15" s="73">
        <v>59</v>
      </c>
      <c r="F15" s="122">
        <v>0</v>
      </c>
      <c r="G15" s="74">
        <f t="shared" si="0"/>
        <v>0</v>
      </c>
    </row>
    <row r="16" spans="1:7" ht="25.15" customHeight="1" x14ac:dyDescent="0.2">
      <c r="A16" s="79" t="s">
        <v>120</v>
      </c>
      <c r="B16" s="70" t="s">
        <v>90</v>
      </c>
      <c r="C16" s="131" t="s">
        <v>152</v>
      </c>
      <c r="D16" s="72" t="s">
        <v>81</v>
      </c>
      <c r="E16" s="73">
        <v>1</v>
      </c>
      <c r="F16" s="122">
        <v>0</v>
      </c>
      <c r="G16" s="74">
        <f t="shared" si="0"/>
        <v>0</v>
      </c>
    </row>
    <row r="17" spans="1:7" ht="25.15" customHeight="1" x14ac:dyDescent="0.2">
      <c r="A17" s="79" t="s">
        <v>122</v>
      </c>
      <c r="B17" s="70" t="s">
        <v>91</v>
      </c>
      <c r="C17" s="131" t="s">
        <v>163</v>
      </c>
      <c r="D17" s="72" t="s">
        <v>82</v>
      </c>
      <c r="E17" s="73">
        <v>22</v>
      </c>
      <c r="F17" s="122">
        <v>0</v>
      </c>
      <c r="G17" s="74">
        <f t="shared" si="0"/>
        <v>0</v>
      </c>
    </row>
    <row r="18" spans="1:7" ht="25.15" customHeight="1" x14ac:dyDescent="0.2">
      <c r="A18" s="79" t="s">
        <v>123</v>
      </c>
      <c r="B18" s="70" t="s">
        <v>183</v>
      </c>
      <c r="C18" s="131" t="s">
        <v>182</v>
      </c>
      <c r="D18" s="72" t="s">
        <v>82</v>
      </c>
      <c r="E18" s="73">
        <v>14</v>
      </c>
      <c r="F18" s="122">
        <v>0</v>
      </c>
      <c r="G18" s="74">
        <f t="shared" si="0"/>
        <v>0</v>
      </c>
    </row>
    <row r="19" spans="1:7" ht="25.15" customHeight="1" x14ac:dyDescent="0.2">
      <c r="A19" s="79" t="s">
        <v>124</v>
      </c>
      <c r="B19" s="70" t="s">
        <v>136</v>
      </c>
      <c r="C19" s="131" t="s">
        <v>137</v>
      </c>
      <c r="D19" s="72" t="s">
        <v>82</v>
      </c>
      <c r="E19" s="73">
        <v>23</v>
      </c>
      <c r="F19" s="122">
        <v>0</v>
      </c>
      <c r="G19" s="74">
        <f t="shared" si="0"/>
        <v>0</v>
      </c>
    </row>
    <row r="20" spans="1:7" ht="25.15" customHeight="1" x14ac:dyDescent="0.2">
      <c r="A20" s="79" t="s">
        <v>125</v>
      </c>
      <c r="B20" s="70" t="s">
        <v>92</v>
      </c>
      <c r="C20" s="131" t="s">
        <v>177</v>
      </c>
      <c r="D20" s="72" t="s">
        <v>184</v>
      </c>
      <c r="E20" s="73">
        <v>28</v>
      </c>
      <c r="F20" s="122">
        <v>0</v>
      </c>
      <c r="G20" s="74">
        <f t="shared" si="0"/>
        <v>0</v>
      </c>
    </row>
    <row r="21" spans="1:7" ht="25.15" customHeight="1" x14ac:dyDescent="0.2">
      <c r="A21" s="79" t="s">
        <v>126</v>
      </c>
      <c r="B21" s="70" t="s">
        <v>93</v>
      </c>
      <c r="C21" s="131" t="s">
        <v>94</v>
      </c>
      <c r="D21" s="72" t="s">
        <v>82</v>
      </c>
      <c r="E21" s="73">
        <v>14</v>
      </c>
      <c r="F21" s="122">
        <v>0</v>
      </c>
      <c r="G21" s="74">
        <f t="shared" si="0"/>
        <v>0</v>
      </c>
    </row>
    <row r="22" spans="1:7" ht="25.15" customHeight="1" x14ac:dyDescent="0.2">
      <c r="A22" s="79" t="s">
        <v>127</v>
      </c>
      <c r="B22" s="70" t="s">
        <v>95</v>
      </c>
      <c r="C22" s="130" t="s">
        <v>196</v>
      </c>
      <c r="D22" s="72" t="s">
        <v>87</v>
      </c>
      <c r="E22" s="115">
        <v>5</v>
      </c>
      <c r="F22" s="122">
        <v>0</v>
      </c>
      <c r="G22" s="74">
        <f t="shared" si="0"/>
        <v>0</v>
      </c>
    </row>
    <row r="23" spans="1:7" ht="25.15" customHeight="1" x14ac:dyDescent="0.2">
      <c r="A23" s="79" t="s">
        <v>128</v>
      </c>
      <c r="B23" s="70" t="s">
        <v>96</v>
      </c>
      <c r="C23" s="131" t="s">
        <v>197</v>
      </c>
      <c r="D23" s="72" t="s">
        <v>87</v>
      </c>
      <c r="E23" s="73">
        <v>1.5</v>
      </c>
      <c r="F23" s="122">
        <v>0</v>
      </c>
      <c r="G23" s="74">
        <f t="shared" si="0"/>
        <v>0</v>
      </c>
    </row>
    <row r="24" spans="1:7" ht="25.15" customHeight="1" x14ac:dyDescent="0.2">
      <c r="A24" s="79" t="s">
        <v>129</v>
      </c>
      <c r="B24" s="70" t="s">
        <v>97</v>
      </c>
      <c r="C24" s="131" t="s">
        <v>198</v>
      </c>
      <c r="D24" s="72" t="s">
        <v>87</v>
      </c>
      <c r="E24" s="73">
        <v>59</v>
      </c>
      <c r="F24" s="122">
        <v>0</v>
      </c>
      <c r="G24" s="74">
        <f t="shared" si="0"/>
        <v>0</v>
      </c>
    </row>
    <row r="25" spans="1:7" ht="25.15" customHeight="1" x14ac:dyDescent="0.2">
      <c r="A25" s="79" t="s">
        <v>130</v>
      </c>
      <c r="B25" s="70" t="s">
        <v>138</v>
      </c>
      <c r="C25" s="131" t="s">
        <v>153</v>
      </c>
      <c r="D25" s="72" t="s">
        <v>87</v>
      </c>
      <c r="E25" s="73">
        <v>50</v>
      </c>
      <c r="F25" s="122">
        <v>0</v>
      </c>
      <c r="G25" s="74">
        <f t="shared" si="0"/>
        <v>0</v>
      </c>
    </row>
    <row r="26" spans="1:7" ht="25.15" customHeight="1" x14ac:dyDescent="0.2">
      <c r="A26" s="79" t="s">
        <v>131</v>
      </c>
      <c r="B26" s="70" t="s">
        <v>139</v>
      </c>
      <c r="C26" s="131" t="s">
        <v>140</v>
      </c>
      <c r="D26" s="72" t="s">
        <v>87</v>
      </c>
      <c r="E26" s="73">
        <v>500</v>
      </c>
      <c r="F26" s="122">
        <v>0</v>
      </c>
      <c r="G26" s="74">
        <f t="shared" si="0"/>
        <v>0</v>
      </c>
    </row>
    <row r="27" spans="1:7" ht="25.15" customHeight="1" x14ac:dyDescent="0.2">
      <c r="A27" s="79" t="s">
        <v>132</v>
      </c>
      <c r="B27" s="91" t="s">
        <v>98</v>
      </c>
      <c r="C27" s="133" t="s">
        <v>99</v>
      </c>
      <c r="D27" s="93" t="s">
        <v>87</v>
      </c>
      <c r="E27" s="94">
        <v>50</v>
      </c>
      <c r="F27" s="123">
        <v>0</v>
      </c>
      <c r="G27" s="95">
        <f>ROUND(F27*E27,2)</f>
        <v>0</v>
      </c>
    </row>
    <row r="28" spans="1:7" ht="25.15" customHeight="1" x14ac:dyDescent="0.2">
      <c r="A28" s="79" t="s">
        <v>164</v>
      </c>
      <c r="B28" s="110" t="s">
        <v>157</v>
      </c>
      <c r="C28" s="134" t="s">
        <v>160</v>
      </c>
      <c r="D28" s="112" t="s">
        <v>87</v>
      </c>
      <c r="E28" s="113">
        <v>7</v>
      </c>
      <c r="F28" s="124">
        <v>0</v>
      </c>
      <c r="G28" s="114">
        <f>ROUND(F28*E28,2)</f>
        <v>0</v>
      </c>
    </row>
    <row r="29" spans="1:7" ht="25.15" customHeight="1" thickBot="1" x14ac:dyDescent="0.25">
      <c r="A29" s="79" t="s">
        <v>195</v>
      </c>
      <c r="B29" s="110" t="s">
        <v>158</v>
      </c>
      <c r="C29" s="134" t="s">
        <v>159</v>
      </c>
      <c r="D29" s="112" t="s">
        <v>81</v>
      </c>
      <c r="E29" s="113">
        <v>19</v>
      </c>
      <c r="F29" s="124">
        <v>0</v>
      </c>
      <c r="G29" s="114">
        <f>ROUND(F29*E29,2)</f>
        <v>0</v>
      </c>
    </row>
    <row r="30" spans="1:7" s="90" customFormat="1" ht="27" customHeight="1" thickBot="1" x14ac:dyDescent="0.25">
      <c r="A30" s="96"/>
      <c r="B30" s="97"/>
      <c r="C30" s="98" t="s">
        <v>151</v>
      </c>
      <c r="D30" s="99"/>
      <c r="E30" s="100"/>
      <c r="F30" s="101"/>
      <c r="G30" s="102">
        <f>SUM(G5:G29)</f>
        <v>0</v>
      </c>
    </row>
  </sheetData>
  <mergeCells count="3">
    <mergeCell ref="A1:B1"/>
    <mergeCell ref="A2:B2"/>
    <mergeCell ref="A3:B3"/>
  </mergeCells>
  <phoneticPr fontId="0" type="noConversion"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3"/>
  <sheetViews>
    <sheetView workbookViewId="0">
      <selection activeCell="H6" sqref="H6"/>
    </sheetView>
  </sheetViews>
  <sheetFormatPr defaultRowHeight="11.25" x14ac:dyDescent="0.2"/>
  <cols>
    <col min="1" max="1" width="18.5" style="129" customWidth="1"/>
    <col min="2" max="2" width="71.1640625" style="129" customWidth="1"/>
    <col min="3" max="3" width="10.6640625" style="129" bestFit="1" customWidth="1"/>
    <col min="4" max="5" width="11.5" style="129" customWidth="1"/>
    <col min="6" max="6" width="18.83203125" style="129" customWidth="1"/>
    <col min="7" max="7" width="14.83203125" style="129" customWidth="1"/>
    <col min="8" max="256" width="9.1640625" style="129"/>
    <col min="257" max="257" width="4.5" style="129" customWidth="1"/>
    <col min="258" max="258" width="71.1640625" style="129" customWidth="1"/>
    <col min="259" max="259" width="10.6640625" style="129" bestFit="1" customWidth="1"/>
    <col min="260" max="261" width="11.5" style="129" customWidth="1"/>
    <col min="262" max="262" width="18.83203125" style="129" customWidth="1"/>
    <col min="263" max="263" width="14.83203125" style="129" customWidth="1"/>
    <col min="264" max="512" width="9.1640625" style="129"/>
    <col min="513" max="513" width="4.5" style="129" customWidth="1"/>
    <col min="514" max="514" width="71.1640625" style="129" customWidth="1"/>
    <col min="515" max="515" width="10.6640625" style="129" bestFit="1" customWidth="1"/>
    <col min="516" max="517" width="11.5" style="129" customWidth="1"/>
    <col min="518" max="518" width="18.83203125" style="129" customWidth="1"/>
    <col min="519" max="519" width="14.83203125" style="129" customWidth="1"/>
    <col min="520" max="768" width="9.1640625" style="129"/>
    <col min="769" max="769" width="4.5" style="129" customWidth="1"/>
    <col min="770" max="770" width="71.1640625" style="129" customWidth="1"/>
    <col min="771" max="771" width="10.6640625" style="129" bestFit="1" customWidth="1"/>
    <col min="772" max="773" width="11.5" style="129" customWidth="1"/>
    <col min="774" max="774" width="18.83203125" style="129" customWidth="1"/>
    <col min="775" max="775" width="14.83203125" style="129" customWidth="1"/>
    <col min="776" max="1024" width="9.1640625" style="129"/>
    <col min="1025" max="1025" width="4.5" style="129" customWidth="1"/>
    <col min="1026" max="1026" width="71.1640625" style="129" customWidth="1"/>
    <col min="1027" max="1027" width="10.6640625" style="129" bestFit="1" customWidth="1"/>
    <col min="1028" max="1029" width="11.5" style="129" customWidth="1"/>
    <col min="1030" max="1030" width="18.83203125" style="129" customWidth="1"/>
    <col min="1031" max="1031" width="14.83203125" style="129" customWidth="1"/>
    <col min="1032" max="1280" width="9.1640625" style="129"/>
    <col min="1281" max="1281" width="4.5" style="129" customWidth="1"/>
    <col min="1282" max="1282" width="71.1640625" style="129" customWidth="1"/>
    <col min="1283" max="1283" width="10.6640625" style="129" bestFit="1" customWidth="1"/>
    <col min="1284" max="1285" width="11.5" style="129" customWidth="1"/>
    <col min="1286" max="1286" width="18.83203125" style="129" customWidth="1"/>
    <col min="1287" max="1287" width="14.83203125" style="129" customWidth="1"/>
    <col min="1288" max="1536" width="9.1640625" style="129"/>
    <col min="1537" max="1537" width="4.5" style="129" customWidth="1"/>
    <col min="1538" max="1538" width="71.1640625" style="129" customWidth="1"/>
    <col min="1539" max="1539" width="10.6640625" style="129" bestFit="1" customWidth="1"/>
    <col min="1540" max="1541" width="11.5" style="129" customWidth="1"/>
    <col min="1542" max="1542" width="18.83203125" style="129" customWidth="1"/>
    <col min="1543" max="1543" width="14.83203125" style="129" customWidth="1"/>
    <col min="1544" max="1792" width="9.1640625" style="129"/>
    <col min="1793" max="1793" width="4.5" style="129" customWidth="1"/>
    <col min="1794" max="1794" width="71.1640625" style="129" customWidth="1"/>
    <col min="1795" max="1795" width="10.6640625" style="129" bestFit="1" customWidth="1"/>
    <col min="1796" max="1797" width="11.5" style="129" customWidth="1"/>
    <col min="1798" max="1798" width="18.83203125" style="129" customWidth="1"/>
    <col min="1799" max="1799" width="14.83203125" style="129" customWidth="1"/>
    <col min="1800" max="2048" width="9.1640625" style="129"/>
    <col min="2049" max="2049" width="4.5" style="129" customWidth="1"/>
    <col min="2050" max="2050" width="71.1640625" style="129" customWidth="1"/>
    <col min="2051" max="2051" width="10.6640625" style="129" bestFit="1" customWidth="1"/>
    <col min="2052" max="2053" width="11.5" style="129" customWidth="1"/>
    <col min="2054" max="2054" width="18.83203125" style="129" customWidth="1"/>
    <col min="2055" max="2055" width="14.83203125" style="129" customWidth="1"/>
    <col min="2056" max="2304" width="9.1640625" style="129"/>
    <col min="2305" max="2305" width="4.5" style="129" customWidth="1"/>
    <col min="2306" max="2306" width="71.1640625" style="129" customWidth="1"/>
    <col min="2307" max="2307" width="10.6640625" style="129" bestFit="1" customWidth="1"/>
    <col min="2308" max="2309" width="11.5" style="129" customWidth="1"/>
    <col min="2310" max="2310" width="18.83203125" style="129" customWidth="1"/>
    <col min="2311" max="2311" width="14.83203125" style="129" customWidth="1"/>
    <col min="2312" max="2560" width="9.1640625" style="129"/>
    <col min="2561" max="2561" width="4.5" style="129" customWidth="1"/>
    <col min="2562" max="2562" width="71.1640625" style="129" customWidth="1"/>
    <col min="2563" max="2563" width="10.6640625" style="129" bestFit="1" customWidth="1"/>
    <col min="2564" max="2565" width="11.5" style="129" customWidth="1"/>
    <col min="2566" max="2566" width="18.83203125" style="129" customWidth="1"/>
    <col min="2567" max="2567" width="14.83203125" style="129" customWidth="1"/>
    <col min="2568" max="2816" width="9.1640625" style="129"/>
    <col min="2817" max="2817" width="4.5" style="129" customWidth="1"/>
    <col min="2818" max="2818" width="71.1640625" style="129" customWidth="1"/>
    <col min="2819" max="2819" width="10.6640625" style="129" bestFit="1" customWidth="1"/>
    <col min="2820" max="2821" width="11.5" style="129" customWidth="1"/>
    <col min="2822" max="2822" width="18.83203125" style="129" customWidth="1"/>
    <col min="2823" max="2823" width="14.83203125" style="129" customWidth="1"/>
    <col min="2824" max="3072" width="9.1640625" style="129"/>
    <col min="3073" max="3073" width="4.5" style="129" customWidth="1"/>
    <col min="3074" max="3074" width="71.1640625" style="129" customWidth="1"/>
    <col min="3075" max="3075" width="10.6640625" style="129" bestFit="1" customWidth="1"/>
    <col min="3076" max="3077" width="11.5" style="129" customWidth="1"/>
    <col min="3078" max="3078" width="18.83203125" style="129" customWidth="1"/>
    <col min="3079" max="3079" width="14.83203125" style="129" customWidth="1"/>
    <col min="3080" max="3328" width="9.1640625" style="129"/>
    <col min="3329" max="3329" width="4.5" style="129" customWidth="1"/>
    <col min="3330" max="3330" width="71.1640625" style="129" customWidth="1"/>
    <col min="3331" max="3331" width="10.6640625" style="129" bestFit="1" customWidth="1"/>
    <col min="3332" max="3333" width="11.5" style="129" customWidth="1"/>
    <col min="3334" max="3334" width="18.83203125" style="129" customWidth="1"/>
    <col min="3335" max="3335" width="14.83203125" style="129" customWidth="1"/>
    <col min="3336" max="3584" width="9.1640625" style="129"/>
    <col min="3585" max="3585" width="4.5" style="129" customWidth="1"/>
    <col min="3586" max="3586" width="71.1640625" style="129" customWidth="1"/>
    <col min="3587" max="3587" width="10.6640625" style="129" bestFit="1" customWidth="1"/>
    <col min="3588" max="3589" width="11.5" style="129" customWidth="1"/>
    <col min="3590" max="3590" width="18.83203125" style="129" customWidth="1"/>
    <col min="3591" max="3591" width="14.83203125" style="129" customWidth="1"/>
    <col min="3592" max="3840" width="9.1640625" style="129"/>
    <col min="3841" max="3841" width="4.5" style="129" customWidth="1"/>
    <col min="3842" max="3842" width="71.1640625" style="129" customWidth="1"/>
    <col min="3843" max="3843" width="10.6640625" style="129" bestFit="1" customWidth="1"/>
    <col min="3844" max="3845" width="11.5" style="129" customWidth="1"/>
    <col min="3846" max="3846" width="18.83203125" style="129" customWidth="1"/>
    <col min="3847" max="3847" width="14.83203125" style="129" customWidth="1"/>
    <col min="3848" max="4096" width="9.1640625" style="129"/>
    <col min="4097" max="4097" width="4.5" style="129" customWidth="1"/>
    <col min="4098" max="4098" width="71.1640625" style="129" customWidth="1"/>
    <col min="4099" max="4099" width="10.6640625" style="129" bestFit="1" customWidth="1"/>
    <col min="4100" max="4101" width="11.5" style="129" customWidth="1"/>
    <col min="4102" max="4102" width="18.83203125" style="129" customWidth="1"/>
    <col min="4103" max="4103" width="14.83203125" style="129" customWidth="1"/>
    <col min="4104" max="4352" width="9.1640625" style="129"/>
    <col min="4353" max="4353" width="4.5" style="129" customWidth="1"/>
    <col min="4354" max="4354" width="71.1640625" style="129" customWidth="1"/>
    <col min="4355" max="4355" width="10.6640625" style="129" bestFit="1" customWidth="1"/>
    <col min="4356" max="4357" width="11.5" style="129" customWidth="1"/>
    <col min="4358" max="4358" width="18.83203125" style="129" customWidth="1"/>
    <col min="4359" max="4359" width="14.83203125" style="129" customWidth="1"/>
    <col min="4360" max="4608" width="9.1640625" style="129"/>
    <col min="4609" max="4609" width="4.5" style="129" customWidth="1"/>
    <col min="4610" max="4610" width="71.1640625" style="129" customWidth="1"/>
    <col min="4611" max="4611" width="10.6640625" style="129" bestFit="1" customWidth="1"/>
    <col min="4612" max="4613" width="11.5" style="129" customWidth="1"/>
    <col min="4614" max="4614" width="18.83203125" style="129" customWidth="1"/>
    <col min="4615" max="4615" width="14.83203125" style="129" customWidth="1"/>
    <col min="4616" max="4864" width="9.1640625" style="129"/>
    <col min="4865" max="4865" width="4.5" style="129" customWidth="1"/>
    <col min="4866" max="4866" width="71.1640625" style="129" customWidth="1"/>
    <col min="4867" max="4867" width="10.6640625" style="129" bestFit="1" customWidth="1"/>
    <col min="4868" max="4869" width="11.5" style="129" customWidth="1"/>
    <col min="4870" max="4870" width="18.83203125" style="129" customWidth="1"/>
    <col min="4871" max="4871" width="14.83203125" style="129" customWidth="1"/>
    <col min="4872" max="5120" width="9.1640625" style="129"/>
    <col min="5121" max="5121" width="4.5" style="129" customWidth="1"/>
    <col min="5122" max="5122" width="71.1640625" style="129" customWidth="1"/>
    <col min="5123" max="5123" width="10.6640625" style="129" bestFit="1" customWidth="1"/>
    <col min="5124" max="5125" width="11.5" style="129" customWidth="1"/>
    <col min="5126" max="5126" width="18.83203125" style="129" customWidth="1"/>
    <col min="5127" max="5127" width="14.83203125" style="129" customWidth="1"/>
    <col min="5128" max="5376" width="9.1640625" style="129"/>
    <col min="5377" max="5377" width="4.5" style="129" customWidth="1"/>
    <col min="5378" max="5378" width="71.1640625" style="129" customWidth="1"/>
    <col min="5379" max="5379" width="10.6640625" style="129" bestFit="1" customWidth="1"/>
    <col min="5380" max="5381" width="11.5" style="129" customWidth="1"/>
    <col min="5382" max="5382" width="18.83203125" style="129" customWidth="1"/>
    <col min="5383" max="5383" width="14.83203125" style="129" customWidth="1"/>
    <col min="5384" max="5632" width="9.1640625" style="129"/>
    <col min="5633" max="5633" width="4.5" style="129" customWidth="1"/>
    <col min="5634" max="5634" width="71.1640625" style="129" customWidth="1"/>
    <col min="5635" max="5635" width="10.6640625" style="129" bestFit="1" customWidth="1"/>
    <col min="5636" max="5637" width="11.5" style="129" customWidth="1"/>
    <col min="5638" max="5638" width="18.83203125" style="129" customWidth="1"/>
    <col min="5639" max="5639" width="14.83203125" style="129" customWidth="1"/>
    <col min="5640" max="5888" width="9.1640625" style="129"/>
    <col min="5889" max="5889" width="4.5" style="129" customWidth="1"/>
    <col min="5890" max="5890" width="71.1640625" style="129" customWidth="1"/>
    <col min="5891" max="5891" width="10.6640625" style="129" bestFit="1" customWidth="1"/>
    <col min="5892" max="5893" width="11.5" style="129" customWidth="1"/>
    <col min="5894" max="5894" width="18.83203125" style="129" customWidth="1"/>
    <col min="5895" max="5895" width="14.83203125" style="129" customWidth="1"/>
    <col min="5896" max="6144" width="9.1640625" style="129"/>
    <col min="6145" max="6145" width="4.5" style="129" customWidth="1"/>
    <col min="6146" max="6146" width="71.1640625" style="129" customWidth="1"/>
    <col min="6147" max="6147" width="10.6640625" style="129" bestFit="1" customWidth="1"/>
    <col min="6148" max="6149" width="11.5" style="129" customWidth="1"/>
    <col min="6150" max="6150" width="18.83203125" style="129" customWidth="1"/>
    <col min="6151" max="6151" width="14.83203125" style="129" customWidth="1"/>
    <col min="6152" max="6400" width="9.1640625" style="129"/>
    <col min="6401" max="6401" width="4.5" style="129" customWidth="1"/>
    <col min="6402" max="6402" width="71.1640625" style="129" customWidth="1"/>
    <col min="6403" max="6403" width="10.6640625" style="129" bestFit="1" customWidth="1"/>
    <col min="6404" max="6405" width="11.5" style="129" customWidth="1"/>
    <col min="6406" max="6406" width="18.83203125" style="129" customWidth="1"/>
    <col min="6407" max="6407" width="14.83203125" style="129" customWidth="1"/>
    <col min="6408" max="6656" width="9.1640625" style="129"/>
    <col min="6657" max="6657" width="4.5" style="129" customWidth="1"/>
    <col min="6658" max="6658" width="71.1640625" style="129" customWidth="1"/>
    <col min="6659" max="6659" width="10.6640625" style="129" bestFit="1" customWidth="1"/>
    <col min="6660" max="6661" width="11.5" style="129" customWidth="1"/>
    <col min="6662" max="6662" width="18.83203125" style="129" customWidth="1"/>
    <col min="6663" max="6663" width="14.83203125" style="129" customWidth="1"/>
    <col min="6664" max="6912" width="9.1640625" style="129"/>
    <col min="6913" max="6913" width="4.5" style="129" customWidth="1"/>
    <col min="6914" max="6914" width="71.1640625" style="129" customWidth="1"/>
    <col min="6915" max="6915" width="10.6640625" style="129" bestFit="1" customWidth="1"/>
    <col min="6916" max="6917" width="11.5" style="129" customWidth="1"/>
    <col min="6918" max="6918" width="18.83203125" style="129" customWidth="1"/>
    <col min="6919" max="6919" width="14.83203125" style="129" customWidth="1"/>
    <col min="6920" max="7168" width="9.1640625" style="129"/>
    <col min="7169" max="7169" width="4.5" style="129" customWidth="1"/>
    <col min="7170" max="7170" width="71.1640625" style="129" customWidth="1"/>
    <col min="7171" max="7171" width="10.6640625" style="129" bestFit="1" customWidth="1"/>
    <col min="7172" max="7173" width="11.5" style="129" customWidth="1"/>
    <col min="7174" max="7174" width="18.83203125" style="129" customWidth="1"/>
    <col min="7175" max="7175" width="14.83203125" style="129" customWidth="1"/>
    <col min="7176" max="7424" width="9.1640625" style="129"/>
    <col min="7425" max="7425" width="4.5" style="129" customWidth="1"/>
    <col min="7426" max="7426" width="71.1640625" style="129" customWidth="1"/>
    <col min="7427" max="7427" width="10.6640625" style="129" bestFit="1" customWidth="1"/>
    <col min="7428" max="7429" width="11.5" style="129" customWidth="1"/>
    <col min="7430" max="7430" width="18.83203125" style="129" customWidth="1"/>
    <col min="7431" max="7431" width="14.83203125" style="129" customWidth="1"/>
    <col min="7432" max="7680" width="9.1640625" style="129"/>
    <col min="7681" max="7681" width="4.5" style="129" customWidth="1"/>
    <col min="7682" max="7682" width="71.1640625" style="129" customWidth="1"/>
    <col min="7683" max="7683" width="10.6640625" style="129" bestFit="1" customWidth="1"/>
    <col min="7684" max="7685" width="11.5" style="129" customWidth="1"/>
    <col min="7686" max="7686" width="18.83203125" style="129" customWidth="1"/>
    <col min="7687" max="7687" width="14.83203125" style="129" customWidth="1"/>
    <col min="7688" max="7936" width="9.1640625" style="129"/>
    <col min="7937" max="7937" width="4.5" style="129" customWidth="1"/>
    <col min="7938" max="7938" width="71.1640625" style="129" customWidth="1"/>
    <col min="7939" max="7939" width="10.6640625" style="129" bestFit="1" customWidth="1"/>
    <col min="7940" max="7941" width="11.5" style="129" customWidth="1"/>
    <col min="7942" max="7942" width="18.83203125" style="129" customWidth="1"/>
    <col min="7943" max="7943" width="14.83203125" style="129" customWidth="1"/>
    <col min="7944" max="8192" width="9.1640625" style="129"/>
    <col min="8193" max="8193" width="4.5" style="129" customWidth="1"/>
    <col min="8194" max="8194" width="71.1640625" style="129" customWidth="1"/>
    <col min="8195" max="8195" width="10.6640625" style="129" bestFit="1" customWidth="1"/>
    <col min="8196" max="8197" width="11.5" style="129" customWidth="1"/>
    <col min="8198" max="8198" width="18.83203125" style="129" customWidth="1"/>
    <col min="8199" max="8199" width="14.83203125" style="129" customWidth="1"/>
    <col min="8200" max="8448" width="9.1640625" style="129"/>
    <col min="8449" max="8449" width="4.5" style="129" customWidth="1"/>
    <col min="8450" max="8450" width="71.1640625" style="129" customWidth="1"/>
    <col min="8451" max="8451" width="10.6640625" style="129" bestFit="1" customWidth="1"/>
    <col min="8452" max="8453" width="11.5" style="129" customWidth="1"/>
    <col min="8454" max="8454" width="18.83203125" style="129" customWidth="1"/>
    <col min="8455" max="8455" width="14.83203125" style="129" customWidth="1"/>
    <col min="8456" max="8704" width="9.1640625" style="129"/>
    <col min="8705" max="8705" width="4.5" style="129" customWidth="1"/>
    <col min="8706" max="8706" width="71.1640625" style="129" customWidth="1"/>
    <col min="8707" max="8707" width="10.6640625" style="129" bestFit="1" customWidth="1"/>
    <col min="8708" max="8709" width="11.5" style="129" customWidth="1"/>
    <col min="8710" max="8710" width="18.83203125" style="129" customWidth="1"/>
    <col min="8711" max="8711" width="14.83203125" style="129" customWidth="1"/>
    <col min="8712" max="8960" width="9.1640625" style="129"/>
    <col min="8961" max="8961" width="4.5" style="129" customWidth="1"/>
    <col min="8962" max="8962" width="71.1640625" style="129" customWidth="1"/>
    <col min="8963" max="8963" width="10.6640625" style="129" bestFit="1" customWidth="1"/>
    <col min="8964" max="8965" width="11.5" style="129" customWidth="1"/>
    <col min="8966" max="8966" width="18.83203125" style="129" customWidth="1"/>
    <col min="8967" max="8967" width="14.83203125" style="129" customWidth="1"/>
    <col min="8968" max="9216" width="9.1640625" style="129"/>
    <col min="9217" max="9217" width="4.5" style="129" customWidth="1"/>
    <col min="9218" max="9218" width="71.1640625" style="129" customWidth="1"/>
    <col min="9219" max="9219" width="10.6640625" style="129" bestFit="1" customWidth="1"/>
    <col min="9220" max="9221" width="11.5" style="129" customWidth="1"/>
    <col min="9222" max="9222" width="18.83203125" style="129" customWidth="1"/>
    <col min="9223" max="9223" width="14.83203125" style="129" customWidth="1"/>
    <col min="9224" max="9472" width="9.1640625" style="129"/>
    <col min="9473" max="9473" width="4.5" style="129" customWidth="1"/>
    <col min="9474" max="9474" width="71.1640625" style="129" customWidth="1"/>
    <col min="9475" max="9475" width="10.6640625" style="129" bestFit="1" customWidth="1"/>
    <col min="9476" max="9477" width="11.5" style="129" customWidth="1"/>
    <col min="9478" max="9478" width="18.83203125" style="129" customWidth="1"/>
    <col min="9479" max="9479" width="14.83203125" style="129" customWidth="1"/>
    <col min="9480" max="9728" width="9.1640625" style="129"/>
    <col min="9729" max="9729" width="4.5" style="129" customWidth="1"/>
    <col min="9730" max="9730" width="71.1640625" style="129" customWidth="1"/>
    <col min="9731" max="9731" width="10.6640625" style="129" bestFit="1" customWidth="1"/>
    <col min="9732" max="9733" width="11.5" style="129" customWidth="1"/>
    <col min="9734" max="9734" width="18.83203125" style="129" customWidth="1"/>
    <col min="9735" max="9735" width="14.83203125" style="129" customWidth="1"/>
    <col min="9736" max="9984" width="9.1640625" style="129"/>
    <col min="9985" max="9985" width="4.5" style="129" customWidth="1"/>
    <col min="9986" max="9986" width="71.1640625" style="129" customWidth="1"/>
    <col min="9987" max="9987" width="10.6640625" style="129" bestFit="1" customWidth="1"/>
    <col min="9988" max="9989" width="11.5" style="129" customWidth="1"/>
    <col min="9990" max="9990" width="18.83203125" style="129" customWidth="1"/>
    <col min="9991" max="9991" width="14.83203125" style="129" customWidth="1"/>
    <col min="9992" max="10240" width="9.1640625" style="129"/>
    <col min="10241" max="10241" width="4.5" style="129" customWidth="1"/>
    <col min="10242" max="10242" width="71.1640625" style="129" customWidth="1"/>
    <col min="10243" max="10243" width="10.6640625" style="129" bestFit="1" customWidth="1"/>
    <col min="10244" max="10245" width="11.5" style="129" customWidth="1"/>
    <col min="10246" max="10246" width="18.83203125" style="129" customWidth="1"/>
    <col min="10247" max="10247" width="14.83203125" style="129" customWidth="1"/>
    <col min="10248" max="10496" width="9.1640625" style="129"/>
    <col min="10497" max="10497" width="4.5" style="129" customWidth="1"/>
    <col min="10498" max="10498" width="71.1640625" style="129" customWidth="1"/>
    <col min="10499" max="10499" width="10.6640625" style="129" bestFit="1" customWidth="1"/>
    <col min="10500" max="10501" width="11.5" style="129" customWidth="1"/>
    <col min="10502" max="10502" width="18.83203125" style="129" customWidth="1"/>
    <col min="10503" max="10503" width="14.83203125" style="129" customWidth="1"/>
    <col min="10504" max="10752" width="9.1640625" style="129"/>
    <col min="10753" max="10753" width="4.5" style="129" customWidth="1"/>
    <col min="10754" max="10754" width="71.1640625" style="129" customWidth="1"/>
    <col min="10755" max="10755" width="10.6640625" style="129" bestFit="1" customWidth="1"/>
    <col min="10756" max="10757" width="11.5" style="129" customWidth="1"/>
    <col min="10758" max="10758" width="18.83203125" style="129" customWidth="1"/>
    <col min="10759" max="10759" width="14.83203125" style="129" customWidth="1"/>
    <col min="10760" max="11008" width="9.1640625" style="129"/>
    <col min="11009" max="11009" width="4.5" style="129" customWidth="1"/>
    <col min="11010" max="11010" width="71.1640625" style="129" customWidth="1"/>
    <col min="11011" max="11011" width="10.6640625" style="129" bestFit="1" customWidth="1"/>
    <col min="11012" max="11013" width="11.5" style="129" customWidth="1"/>
    <col min="11014" max="11014" width="18.83203125" style="129" customWidth="1"/>
    <col min="11015" max="11015" width="14.83203125" style="129" customWidth="1"/>
    <col min="11016" max="11264" width="9.1640625" style="129"/>
    <col min="11265" max="11265" width="4.5" style="129" customWidth="1"/>
    <col min="11266" max="11266" width="71.1640625" style="129" customWidth="1"/>
    <col min="11267" max="11267" width="10.6640625" style="129" bestFit="1" customWidth="1"/>
    <col min="11268" max="11269" width="11.5" style="129" customWidth="1"/>
    <col min="11270" max="11270" width="18.83203125" style="129" customWidth="1"/>
    <col min="11271" max="11271" width="14.83203125" style="129" customWidth="1"/>
    <col min="11272" max="11520" width="9.1640625" style="129"/>
    <col min="11521" max="11521" width="4.5" style="129" customWidth="1"/>
    <col min="11522" max="11522" width="71.1640625" style="129" customWidth="1"/>
    <col min="11523" max="11523" width="10.6640625" style="129" bestFit="1" customWidth="1"/>
    <col min="11524" max="11525" width="11.5" style="129" customWidth="1"/>
    <col min="11526" max="11526" width="18.83203125" style="129" customWidth="1"/>
    <col min="11527" max="11527" width="14.83203125" style="129" customWidth="1"/>
    <col min="11528" max="11776" width="9.1640625" style="129"/>
    <col min="11777" max="11777" width="4.5" style="129" customWidth="1"/>
    <col min="11778" max="11778" width="71.1640625" style="129" customWidth="1"/>
    <col min="11779" max="11779" width="10.6640625" style="129" bestFit="1" customWidth="1"/>
    <col min="11780" max="11781" width="11.5" style="129" customWidth="1"/>
    <col min="11782" max="11782" width="18.83203125" style="129" customWidth="1"/>
    <col min="11783" max="11783" width="14.83203125" style="129" customWidth="1"/>
    <col min="11784" max="12032" width="9.1640625" style="129"/>
    <col min="12033" max="12033" width="4.5" style="129" customWidth="1"/>
    <col min="12034" max="12034" width="71.1640625" style="129" customWidth="1"/>
    <col min="12035" max="12035" width="10.6640625" style="129" bestFit="1" customWidth="1"/>
    <col min="12036" max="12037" width="11.5" style="129" customWidth="1"/>
    <col min="12038" max="12038" width="18.83203125" style="129" customWidth="1"/>
    <col min="12039" max="12039" width="14.83203125" style="129" customWidth="1"/>
    <col min="12040" max="12288" width="9.1640625" style="129"/>
    <col min="12289" max="12289" width="4.5" style="129" customWidth="1"/>
    <col min="12290" max="12290" width="71.1640625" style="129" customWidth="1"/>
    <col min="12291" max="12291" width="10.6640625" style="129" bestFit="1" customWidth="1"/>
    <col min="12292" max="12293" width="11.5" style="129" customWidth="1"/>
    <col min="12294" max="12294" width="18.83203125" style="129" customWidth="1"/>
    <col min="12295" max="12295" width="14.83203125" style="129" customWidth="1"/>
    <col min="12296" max="12544" width="9.1640625" style="129"/>
    <col min="12545" max="12545" width="4.5" style="129" customWidth="1"/>
    <col min="12546" max="12546" width="71.1640625" style="129" customWidth="1"/>
    <col min="12547" max="12547" width="10.6640625" style="129" bestFit="1" customWidth="1"/>
    <col min="12548" max="12549" width="11.5" style="129" customWidth="1"/>
    <col min="12550" max="12550" width="18.83203125" style="129" customWidth="1"/>
    <col min="12551" max="12551" width="14.83203125" style="129" customWidth="1"/>
    <col min="12552" max="12800" width="9.1640625" style="129"/>
    <col min="12801" max="12801" width="4.5" style="129" customWidth="1"/>
    <col min="12802" max="12802" width="71.1640625" style="129" customWidth="1"/>
    <col min="12803" max="12803" width="10.6640625" style="129" bestFit="1" customWidth="1"/>
    <col min="12804" max="12805" width="11.5" style="129" customWidth="1"/>
    <col min="12806" max="12806" width="18.83203125" style="129" customWidth="1"/>
    <col min="12807" max="12807" width="14.83203125" style="129" customWidth="1"/>
    <col min="12808" max="13056" width="9.1640625" style="129"/>
    <col min="13057" max="13057" width="4.5" style="129" customWidth="1"/>
    <col min="13058" max="13058" width="71.1640625" style="129" customWidth="1"/>
    <col min="13059" max="13059" width="10.6640625" style="129" bestFit="1" customWidth="1"/>
    <col min="13060" max="13061" width="11.5" style="129" customWidth="1"/>
    <col min="13062" max="13062" width="18.83203125" style="129" customWidth="1"/>
    <col min="13063" max="13063" width="14.83203125" style="129" customWidth="1"/>
    <col min="13064" max="13312" width="9.1640625" style="129"/>
    <col min="13313" max="13313" width="4.5" style="129" customWidth="1"/>
    <col min="13314" max="13314" width="71.1640625" style="129" customWidth="1"/>
    <col min="13315" max="13315" width="10.6640625" style="129" bestFit="1" customWidth="1"/>
    <col min="13316" max="13317" width="11.5" style="129" customWidth="1"/>
    <col min="13318" max="13318" width="18.83203125" style="129" customWidth="1"/>
    <col min="13319" max="13319" width="14.83203125" style="129" customWidth="1"/>
    <col min="13320" max="13568" width="9.1640625" style="129"/>
    <col min="13569" max="13569" width="4.5" style="129" customWidth="1"/>
    <col min="13570" max="13570" width="71.1640625" style="129" customWidth="1"/>
    <col min="13571" max="13571" width="10.6640625" style="129" bestFit="1" customWidth="1"/>
    <col min="13572" max="13573" width="11.5" style="129" customWidth="1"/>
    <col min="13574" max="13574" width="18.83203125" style="129" customWidth="1"/>
    <col min="13575" max="13575" width="14.83203125" style="129" customWidth="1"/>
    <col min="13576" max="13824" width="9.1640625" style="129"/>
    <col min="13825" max="13825" width="4.5" style="129" customWidth="1"/>
    <col min="13826" max="13826" width="71.1640625" style="129" customWidth="1"/>
    <col min="13827" max="13827" width="10.6640625" style="129" bestFit="1" customWidth="1"/>
    <col min="13828" max="13829" width="11.5" style="129" customWidth="1"/>
    <col min="13830" max="13830" width="18.83203125" style="129" customWidth="1"/>
    <col min="13831" max="13831" width="14.83203125" style="129" customWidth="1"/>
    <col min="13832" max="14080" width="9.1640625" style="129"/>
    <col min="14081" max="14081" width="4.5" style="129" customWidth="1"/>
    <col min="14082" max="14082" width="71.1640625" style="129" customWidth="1"/>
    <col min="14083" max="14083" width="10.6640625" style="129" bestFit="1" customWidth="1"/>
    <col min="14084" max="14085" width="11.5" style="129" customWidth="1"/>
    <col min="14086" max="14086" width="18.83203125" style="129" customWidth="1"/>
    <col min="14087" max="14087" width="14.83203125" style="129" customWidth="1"/>
    <col min="14088" max="14336" width="9.1640625" style="129"/>
    <col min="14337" max="14337" width="4.5" style="129" customWidth="1"/>
    <col min="14338" max="14338" width="71.1640625" style="129" customWidth="1"/>
    <col min="14339" max="14339" width="10.6640625" style="129" bestFit="1" customWidth="1"/>
    <col min="14340" max="14341" width="11.5" style="129" customWidth="1"/>
    <col min="14342" max="14342" width="18.83203125" style="129" customWidth="1"/>
    <col min="14343" max="14343" width="14.83203125" style="129" customWidth="1"/>
    <col min="14344" max="14592" width="9.1640625" style="129"/>
    <col min="14593" max="14593" width="4.5" style="129" customWidth="1"/>
    <col min="14594" max="14594" width="71.1640625" style="129" customWidth="1"/>
    <col min="14595" max="14595" width="10.6640625" style="129" bestFit="1" customWidth="1"/>
    <col min="14596" max="14597" width="11.5" style="129" customWidth="1"/>
    <col min="14598" max="14598" width="18.83203125" style="129" customWidth="1"/>
    <col min="14599" max="14599" width="14.83203125" style="129" customWidth="1"/>
    <col min="14600" max="14848" width="9.1640625" style="129"/>
    <col min="14849" max="14849" width="4.5" style="129" customWidth="1"/>
    <col min="14850" max="14850" width="71.1640625" style="129" customWidth="1"/>
    <col min="14851" max="14851" width="10.6640625" style="129" bestFit="1" customWidth="1"/>
    <col min="14852" max="14853" width="11.5" style="129" customWidth="1"/>
    <col min="14854" max="14854" width="18.83203125" style="129" customWidth="1"/>
    <col min="14855" max="14855" width="14.83203125" style="129" customWidth="1"/>
    <col min="14856" max="15104" width="9.1640625" style="129"/>
    <col min="15105" max="15105" width="4.5" style="129" customWidth="1"/>
    <col min="15106" max="15106" width="71.1640625" style="129" customWidth="1"/>
    <col min="15107" max="15107" width="10.6640625" style="129" bestFit="1" customWidth="1"/>
    <col min="15108" max="15109" width="11.5" style="129" customWidth="1"/>
    <col min="15110" max="15110" width="18.83203125" style="129" customWidth="1"/>
    <col min="15111" max="15111" width="14.83203125" style="129" customWidth="1"/>
    <col min="15112" max="15360" width="9.1640625" style="129"/>
    <col min="15361" max="15361" width="4.5" style="129" customWidth="1"/>
    <col min="15362" max="15362" width="71.1640625" style="129" customWidth="1"/>
    <col min="15363" max="15363" width="10.6640625" style="129" bestFit="1" customWidth="1"/>
    <col min="15364" max="15365" width="11.5" style="129" customWidth="1"/>
    <col min="15366" max="15366" width="18.83203125" style="129" customWidth="1"/>
    <col min="15367" max="15367" width="14.83203125" style="129" customWidth="1"/>
    <col min="15368" max="15616" width="9.1640625" style="129"/>
    <col min="15617" max="15617" width="4.5" style="129" customWidth="1"/>
    <col min="15618" max="15618" width="71.1640625" style="129" customWidth="1"/>
    <col min="15619" max="15619" width="10.6640625" style="129" bestFit="1" customWidth="1"/>
    <col min="15620" max="15621" width="11.5" style="129" customWidth="1"/>
    <col min="15622" max="15622" width="18.83203125" style="129" customWidth="1"/>
    <col min="15623" max="15623" width="14.83203125" style="129" customWidth="1"/>
    <col min="15624" max="15872" width="9.1640625" style="129"/>
    <col min="15873" max="15873" width="4.5" style="129" customWidth="1"/>
    <col min="15874" max="15874" width="71.1640625" style="129" customWidth="1"/>
    <col min="15875" max="15875" width="10.6640625" style="129" bestFit="1" customWidth="1"/>
    <col min="15876" max="15877" width="11.5" style="129" customWidth="1"/>
    <col min="15878" max="15878" width="18.83203125" style="129" customWidth="1"/>
    <col min="15879" max="15879" width="14.83203125" style="129" customWidth="1"/>
    <col min="15880" max="16128" width="9.1640625" style="129"/>
    <col min="16129" max="16129" width="4.5" style="129" customWidth="1"/>
    <col min="16130" max="16130" width="71.1640625" style="129" customWidth="1"/>
    <col min="16131" max="16131" width="10.6640625" style="129" bestFit="1" customWidth="1"/>
    <col min="16132" max="16133" width="11.5" style="129" customWidth="1"/>
    <col min="16134" max="16134" width="18.83203125" style="129" customWidth="1"/>
    <col min="16135" max="16135" width="14.83203125" style="129" customWidth="1"/>
    <col min="16136" max="16384" width="9.1640625" style="129"/>
  </cols>
  <sheetData>
    <row r="1" spans="1:6" s="76" customFormat="1" ht="25.15" customHeight="1" x14ac:dyDescent="0.25">
      <c r="A1" s="164" t="s">
        <v>15</v>
      </c>
      <c r="B1" s="209" t="s">
        <v>240</v>
      </c>
      <c r="C1" s="210" t="s">
        <v>189</v>
      </c>
      <c r="D1" s="210"/>
      <c r="E1" s="210"/>
      <c r="F1" s="211"/>
    </row>
    <row r="2" spans="1:6" s="76" customFormat="1" ht="25.15" customHeight="1" x14ac:dyDescent="0.25">
      <c r="A2" s="165" t="s">
        <v>103</v>
      </c>
      <c r="B2" s="206" t="s">
        <v>25</v>
      </c>
      <c r="C2" s="207"/>
      <c r="D2" s="207"/>
      <c r="E2" s="207"/>
      <c r="F2" s="208"/>
    </row>
    <row r="3" spans="1:6" s="76" customFormat="1" ht="25.15" customHeight="1" thickBot="1" x14ac:dyDescent="0.3">
      <c r="A3" s="166" t="s">
        <v>27</v>
      </c>
      <c r="B3" s="212"/>
      <c r="C3" s="213"/>
      <c r="D3" s="213"/>
      <c r="E3" s="213"/>
      <c r="F3" s="214"/>
    </row>
    <row r="4" spans="1:6" ht="27" customHeight="1" thickBot="1" x14ac:dyDescent="0.35">
      <c r="A4" s="203" t="s">
        <v>200</v>
      </c>
      <c r="B4" s="204"/>
      <c r="C4" s="204"/>
      <c r="D4" s="204"/>
      <c r="E4" s="204"/>
      <c r="F4" s="205"/>
    </row>
    <row r="5" spans="1:6" ht="12.75" customHeight="1" x14ac:dyDescent="0.2">
      <c r="A5" s="135" t="s">
        <v>201</v>
      </c>
      <c r="B5" s="136" t="s">
        <v>202</v>
      </c>
      <c r="C5" s="136" t="s">
        <v>203</v>
      </c>
      <c r="D5" s="136" t="s">
        <v>204</v>
      </c>
      <c r="E5" s="136" t="s">
        <v>205</v>
      </c>
      <c r="F5" s="137" t="s">
        <v>206</v>
      </c>
    </row>
    <row r="6" spans="1:6" ht="12.75" customHeight="1" x14ac:dyDescent="0.2">
      <c r="A6" s="138">
        <v>1</v>
      </c>
      <c r="B6" s="139" t="s">
        <v>207</v>
      </c>
      <c r="C6" s="140" t="s">
        <v>82</v>
      </c>
      <c r="D6" s="142">
        <v>52.8</v>
      </c>
      <c r="E6" s="143">
        <v>0</v>
      </c>
      <c r="F6" s="142">
        <f>E6*D6</f>
        <v>0</v>
      </c>
    </row>
    <row r="7" spans="1:6" ht="12.75" customHeight="1" x14ac:dyDescent="0.2">
      <c r="A7" s="138">
        <v>2</v>
      </c>
      <c r="B7" s="139" t="s">
        <v>208</v>
      </c>
      <c r="C7" s="140" t="s">
        <v>81</v>
      </c>
      <c r="D7" s="142">
        <v>69.099999999999994</v>
      </c>
      <c r="E7" s="143">
        <v>0</v>
      </c>
      <c r="F7" s="142">
        <f t="shared" ref="F7:F34" si="0">E7*D7</f>
        <v>0</v>
      </c>
    </row>
    <row r="8" spans="1:6" ht="12.75" customHeight="1" x14ac:dyDescent="0.2">
      <c r="A8" s="138">
        <v>3</v>
      </c>
      <c r="B8" s="139" t="s">
        <v>209</v>
      </c>
      <c r="C8" s="140" t="s">
        <v>82</v>
      </c>
      <c r="D8" s="142">
        <v>45.4</v>
      </c>
      <c r="E8" s="143">
        <v>0</v>
      </c>
      <c r="F8" s="142">
        <f t="shared" si="0"/>
        <v>0</v>
      </c>
    </row>
    <row r="9" spans="1:6" ht="12.75" customHeight="1" x14ac:dyDescent="0.2">
      <c r="A9" s="138">
        <v>4</v>
      </c>
      <c r="B9" s="139" t="s">
        <v>210</v>
      </c>
      <c r="C9" s="140" t="s">
        <v>82</v>
      </c>
      <c r="D9" s="142">
        <v>39.799999999999997</v>
      </c>
      <c r="E9" s="143">
        <v>0</v>
      </c>
      <c r="F9" s="142">
        <f>E9*D9</f>
        <v>0</v>
      </c>
    </row>
    <row r="10" spans="1:6" ht="12.75" customHeight="1" x14ac:dyDescent="0.2">
      <c r="A10" s="138">
        <v>5</v>
      </c>
      <c r="B10" s="139" t="s">
        <v>211</v>
      </c>
      <c r="C10" s="140" t="s">
        <v>87</v>
      </c>
      <c r="D10" s="142">
        <v>8.6</v>
      </c>
      <c r="E10" s="143">
        <v>0</v>
      </c>
      <c r="F10" s="142">
        <f t="shared" si="0"/>
        <v>0</v>
      </c>
    </row>
    <row r="11" spans="1:6" ht="12" x14ac:dyDescent="0.2">
      <c r="A11" s="138">
        <v>6</v>
      </c>
      <c r="B11" s="139" t="s">
        <v>212</v>
      </c>
      <c r="C11" s="140" t="s">
        <v>86</v>
      </c>
      <c r="D11" s="142">
        <v>10.95</v>
      </c>
      <c r="E11" s="143">
        <v>0</v>
      </c>
      <c r="F11" s="142">
        <f t="shared" si="0"/>
        <v>0</v>
      </c>
    </row>
    <row r="12" spans="1:6" ht="12" x14ac:dyDescent="0.2">
      <c r="A12" s="138">
        <v>7</v>
      </c>
      <c r="B12" s="139" t="s">
        <v>213</v>
      </c>
      <c r="C12" s="140" t="s">
        <v>81</v>
      </c>
      <c r="D12" s="142">
        <v>4</v>
      </c>
      <c r="E12" s="143">
        <v>0</v>
      </c>
      <c r="F12" s="142">
        <f t="shared" si="0"/>
        <v>0</v>
      </c>
    </row>
    <row r="13" spans="1:6" ht="12.75" customHeight="1" x14ac:dyDescent="0.2">
      <c r="A13" s="138">
        <v>8</v>
      </c>
      <c r="B13" s="139" t="s">
        <v>214</v>
      </c>
      <c r="C13" s="140" t="s">
        <v>81</v>
      </c>
      <c r="D13" s="142">
        <v>83.7</v>
      </c>
      <c r="E13" s="143">
        <v>0</v>
      </c>
      <c r="F13" s="142">
        <f t="shared" si="0"/>
        <v>0</v>
      </c>
    </row>
    <row r="14" spans="1:6" ht="12.75" customHeight="1" x14ac:dyDescent="0.2">
      <c r="A14" s="138">
        <v>9</v>
      </c>
      <c r="B14" s="139" t="s">
        <v>215</v>
      </c>
      <c r="C14" s="140" t="s">
        <v>87</v>
      </c>
      <c r="D14" s="142">
        <v>62.5</v>
      </c>
      <c r="E14" s="143">
        <v>0</v>
      </c>
      <c r="F14" s="142">
        <f t="shared" si="0"/>
        <v>0</v>
      </c>
    </row>
    <row r="15" spans="1:6" ht="12.75" customHeight="1" x14ac:dyDescent="0.2">
      <c r="A15" s="138">
        <v>10</v>
      </c>
      <c r="B15" s="139" t="s">
        <v>216</v>
      </c>
      <c r="C15" s="140" t="s">
        <v>87</v>
      </c>
      <c r="D15" s="142">
        <v>8.6</v>
      </c>
      <c r="E15" s="143">
        <v>0</v>
      </c>
      <c r="F15" s="142">
        <f t="shared" si="0"/>
        <v>0</v>
      </c>
    </row>
    <row r="16" spans="1:6" ht="12.75" customHeight="1" x14ac:dyDescent="0.2">
      <c r="A16" s="138">
        <v>11</v>
      </c>
      <c r="B16" s="139" t="s">
        <v>217</v>
      </c>
      <c r="C16" s="140" t="s">
        <v>87</v>
      </c>
      <c r="D16" s="142">
        <v>63.9</v>
      </c>
      <c r="E16" s="143">
        <v>0</v>
      </c>
      <c r="F16" s="142">
        <f t="shared" si="0"/>
        <v>0</v>
      </c>
    </row>
    <row r="17" spans="1:6" ht="12.75" customHeight="1" x14ac:dyDescent="0.2">
      <c r="A17" s="138">
        <v>12</v>
      </c>
      <c r="B17" s="139" t="s">
        <v>218</v>
      </c>
      <c r="C17" s="140" t="s">
        <v>82</v>
      </c>
      <c r="D17" s="142">
        <v>39.799999999999997</v>
      </c>
      <c r="E17" s="143">
        <v>0</v>
      </c>
      <c r="F17" s="142">
        <f t="shared" si="0"/>
        <v>0</v>
      </c>
    </row>
    <row r="18" spans="1:6" ht="12.75" customHeight="1" x14ac:dyDescent="0.2">
      <c r="A18" s="138">
        <v>13</v>
      </c>
      <c r="B18" s="139" t="s">
        <v>219</v>
      </c>
      <c r="C18" s="140" t="s">
        <v>82</v>
      </c>
      <c r="D18" s="142">
        <v>42</v>
      </c>
      <c r="E18" s="143">
        <v>0</v>
      </c>
      <c r="F18" s="142">
        <f t="shared" si="0"/>
        <v>0</v>
      </c>
    </row>
    <row r="19" spans="1:6" ht="12.75" customHeight="1" x14ac:dyDescent="0.2">
      <c r="A19" s="138">
        <v>14</v>
      </c>
      <c r="B19" s="139" t="s">
        <v>220</v>
      </c>
      <c r="C19" s="140" t="s">
        <v>82</v>
      </c>
      <c r="D19" s="142">
        <v>45.4</v>
      </c>
      <c r="E19" s="143">
        <v>0</v>
      </c>
      <c r="F19" s="142">
        <f t="shared" si="0"/>
        <v>0</v>
      </c>
    </row>
    <row r="20" spans="1:6" ht="12.75" customHeight="1" x14ac:dyDescent="0.2">
      <c r="A20" s="138">
        <v>15</v>
      </c>
      <c r="B20" s="139" t="s">
        <v>221</v>
      </c>
      <c r="C20" s="140" t="s">
        <v>82</v>
      </c>
      <c r="D20" s="142">
        <v>47</v>
      </c>
      <c r="E20" s="143">
        <v>0</v>
      </c>
      <c r="F20" s="142">
        <f t="shared" si="0"/>
        <v>0</v>
      </c>
    </row>
    <row r="21" spans="1:6" ht="12.75" customHeight="1" x14ac:dyDescent="0.2">
      <c r="A21" s="138">
        <v>16</v>
      </c>
      <c r="B21" s="139" t="s">
        <v>222</v>
      </c>
      <c r="C21" s="140" t="s">
        <v>82</v>
      </c>
      <c r="D21" s="142">
        <v>45.4</v>
      </c>
      <c r="E21" s="143">
        <v>0</v>
      </c>
      <c r="F21" s="142">
        <f t="shared" si="0"/>
        <v>0</v>
      </c>
    </row>
    <row r="22" spans="1:6" ht="12.75" customHeight="1" x14ac:dyDescent="0.2">
      <c r="A22" s="138">
        <v>17</v>
      </c>
      <c r="B22" s="139" t="s">
        <v>223</v>
      </c>
      <c r="C22" s="140" t="s">
        <v>87</v>
      </c>
      <c r="D22" s="142">
        <v>1.3</v>
      </c>
      <c r="E22" s="143">
        <v>0</v>
      </c>
      <c r="F22" s="142">
        <f t="shared" si="0"/>
        <v>0</v>
      </c>
    </row>
    <row r="23" spans="1:6" ht="12.75" customHeight="1" x14ac:dyDescent="0.2">
      <c r="A23" s="138">
        <v>18</v>
      </c>
      <c r="B23" s="139" t="s">
        <v>224</v>
      </c>
      <c r="C23" s="140" t="s">
        <v>81</v>
      </c>
      <c r="D23" s="142">
        <v>83.1</v>
      </c>
      <c r="E23" s="143">
        <v>0</v>
      </c>
      <c r="F23" s="142">
        <f t="shared" si="0"/>
        <v>0</v>
      </c>
    </row>
    <row r="24" spans="1:6" ht="12.75" customHeight="1" x14ac:dyDescent="0.2">
      <c r="A24" s="138">
        <v>19</v>
      </c>
      <c r="B24" s="139" t="s">
        <v>225</v>
      </c>
      <c r="C24" s="140" t="s">
        <v>81</v>
      </c>
      <c r="D24" s="142">
        <v>83.1</v>
      </c>
      <c r="E24" s="143">
        <v>0</v>
      </c>
      <c r="F24" s="142">
        <f t="shared" si="0"/>
        <v>0</v>
      </c>
    </row>
    <row r="25" spans="1:6" ht="12.75" customHeight="1" x14ac:dyDescent="0.2">
      <c r="A25" s="138">
        <v>20</v>
      </c>
      <c r="B25" s="139" t="s">
        <v>226</v>
      </c>
      <c r="C25" s="140" t="s">
        <v>81</v>
      </c>
      <c r="D25" s="142">
        <v>73.099999999999994</v>
      </c>
      <c r="E25" s="143">
        <v>0</v>
      </c>
      <c r="F25" s="142">
        <f t="shared" si="0"/>
        <v>0</v>
      </c>
    </row>
    <row r="26" spans="1:6" ht="12.75" customHeight="1" x14ac:dyDescent="0.2">
      <c r="A26" s="138">
        <v>21</v>
      </c>
      <c r="B26" s="139" t="s">
        <v>227</v>
      </c>
      <c r="C26" s="140" t="s">
        <v>81</v>
      </c>
      <c r="D26" s="142">
        <v>71.3</v>
      </c>
      <c r="E26" s="143">
        <v>0</v>
      </c>
      <c r="F26" s="142">
        <f t="shared" si="0"/>
        <v>0</v>
      </c>
    </row>
    <row r="27" spans="1:6" ht="12.75" customHeight="1" x14ac:dyDescent="0.2">
      <c r="A27" s="138">
        <v>22</v>
      </c>
      <c r="B27" s="139" t="s">
        <v>228</v>
      </c>
      <c r="C27" s="140" t="s">
        <v>81</v>
      </c>
      <c r="D27" s="142">
        <v>75</v>
      </c>
      <c r="E27" s="143">
        <v>0</v>
      </c>
      <c r="F27" s="142">
        <f t="shared" si="0"/>
        <v>0</v>
      </c>
    </row>
    <row r="28" spans="1:6" ht="12.75" customHeight="1" x14ac:dyDescent="0.2">
      <c r="A28" s="138">
        <v>23</v>
      </c>
      <c r="B28" s="139" t="s">
        <v>229</v>
      </c>
      <c r="C28" s="140" t="s">
        <v>81</v>
      </c>
      <c r="D28" s="142">
        <v>1.8</v>
      </c>
      <c r="E28" s="143">
        <v>0</v>
      </c>
      <c r="F28" s="142">
        <f t="shared" si="0"/>
        <v>0</v>
      </c>
    </row>
    <row r="29" spans="1:6" ht="12.75" customHeight="1" x14ac:dyDescent="0.2">
      <c r="A29" s="138">
        <v>24</v>
      </c>
      <c r="B29" s="139" t="s">
        <v>230</v>
      </c>
      <c r="C29" s="140" t="s">
        <v>82</v>
      </c>
      <c r="D29" s="142">
        <v>49.6</v>
      </c>
      <c r="E29" s="143">
        <v>0</v>
      </c>
      <c r="F29" s="142">
        <f t="shared" si="0"/>
        <v>0</v>
      </c>
    </row>
    <row r="30" spans="1:6" ht="12.75" customHeight="1" x14ac:dyDescent="0.2">
      <c r="A30" s="138">
        <v>25</v>
      </c>
      <c r="B30" s="139" t="s">
        <v>231</v>
      </c>
      <c r="C30" s="140" t="s">
        <v>82</v>
      </c>
      <c r="D30" s="142">
        <v>45</v>
      </c>
      <c r="E30" s="143">
        <v>0</v>
      </c>
      <c r="F30" s="142">
        <f t="shared" si="0"/>
        <v>0</v>
      </c>
    </row>
    <row r="31" spans="1:6" ht="12.75" customHeight="1" x14ac:dyDescent="0.2">
      <c r="A31" s="138">
        <v>26</v>
      </c>
      <c r="B31" s="139" t="s">
        <v>232</v>
      </c>
      <c r="C31" s="140" t="s">
        <v>82</v>
      </c>
      <c r="D31" s="142">
        <v>45.4</v>
      </c>
      <c r="E31" s="143">
        <v>0</v>
      </c>
      <c r="F31" s="142">
        <f t="shared" si="0"/>
        <v>0</v>
      </c>
    </row>
    <row r="32" spans="1:6" ht="12.75" customHeight="1" x14ac:dyDescent="0.2">
      <c r="A32" s="138">
        <v>27</v>
      </c>
      <c r="B32" s="139" t="s">
        <v>233</v>
      </c>
      <c r="C32" s="140" t="s">
        <v>81</v>
      </c>
      <c r="D32" s="142">
        <v>35</v>
      </c>
      <c r="E32" s="143">
        <v>0</v>
      </c>
      <c r="F32" s="142">
        <f t="shared" si="0"/>
        <v>0</v>
      </c>
    </row>
    <row r="33" spans="1:6" ht="12.75" customHeight="1" x14ac:dyDescent="0.2">
      <c r="A33" s="138">
        <v>28</v>
      </c>
      <c r="B33" s="139" t="s">
        <v>234</v>
      </c>
      <c r="C33" s="140" t="s">
        <v>235</v>
      </c>
      <c r="D33" s="142">
        <v>1</v>
      </c>
      <c r="E33" s="143">
        <v>0</v>
      </c>
      <c r="F33" s="142">
        <f t="shared" si="0"/>
        <v>0</v>
      </c>
    </row>
    <row r="34" spans="1:6" ht="12.75" customHeight="1" x14ac:dyDescent="0.2">
      <c r="A34" s="138">
        <v>29</v>
      </c>
      <c r="B34" s="139" t="s">
        <v>236</v>
      </c>
      <c r="C34" s="140" t="s">
        <v>87</v>
      </c>
      <c r="D34" s="142">
        <v>53.3</v>
      </c>
      <c r="E34" s="143">
        <v>0</v>
      </c>
      <c r="F34" s="142">
        <f t="shared" si="0"/>
        <v>0</v>
      </c>
    </row>
    <row r="35" spans="1:6" ht="12.75" customHeight="1" x14ac:dyDescent="0.2">
      <c r="A35" s="138"/>
      <c r="B35" s="139"/>
      <c r="C35" s="140"/>
      <c r="D35" s="141"/>
      <c r="E35" s="142"/>
      <c r="F35" s="142"/>
    </row>
    <row r="36" spans="1:6" ht="12.75" customHeight="1" x14ac:dyDescent="0.2">
      <c r="A36" s="144"/>
      <c r="B36" s="145" t="s">
        <v>237</v>
      </c>
      <c r="C36" s="146"/>
      <c r="D36" s="147"/>
      <c r="E36" s="148"/>
      <c r="F36" s="149">
        <f>SUM(F6:F35)</f>
        <v>0</v>
      </c>
    </row>
    <row r="37" spans="1:6" ht="12.75" customHeight="1" x14ac:dyDescent="0.2">
      <c r="A37" s="150"/>
      <c r="B37" s="151"/>
      <c r="C37" s="150"/>
      <c r="D37" s="152"/>
      <c r="E37" s="153"/>
      <c r="F37" s="153"/>
    </row>
    <row r="38" spans="1:6" ht="12.75" customHeight="1" x14ac:dyDescent="0.2">
      <c r="A38" s="150"/>
      <c r="B38" s="154"/>
      <c r="C38" s="150"/>
      <c r="D38" s="152"/>
      <c r="E38" s="153"/>
      <c r="F38" s="153"/>
    </row>
    <row r="39" spans="1:6" ht="12.75" customHeight="1" x14ac:dyDescent="0.2">
      <c r="A39" s="150"/>
      <c r="B39" s="151"/>
      <c r="C39" s="150"/>
      <c r="D39" s="152"/>
      <c r="E39" s="153"/>
      <c r="F39" s="153"/>
    </row>
    <row r="40" spans="1:6" ht="12.75" customHeight="1" x14ac:dyDescent="0.2">
      <c r="A40" s="150"/>
      <c r="B40" s="155"/>
      <c r="C40" s="150"/>
      <c r="D40" s="152"/>
      <c r="E40" s="153"/>
      <c r="F40" s="153"/>
    </row>
    <row r="41" spans="1:6" ht="12.75" customHeight="1" x14ac:dyDescent="0.2">
      <c r="A41" s="150"/>
      <c r="B41" s="151"/>
      <c r="C41" s="150"/>
      <c r="D41" s="152"/>
      <c r="E41" s="153"/>
      <c r="F41" s="153"/>
    </row>
    <row r="42" spans="1:6" ht="12.75" customHeight="1" x14ac:dyDescent="0.2">
      <c r="A42" s="150"/>
      <c r="B42" s="151"/>
      <c r="C42" s="150"/>
      <c r="D42" s="152"/>
      <c r="E42" s="153"/>
      <c r="F42" s="153"/>
    </row>
    <row r="43" spans="1:6" ht="12.75" customHeight="1" x14ac:dyDescent="0.2">
      <c r="A43" s="150"/>
      <c r="B43" s="151"/>
      <c r="C43" s="150"/>
      <c r="D43" s="152"/>
      <c r="E43" s="153"/>
      <c r="F43" s="153"/>
    </row>
    <row r="44" spans="1:6" ht="14.25" customHeight="1" x14ac:dyDescent="0.2">
      <c r="A44" s="150"/>
      <c r="B44" s="151"/>
      <c r="C44" s="150"/>
      <c r="D44" s="152"/>
      <c r="E44" s="153"/>
      <c r="F44" s="153"/>
    </row>
    <row r="45" spans="1:6" ht="12.75" customHeight="1" x14ac:dyDescent="0.2">
      <c r="A45" s="150"/>
      <c r="B45" s="151"/>
      <c r="C45" s="150"/>
      <c r="D45" s="152"/>
      <c r="E45" s="153"/>
      <c r="F45" s="153"/>
    </row>
    <row r="46" spans="1:6" s="2" customFormat="1" ht="12.75" customHeight="1" x14ac:dyDescent="0.2">
      <c r="A46" s="150"/>
      <c r="B46" s="151"/>
      <c r="C46" s="150"/>
      <c r="D46" s="152"/>
      <c r="E46" s="153"/>
      <c r="F46" s="153"/>
    </row>
    <row r="47" spans="1:6" ht="12.75" customHeight="1" x14ac:dyDescent="0.2">
      <c r="A47" s="150"/>
      <c r="B47" s="151"/>
      <c r="C47" s="150"/>
      <c r="D47" s="152"/>
      <c r="E47" s="153"/>
      <c r="F47" s="153"/>
    </row>
    <row r="48" spans="1:6" ht="12.75" customHeight="1" x14ac:dyDescent="0.2">
      <c r="A48" s="150"/>
      <c r="B48" s="151"/>
      <c r="C48" s="150"/>
      <c r="D48" s="152"/>
      <c r="E48" s="153"/>
      <c r="F48" s="153"/>
    </row>
    <row r="49" spans="1:6" ht="12.75" customHeight="1" x14ac:dyDescent="0.2">
      <c r="A49" s="150"/>
      <c r="B49" s="151"/>
      <c r="C49" s="150"/>
      <c r="D49" s="152"/>
      <c r="E49" s="153"/>
      <c r="F49" s="153"/>
    </row>
    <row r="50" spans="1:6" ht="12.75" customHeight="1" x14ac:dyDescent="0.2">
      <c r="A50" s="150"/>
      <c r="B50" s="151"/>
      <c r="C50" s="150"/>
      <c r="D50" s="152"/>
      <c r="E50" s="153"/>
      <c r="F50" s="153"/>
    </row>
    <row r="51" spans="1:6" ht="12.75" customHeight="1" x14ac:dyDescent="0.2">
      <c r="A51" s="150"/>
      <c r="B51" s="155"/>
      <c r="C51" s="150"/>
      <c r="D51" s="152"/>
      <c r="E51" s="153"/>
      <c r="F51" s="153"/>
    </row>
    <row r="52" spans="1:6" ht="12.75" customHeight="1" x14ac:dyDescent="0.2">
      <c r="A52" s="150"/>
      <c r="B52" s="151"/>
      <c r="C52" s="150"/>
      <c r="D52" s="152"/>
      <c r="E52" s="153"/>
      <c r="F52" s="153"/>
    </row>
    <row r="53" spans="1:6" ht="12.75" customHeight="1" x14ac:dyDescent="0.2">
      <c r="A53" s="150"/>
      <c r="B53" s="155"/>
      <c r="C53" s="150"/>
      <c r="D53" s="152"/>
      <c r="E53" s="153"/>
      <c r="F53" s="153"/>
    </row>
    <row r="54" spans="1:6" ht="12.75" customHeight="1" x14ac:dyDescent="0.2">
      <c r="A54" s="150"/>
      <c r="B54" s="151"/>
      <c r="C54" s="150"/>
      <c r="D54" s="152"/>
      <c r="E54" s="153"/>
      <c r="F54" s="153"/>
    </row>
    <row r="55" spans="1:6" ht="12.75" customHeight="1" x14ac:dyDescent="0.2">
      <c r="A55" s="150"/>
      <c r="B55" s="151"/>
      <c r="C55" s="150"/>
      <c r="D55" s="152"/>
      <c r="E55" s="153"/>
      <c r="F55" s="153"/>
    </row>
    <row r="56" spans="1:6" ht="12.75" customHeight="1" x14ac:dyDescent="0.2">
      <c r="A56" s="150"/>
      <c r="B56" s="151"/>
      <c r="C56" s="150"/>
      <c r="D56" s="152"/>
      <c r="E56" s="153"/>
      <c r="F56" s="153"/>
    </row>
    <row r="57" spans="1:6" ht="12.75" customHeight="1" x14ac:dyDescent="0.2">
      <c r="A57" s="150"/>
      <c r="B57" s="155"/>
      <c r="C57" s="150"/>
      <c r="D57" s="152"/>
      <c r="E57" s="153"/>
      <c r="F57" s="153"/>
    </row>
    <row r="58" spans="1:6" ht="12.75" customHeight="1" x14ac:dyDescent="0.2">
      <c r="A58" s="150"/>
      <c r="B58" s="151"/>
      <c r="C58" s="150"/>
      <c r="D58" s="152"/>
      <c r="E58" s="153"/>
      <c r="F58" s="153"/>
    </row>
    <row r="59" spans="1:6" ht="12.75" customHeight="1" x14ac:dyDescent="0.2">
      <c r="A59" s="156"/>
      <c r="B59" s="157"/>
      <c r="C59" s="156"/>
      <c r="D59" s="158"/>
      <c r="E59" s="159"/>
      <c r="F59" s="153"/>
    </row>
    <row r="60" spans="1:6" ht="12.75" customHeight="1" x14ac:dyDescent="0.2">
      <c r="A60" s="156"/>
      <c r="B60" s="157"/>
      <c r="C60" s="156"/>
      <c r="D60" s="158"/>
      <c r="E60" s="159"/>
      <c r="F60" s="153"/>
    </row>
    <row r="61" spans="1:6" ht="12.75" customHeight="1" x14ac:dyDescent="0.2">
      <c r="A61" s="156"/>
      <c r="B61" s="157"/>
      <c r="C61" s="156"/>
      <c r="D61" s="158"/>
      <c r="E61" s="159"/>
      <c r="F61" s="153"/>
    </row>
    <row r="62" spans="1:6" ht="12.75" customHeight="1" x14ac:dyDescent="0.2">
      <c r="A62" s="150"/>
      <c r="B62" s="151"/>
      <c r="C62" s="150"/>
      <c r="D62" s="152"/>
      <c r="E62" s="153"/>
      <c r="F62" s="153"/>
    </row>
    <row r="63" spans="1:6" ht="12.75" customHeight="1" x14ac:dyDescent="0.2">
      <c r="A63" s="150"/>
      <c r="B63" s="151"/>
      <c r="C63" s="150"/>
      <c r="D63" s="152"/>
      <c r="E63" s="153"/>
      <c r="F63" s="153"/>
    </row>
    <row r="64" spans="1:6" ht="12.75" customHeight="1" x14ac:dyDescent="0.2">
      <c r="A64" s="150"/>
      <c r="B64" s="151"/>
      <c r="C64" s="150"/>
      <c r="D64" s="152"/>
      <c r="E64" s="153"/>
      <c r="F64" s="153"/>
    </row>
    <row r="65" spans="1:6" ht="12.75" customHeight="1" x14ac:dyDescent="0.2">
      <c r="A65" s="150"/>
      <c r="B65" s="151"/>
      <c r="C65" s="150"/>
      <c r="D65" s="152"/>
      <c r="E65" s="153"/>
      <c r="F65" s="153"/>
    </row>
    <row r="66" spans="1:6" ht="12.75" customHeight="1" x14ac:dyDescent="0.2">
      <c r="A66" s="150"/>
      <c r="B66" s="151"/>
      <c r="C66" s="150"/>
      <c r="D66" s="152"/>
      <c r="E66" s="153"/>
      <c r="F66" s="153"/>
    </row>
    <row r="67" spans="1:6" ht="12.75" customHeight="1" x14ac:dyDescent="0.2">
      <c r="A67" s="150"/>
      <c r="B67" s="151"/>
      <c r="C67" s="150"/>
      <c r="D67" s="152"/>
      <c r="E67" s="153"/>
      <c r="F67" s="153"/>
    </row>
    <row r="68" spans="1:6" ht="12.75" customHeight="1" x14ac:dyDescent="0.2">
      <c r="A68" s="150"/>
      <c r="B68" s="151"/>
      <c r="C68" s="150"/>
      <c r="D68" s="152"/>
      <c r="E68" s="153"/>
      <c r="F68" s="153"/>
    </row>
    <row r="69" spans="1:6" ht="12.75" customHeight="1" x14ac:dyDescent="0.2">
      <c r="A69" s="150"/>
      <c r="B69" s="151"/>
      <c r="C69" s="150"/>
      <c r="D69" s="152"/>
      <c r="E69" s="153"/>
      <c r="F69" s="153"/>
    </row>
    <row r="70" spans="1:6" ht="12.75" customHeight="1" x14ac:dyDescent="0.2">
      <c r="A70" s="150"/>
      <c r="B70" s="151"/>
      <c r="C70" s="150"/>
      <c r="D70" s="152"/>
      <c r="E70" s="153"/>
      <c r="F70" s="153"/>
    </row>
    <row r="71" spans="1:6" ht="12.75" customHeight="1" x14ac:dyDescent="0.2">
      <c r="A71" s="150"/>
      <c r="B71" s="151"/>
      <c r="C71" s="150"/>
      <c r="D71" s="152"/>
      <c r="E71" s="153"/>
      <c r="F71" s="153"/>
    </row>
    <row r="72" spans="1:6" ht="12.75" customHeight="1" x14ac:dyDescent="0.2">
      <c r="A72" s="150"/>
      <c r="B72" s="151"/>
      <c r="C72" s="150"/>
      <c r="D72" s="152"/>
      <c r="E72" s="153"/>
      <c r="F72" s="153"/>
    </row>
    <row r="73" spans="1:6" ht="12.75" customHeight="1" x14ac:dyDescent="0.2">
      <c r="A73" s="150"/>
      <c r="B73" s="151"/>
      <c r="C73" s="150"/>
      <c r="D73" s="152"/>
      <c r="E73" s="153"/>
      <c r="F73" s="153"/>
    </row>
    <row r="74" spans="1:6" ht="12.75" customHeight="1" x14ac:dyDescent="0.2">
      <c r="A74" s="150"/>
      <c r="B74" s="151"/>
      <c r="C74" s="150"/>
      <c r="D74" s="152"/>
      <c r="E74" s="153"/>
      <c r="F74" s="153"/>
    </row>
    <row r="75" spans="1:6" ht="12.75" customHeight="1" x14ac:dyDescent="0.2">
      <c r="A75" s="150"/>
      <c r="B75" s="151"/>
      <c r="C75" s="150"/>
      <c r="D75" s="152"/>
      <c r="E75" s="153"/>
      <c r="F75" s="153"/>
    </row>
    <row r="76" spans="1:6" ht="12.75" customHeight="1" x14ac:dyDescent="0.2">
      <c r="A76" s="150"/>
      <c r="B76" s="151"/>
      <c r="C76" s="150"/>
      <c r="D76" s="152"/>
      <c r="E76" s="153"/>
      <c r="F76" s="153"/>
    </row>
    <row r="77" spans="1:6" ht="12.75" customHeight="1" x14ac:dyDescent="0.2">
      <c r="A77" s="150"/>
      <c r="B77" s="151"/>
      <c r="C77" s="150"/>
      <c r="D77" s="152"/>
      <c r="E77" s="153"/>
      <c r="F77" s="153"/>
    </row>
    <row r="78" spans="1:6" ht="12.75" customHeight="1" x14ac:dyDescent="0.2">
      <c r="A78" s="150"/>
      <c r="B78" s="151"/>
      <c r="C78" s="150"/>
      <c r="D78" s="152"/>
      <c r="E78" s="153"/>
      <c r="F78" s="153"/>
    </row>
    <row r="79" spans="1:6" ht="12.75" customHeight="1" x14ac:dyDescent="0.2">
      <c r="A79" s="150"/>
      <c r="B79" s="151"/>
      <c r="C79" s="150"/>
      <c r="D79" s="152"/>
      <c r="E79" s="153"/>
      <c r="F79" s="153"/>
    </row>
    <row r="80" spans="1:6" ht="12.75" customHeight="1" x14ac:dyDescent="0.2">
      <c r="A80" s="150"/>
      <c r="B80" s="151"/>
      <c r="C80" s="150"/>
      <c r="D80" s="152"/>
      <c r="E80" s="153"/>
      <c r="F80" s="153"/>
    </row>
    <row r="81" spans="1:6" ht="12.75" customHeight="1" x14ac:dyDescent="0.2">
      <c r="A81" s="150"/>
      <c r="B81" s="151"/>
      <c r="C81" s="150"/>
      <c r="D81" s="152"/>
      <c r="E81" s="153"/>
      <c r="F81" s="153"/>
    </row>
    <row r="82" spans="1:6" ht="12.75" customHeight="1" x14ac:dyDescent="0.2">
      <c r="A82" s="150"/>
      <c r="B82" s="151"/>
      <c r="C82" s="150"/>
      <c r="D82" s="152"/>
      <c r="E82" s="153"/>
      <c r="F82" s="153"/>
    </row>
    <row r="83" spans="1:6" ht="12.75" customHeight="1" x14ac:dyDescent="0.2">
      <c r="A83" s="150"/>
      <c r="B83" s="151"/>
      <c r="C83" s="150"/>
      <c r="D83" s="152"/>
      <c r="E83" s="153"/>
      <c r="F83" s="153"/>
    </row>
    <row r="84" spans="1:6" ht="12.75" customHeight="1" x14ac:dyDescent="0.2">
      <c r="A84" s="150"/>
      <c r="B84" s="151"/>
      <c r="C84" s="150"/>
      <c r="D84" s="152"/>
      <c r="E84" s="153"/>
      <c r="F84" s="153"/>
    </row>
    <row r="85" spans="1:6" ht="12.75" customHeight="1" x14ac:dyDescent="0.2">
      <c r="A85" s="150"/>
      <c r="B85" s="151"/>
      <c r="C85" s="150"/>
      <c r="D85" s="152"/>
      <c r="E85" s="153"/>
      <c r="F85" s="153"/>
    </row>
    <row r="86" spans="1:6" ht="12.75" customHeight="1" x14ac:dyDescent="0.2">
      <c r="A86" s="150"/>
      <c r="B86" s="151"/>
      <c r="C86" s="150"/>
      <c r="D86" s="152"/>
      <c r="E86" s="153"/>
      <c r="F86" s="153"/>
    </row>
    <row r="87" spans="1:6" ht="12.75" customHeight="1" x14ac:dyDescent="0.2">
      <c r="A87" s="150"/>
      <c r="B87" s="151"/>
      <c r="C87" s="150"/>
      <c r="D87" s="152"/>
      <c r="E87" s="153"/>
      <c r="F87" s="153"/>
    </row>
    <row r="88" spans="1:6" ht="12.75" customHeight="1" x14ac:dyDescent="0.2">
      <c r="A88" s="150"/>
      <c r="B88" s="151"/>
      <c r="C88" s="150"/>
      <c r="D88" s="152"/>
      <c r="E88" s="153"/>
      <c r="F88" s="153"/>
    </row>
    <row r="89" spans="1:6" ht="12.75" customHeight="1" x14ac:dyDescent="0.2">
      <c r="A89" s="150"/>
      <c r="B89" s="151"/>
      <c r="C89" s="150"/>
      <c r="D89" s="152"/>
      <c r="E89" s="153"/>
      <c r="F89" s="153"/>
    </row>
    <row r="90" spans="1:6" ht="12.75" customHeight="1" x14ac:dyDescent="0.2">
      <c r="A90" s="150"/>
      <c r="B90" s="151"/>
      <c r="C90" s="150"/>
      <c r="D90" s="152"/>
      <c r="E90" s="153"/>
      <c r="F90" s="153"/>
    </row>
    <row r="91" spans="1:6" ht="12.75" customHeight="1" x14ac:dyDescent="0.2">
      <c r="A91" s="150"/>
      <c r="B91" s="151"/>
      <c r="C91" s="150"/>
      <c r="D91" s="152"/>
      <c r="E91" s="153"/>
      <c r="F91" s="153"/>
    </row>
    <row r="92" spans="1:6" ht="12.75" customHeight="1" x14ac:dyDescent="0.2">
      <c r="A92" s="150"/>
      <c r="B92" s="151"/>
      <c r="C92" s="150"/>
      <c r="D92" s="152"/>
      <c r="E92" s="153"/>
      <c r="F92" s="153"/>
    </row>
    <row r="93" spans="1:6" ht="12.75" customHeight="1" x14ac:dyDescent="0.2">
      <c r="A93" s="150"/>
      <c r="B93" s="151"/>
      <c r="C93" s="150"/>
      <c r="D93" s="152"/>
      <c r="E93" s="153"/>
      <c r="F93" s="153"/>
    </row>
    <row r="94" spans="1:6" ht="12.75" customHeight="1" x14ac:dyDescent="0.2">
      <c r="A94" s="150"/>
      <c r="B94" s="151"/>
      <c r="C94" s="150"/>
      <c r="D94" s="152"/>
      <c r="E94" s="153"/>
      <c r="F94" s="153"/>
    </row>
    <row r="95" spans="1:6" ht="12.75" customHeight="1" x14ac:dyDescent="0.2">
      <c r="A95" s="150"/>
      <c r="B95" s="151"/>
      <c r="C95" s="150"/>
      <c r="D95" s="152"/>
      <c r="E95" s="153"/>
      <c r="F95" s="153"/>
    </row>
    <row r="96" spans="1:6" ht="12.75" customHeight="1" x14ac:dyDescent="0.2">
      <c r="A96" s="150"/>
      <c r="B96" s="151"/>
      <c r="C96" s="150"/>
      <c r="D96" s="152"/>
      <c r="E96" s="153"/>
      <c r="F96" s="153"/>
    </row>
    <row r="97" spans="1:6" ht="12.75" customHeight="1" x14ac:dyDescent="0.2">
      <c r="A97" s="150"/>
      <c r="B97" s="151"/>
      <c r="C97" s="150"/>
      <c r="D97" s="152"/>
      <c r="E97" s="153"/>
      <c r="F97" s="153"/>
    </row>
    <row r="98" spans="1:6" ht="12.75" customHeight="1" x14ac:dyDescent="0.2">
      <c r="A98" s="150"/>
      <c r="B98" s="151"/>
      <c r="C98" s="150"/>
      <c r="D98" s="152"/>
      <c r="E98" s="153"/>
      <c r="F98" s="153"/>
    </row>
    <row r="99" spans="1:6" ht="12.75" customHeight="1" x14ac:dyDescent="0.2">
      <c r="A99" s="150"/>
      <c r="B99" s="151"/>
      <c r="C99" s="150"/>
      <c r="D99" s="152"/>
      <c r="E99" s="153"/>
      <c r="F99" s="153"/>
    </row>
    <row r="100" spans="1:6" ht="12.75" customHeight="1" x14ac:dyDescent="0.2">
      <c r="A100" s="150"/>
      <c r="B100" s="151"/>
      <c r="C100" s="150"/>
      <c r="D100" s="152"/>
      <c r="E100" s="153"/>
      <c r="F100" s="153"/>
    </row>
    <row r="101" spans="1:6" ht="12.75" customHeight="1" x14ac:dyDescent="0.2">
      <c r="A101" s="150"/>
      <c r="B101" s="151"/>
      <c r="C101" s="150"/>
      <c r="D101" s="152"/>
      <c r="E101" s="153"/>
      <c r="F101" s="153"/>
    </row>
    <row r="102" spans="1:6" ht="12.75" customHeight="1" x14ac:dyDescent="0.2">
      <c r="A102" s="150"/>
      <c r="B102" s="151"/>
      <c r="C102" s="150"/>
      <c r="D102" s="152"/>
      <c r="E102" s="153"/>
      <c r="F102" s="153"/>
    </row>
    <row r="103" spans="1:6" ht="12.75" customHeight="1" x14ac:dyDescent="0.2">
      <c r="A103" s="150"/>
      <c r="B103" s="151"/>
      <c r="C103" s="150"/>
      <c r="D103" s="152"/>
      <c r="E103" s="153"/>
      <c r="F103" s="153"/>
    </row>
    <row r="104" spans="1:6" ht="12.75" customHeight="1" x14ac:dyDescent="0.2">
      <c r="A104" s="150"/>
      <c r="B104" s="151"/>
      <c r="C104" s="150"/>
      <c r="D104" s="152"/>
      <c r="E104" s="153"/>
      <c r="F104" s="153"/>
    </row>
    <row r="105" spans="1:6" ht="12.75" customHeight="1" x14ac:dyDescent="0.2">
      <c r="A105" s="150"/>
      <c r="B105" s="151"/>
      <c r="C105" s="150"/>
      <c r="D105" s="152"/>
      <c r="E105" s="153"/>
      <c r="F105" s="153"/>
    </row>
    <row r="106" spans="1:6" ht="12.75" customHeight="1" x14ac:dyDescent="0.2">
      <c r="A106" s="150"/>
      <c r="B106" s="151"/>
      <c r="C106" s="150"/>
      <c r="D106" s="152"/>
      <c r="E106" s="153"/>
      <c r="F106" s="153"/>
    </row>
    <row r="107" spans="1:6" ht="12.75" customHeight="1" x14ac:dyDescent="0.2">
      <c r="A107" s="150"/>
      <c r="B107" s="151"/>
      <c r="C107" s="150"/>
      <c r="D107" s="152"/>
      <c r="E107" s="153"/>
      <c r="F107" s="153"/>
    </row>
    <row r="108" spans="1:6" ht="12.75" customHeight="1" x14ac:dyDescent="0.2">
      <c r="A108" s="150"/>
      <c r="B108" s="151"/>
      <c r="C108" s="150"/>
      <c r="D108" s="152"/>
      <c r="E108" s="153"/>
      <c r="F108" s="153"/>
    </row>
    <row r="109" spans="1:6" ht="12.75" customHeight="1" x14ac:dyDescent="0.2">
      <c r="A109" s="150"/>
      <c r="B109" s="151"/>
      <c r="C109" s="150"/>
      <c r="D109" s="152"/>
      <c r="E109" s="153"/>
      <c r="F109" s="153"/>
    </row>
    <row r="110" spans="1:6" ht="12.75" customHeight="1" x14ac:dyDescent="0.2">
      <c r="A110" s="150"/>
      <c r="B110" s="151"/>
      <c r="C110" s="150"/>
      <c r="D110" s="152"/>
      <c r="E110" s="153"/>
      <c r="F110" s="153"/>
    </row>
    <row r="111" spans="1:6" ht="12.75" customHeight="1" x14ac:dyDescent="0.2">
      <c r="A111" s="150"/>
      <c r="B111" s="151"/>
      <c r="C111" s="150"/>
      <c r="D111" s="152"/>
      <c r="E111" s="153"/>
      <c r="F111" s="153"/>
    </row>
    <row r="112" spans="1:6" ht="12.75" customHeight="1" x14ac:dyDescent="0.2">
      <c r="A112" s="150"/>
      <c r="B112" s="151"/>
      <c r="C112" s="150"/>
      <c r="D112" s="152"/>
      <c r="E112" s="153"/>
      <c r="F112" s="153"/>
    </row>
    <row r="113" spans="1:6" ht="12.75" customHeight="1" x14ac:dyDescent="0.2">
      <c r="A113" s="150"/>
      <c r="B113" s="151"/>
      <c r="C113" s="150"/>
      <c r="D113" s="152"/>
      <c r="E113" s="153"/>
      <c r="F113" s="153"/>
    </row>
    <row r="114" spans="1:6" ht="12.75" customHeight="1" x14ac:dyDescent="0.2">
      <c r="A114" s="150"/>
      <c r="B114" s="151"/>
      <c r="C114" s="150"/>
      <c r="D114" s="152"/>
      <c r="E114" s="153"/>
      <c r="F114" s="153"/>
    </row>
    <row r="115" spans="1:6" ht="12.75" customHeight="1" x14ac:dyDescent="0.2">
      <c r="A115" s="150"/>
      <c r="B115" s="151"/>
      <c r="C115" s="150"/>
      <c r="D115" s="152"/>
      <c r="E115" s="153"/>
      <c r="F115" s="153"/>
    </row>
    <row r="116" spans="1:6" ht="12.75" customHeight="1" x14ac:dyDescent="0.2">
      <c r="A116" s="150"/>
      <c r="B116" s="151"/>
      <c r="C116" s="150"/>
      <c r="D116" s="152"/>
      <c r="E116" s="153"/>
      <c r="F116" s="153"/>
    </row>
    <row r="117" spans="1:6" ht="12.75" customHeight="1" x14ac:dyDescent="0.2">
      <c r="A117" s="150"/>
      <c r="B117" s="151"/>
      <c r="C117" s="150"/>
      <c r="D117" s="152"/>
      <c r="E117" s="153"/>
      <c r="F117" s="153"/>
    </row>
    <row r="118" spans="1:6" ht="12.75" customHeight="1" x14ac:dyDescent="0.2">
      <c r="A118" s="150"/>
      <c r="B118" s="151"/>
      <c r="C118" s="150"/>
      <c r="D118" s="152"/>
      <c r="E118" s="153"/>
      <c r="F118" s="153"/>
    </row>
    <row r="119" spans="1:6" ht="12.75" customHeight="1" x14ac:dyDescent="0.2">
      <c r="A119" s="150"/>
      <c r="B119" s="151"/>
      <c r="C119" s="150"/>
      <c r="D119" s="152"/>
      <c r="E119" s="153"/>
      <c r="F119" s="153"/>
    </row>
    <row r="120" spans="1:6" ht="12.75" customHeight="1" x14ac:dyDescent="0.2">
      <c r="A120" s="150"/>
      <c r="B120" s="151"/>
      <c r="C120" s="150"/>
      <c r="D120" s="152"/>
      <c r="E120" s="153"/>
      <c r="F120" s="153"/>
    </row>
    <row r="121" spans="1:6" ht="12.75" customHeight="1" x14ac:dyDescent="0.2">
      <c r="A121" s="150"/>
      <c r="B121" s="151"/>
      <c r="C121" s="150"/>
      <c r="D121" s="152"/>
      <c r="E121" s="153"/>
      <c r="F121" s="153"/>
    </row>
    <row r="122" spans="1:6" ht="12.75" customHeight="1" x14ac:dyDescent="0.2">
      <c r="A122" s="150"/>
      <c r="B122" s="151"/>
      <c r="C122" s="150"/>
      <c r="D122" s="152"/>
      <c r="E122" s="153"/>
      <c r="F122" s="153"/>
    </row>
    <row r="123" spans="1:6" ht="12.75" customHeight="1" x14ac:dyDescent="0.2">
      <c r="A123" s="150"/>
      <c r="B123" s="151"/>
      <c r="C123" s="150"/>
      <c r="D123" s="152"/>
      <c r="E123" s="153"/>
      <c r="F123" s="153"/>
    </row>
    <row r="124" spans="1:6" ht="12.75" customHeight="1" x14ac:dyDescent="0.2">
      <c r="A124" s="150"/>
      <c r="B124" s="151"/>
      <c r="C124" s="150"/>
      <c r="D124" s="152"/>
      <c r="E124" s="153"/>
      <c r="F124" s="153"/>
    </row>
    <row r="125" spans="1:6" ht="12.75" customHeight="1" x14ac:dyDescent="0.2">
      <c r="A125" s="150"/>
      <c r="B125" s="151"/>
      <c r="C125" s="150"/>
      <c r="D125" s="152"/>
      <c r="E125" s="153"/>
      <c r="F125" s="153"/>
    </row>
    <row r="126" spans="1:6" ht="12.75" customHeight="1" x14ac:dyDescent="0.2">
      <c r="A126" s="150"/>
      <c r="B126" s="151"/>
      <c r="C126" s="150"/>
      <c r="D126" s="152"/>
      <c r="E126" s="153"/>
      <c r="F126" s="153"/>
    </row>
    <row r="127" spans="1:6" ht="12.75" customHeight="1" x14ac:dyDescent="0.2">
      <c r="A127" s="150"/>
      <c r="B127" s="151"/>
      <c r="C127" s="150"/>
      <c r="D127" s="152"/>
      <c r="E127" s="153"/>
      <c r="F127" s="153"/>
    </row>
    <row r="128" spans="1:6" ht="12.75" customHeight="1" x14ac:dyDescent="0.2">
      <c r="A128" s="150"/>
      <c r="B128" s="151"/>
      <c r="C128" s="150"/>
      <c r="D128" s="152"/>
      <c r="E128" s="153"/>
      <c r="F128" s="153"/>
    </row>
    <row r="129" spans="1:6" ht="12.75" customHeight="1" x14ac:dyDescent="0.2">
      <c r="A129" s="150"/>
      <c r="B129" s="151"/>
      <c r="C129" s="150"/>
      <c r="D129" s="152"/>
      <c r="E129" s="153"/>
      <c r="F129" s="153"/>
    </row>
    <row r="130" spans="1:6" ht="12.75" customHeight="1" x14ac:dyDescent="0.2">
      <c r="A130" s="150"/>
      <c r="B130" s="151"/>
      <c r="C130" s="150"/>
      <c r="D130" s="152"/>
      <c r="E130" s="153"/>
      <c r="F130" s="153"/>
    </row>
    <row r="131" spans="1:6" ht="12.75" customHeight="1" x14ac:dyDescent="0.2">
      <c r="A131" s="150"/>
      <c r="B131" s="151"/>
      <c r="C131" s="150"/>
      <c r="D131" s="152"/>
      <c r="E131" s="153"/>
      <c r="F131" s="153"/>
    </row>
    <row r="132" spans="1:6" ht="12.75" customHeight="1" x14ac:dyDescent="0.2">
      <c r="A132" s="150"/>
      <c r="B132" s="151"/>
      <c r="C132" s="150"/>
      <c r="D132" s="152"/>
      <c r="E132" s="153"/>
      <c r="F132" s="153"/>
    </row>
    <row r="133" spans="1:6" ht="12.75" customHeight="1" x14ac:dyDescent="0.2">
      <c r="A133" s="150"/>
      <c r="B133" s="151"/>
      <c r="C133" s="150"/>
      <c r="D133" s="152"/>
      <c r="E133" s="153"/>
      <c r="F133" s="153"/>
    </row>
    <row r="134" spans="1:6" ht="12.75" customHeight="1" x14ac:dyDescent="0.2">
      <c r="A134" s="150"/>
      <c r="B134" s="151"/>
      <c r="C134" s="150"/>
      <c r="D134" s="152"/>
      <c r="E134" s="153"/>
      <c r="F134" s="153"/>
    </row>
    <row r="135" spans="1:6" ht="12.75" customHeight="1" x14ac:dyDescent="0.2">
      <c r="A135" s="150"/>
      <c r="B135" s="151"/>
      <c r="C135" s="150"/>
      <c r="D135" s="152"/>
      <c r="E135" s="153"/>
      <c r="F135" s="153"/>
    </row>
    <row r="136" spans="1:6" ht="12.75" customHeight="1" x14ac:dyDescent="0.2">
      <c r="A136" s="150"/>
      <c r="B136" s="151"/>
      <c r="C136" s="150"/>
      <c r="D136" s="152"/>
      <c r="E136" s="153"/>
      <c r="F136" s="153"/>
    </row>
    <row r="137" spans="1:6" ht="12.75" customHeight="1" x14ac:dyDescent="0.2">
      <c r="A137" s="150"/>
      <c r="B137" s="151"/>
      <c r="C137" s="150"/>
      <c r="D137" s="152"/>
      <c r="E137" s="153"/>
      <c r="F137" s="153"/>
    </row>
    <row r="138" spans="1:6" ht="12.75" customHeight="1" x14ac:dyDescent="0.2">
      <c r="A138" s="150"/>
      <c r="B138" s="151"/>
      <c r="C138" s="150"/>
      <c r="D138" s="152"/>
      <c r="E138" s="153"/>
      <c r="F138" s="153"/>
    </row>
    <row r="139" spans="1:6" ht="12.75" customHeight="1" x14ac:dyDescent="0.2">
      <c r="A139" s="150"/>
      <c r="B139" s="151"/>
      <c r="C139" s="150"/>
      <c r="D139" s="152"/>
      <c r="E139" s="153"/>
      <c r="F139" s="153"/>
    </row>
    <row r="140" spans="1:6" ht="12.75" customHeight="1" x14ac:dyDescent="0.2">
      <c r="A140" s="150"/>
      <c r="B140" s="151"/>
      <c r="C140" s="150"/>
      <c r="D140" s="152"/>
      <c r="E140" s="153"/>
      <c r="F140" s="153"/>
    </row>
    <row r="141" spans="1:6" ht="12.75" customHeight="1" x14ac:dyDescent="0.2">
      <c r="A141" s="150"/>
      <c r="B141" s="151"/>
      <c r="C141" s="150"/>
      <c r="D141" s="152"/>
      <c r="E141" s="153"/>
      <c r="F141" s="153"/>
    </row>
    <row r="142" spans="1:6" ht="12.75" customHeight="1" x14ac:dyDescent="0.2">
      <c r="A142" s="150"/>
      <c r="B142" s="151"/>
      <c r="C142" s="150"/>
      <c r="D142" s="152"/>
      <c r="E142" s="153"/>
      <c r="F142" s="153"/>
    </row>
    <row r="143" spans="1:6" ht="12.75" customHeight="1" x14ac:dyDescent="0.2">
      <c r="A143" s="150"/>
      <c r="B143" s="151"/>
      <c r="C143" s="150"/>
      <c r="D143" s="152"/>
      <c r="E143" s="153"/>
      <c r="F143" s="153"/>
    </row>
    <row r="144" spans="1:6" ht="12.75" customHeight="1" x14ac:dyDescent="0.2">
      <c r="A144" s="150"/>
      <c r="B144" s="151"/>
      <c r="C144" s="150"/>
      <c r="D144" s="152"/>
      <c r="E144" s="153"/>
      <c r="F144" s="153"/>
    </row>
    <row r="145" spans="1:6" ht="12.75" customHeight="1" x14ac:dyDescent="0.2">
      <c r="A145" s="150"/>
      <c r="B145" s="151"/>
      <c r="C145" s="150"/>
      <c r="D145" s="152"/>
      <c r="E145" s="153"/>
      <c r="F145" s="153"/>
    </row>
    <row r="146" spans="1:6" ht="12.75" customHeight="1" x14ac:dyDescent="0.2">
      <c r="A146" s="150"/>
      <c r="B146" s="151"/>
      <c r="C146" s="150"/>
      <c r="D146" s="152"/>
      <c r="E146" s="153"/>
      <c r="F146" s="153"/>
    </row>
    <row r="147" spans="1:6" ht="12.75" customHeight="1" x14ac:dyDescent="0.2">
      <c r="A147" s="150"/>
      <c r="B147" s="151"/>
      <c r="C147" s="150"/>
      <c r="D147" s="152"/>
      <c r="E147" s="153"/>
      <c r="F147" s="153"/>
    </row>
    <row r="148" spans="1:6" ht="12.75" customHeight="1" x14ac:dyDescent="0.2">
      <c r="A148" s="150"/>
      <c r="B148" s="151"/>
      <c r="C148" s="150"/>
      <c r="D148" s="152"/>
      <c r="E148" s="153"/>
      <c r="F148" s="153"/>
    </row>
    <row r="149" spans="1:6" ht="12.75" customHeight="1" x14ac:dyDescent="0.2">
      <c r="A149" s="150"/>
      <c r="B149" s="151"/>
      <c r="C149" s="150"/>
      <c r="D149" s="152"/>
      <c r="E149" s="153"/>
      <c r="F149" s="153"/>
    </row>
    <row r="150" spans="1:6" ht="12.75" customHeight="1" x14ac:dyDescent="0.2">
      <c r="A150" s="150"/>
      <c r="B150" s="151"/>
      <c r="C150" s="150"/>
      <c r="D150" s="152"/>
      <c r="E150" s="153"/>
      <c r="F150" s="153"/>
    </row>
    <row r="151" spans="1:6" ht="12.75" customHeight="1" x14ac:dyDescent="0.2">
      <c r="A151" s="150"/>
      <c r="B151" s="151"/>
      <c r="C151" s="150"/>
      <c r="D151" s="152"/>
      <c r="E151" s="153"/>
      <c r="F151" s="153"/>
    </row>
    <row r="152" spans="1:6" ht="12.75" customHeight="1" x14ac:dyDescent="0.2">
      <c r="A152" s="150"/>
      <c r="B152" s="151"/>
      <c r="C152" s="150"/>
      <c r="D152" s="152"/>
      <c r="E152" s="153"/>
      <c r="F152" s="153"/>
    </row>
    <row r="153" spans="1:6" ht="12.75" customHeight="1" x14ac:dyDescent="0.2">
      <c r="A153" s="150"/>
      <c r="B153" s="151"/>
      <c r="C153" s="150"/>
      <c r="D153" s="152"/>
      <c r="E153" s="153"/>
      <c r="F153" s="153"/>
    </row>
    <row r="154" spans="1:6" ht="12.75" customHeight="1" x14ac:dyDescent="0.2">
      <c r="A154" s="150"/>
      <c r="B154" s="151"/>
      <c r="C154" s="150"/>
      <c r="D154" s="152"/>
      <c r="E154" s="153"/>
      <c r="F154" s="153"/>
    </row>
    <row r="155" spans="1:6" ht="12.75" customHeight="1" x14ac:dyDescent="0.2">
      <c r="A155" s="150"/>
      <c r="B155" s="151"/>
      <c r="C155" s="150"/>
      <c r="D155" s="152"/>
      <c r="E155" s="153"/>
      <c r="F155" s="153"/>
    </row>
    <row r="156" spans="1:6" ht="12.75" customHeight="1" x14ac:dyDescent="0.2">
      <c r="A156" s="150"/>
      <c r="B156" s="151"/>
      <c r="C156" s="150"/>
      <c r="D156" s="152"/>
      <c r="E156" s="153"/>
      <c r="F156" s="153"/>
    </row>
    <row r="157" spans="1:6" ht="12.75" customHeight="1" x14ac:dyDescent="0.2">
      <c r="A157" s="150"/>
      <c r="B157" s="151"/>
      <c r="C157" s="150"/>
      <c r="D157" s="152"/>
      <c r="E157" s="153"/>
      <c r="F157" s="153"/>
    </row>
    <row r="158" spans="1:6" ht="12.75" customHeight="1" x14ac:dyDescent="0.2">
      <c r="A158" s="150"/>
      <c r="B158" s="151"/>
      <c r="C158" s="150"/>
      <c r="D158" s="152"/>
      <c r="E158" s="153"/>
      <c r="F158" s="153"/>
    </row>
    <row r="159" spans="1:6" ht="12.75" customHeight="1" x14ac:dyDescent="0.2">
      <c r="A159" s="150"/>
      <c r="B159" s="151"/>
      <c r="C159" s="150"/>
      <c r="D159" s="152"/>
      <c r="E159" s="153"/>
      <c r="F159" s="153"/>
    </row>
    <row r="160" spans="1:6" ht="12.75" customHeight="1" x14ac:dyDescent="0.2">
      <c r="A160" s="150"/>
      <c r="B160" s="151"/>
      <c r="C160" s="150"/>
      <c r="D160" s="152"/>
      <c r="E160" s="153"/>
      <c r="F160" s="153"/>
    </row>
    <row r="161" spans="1:6" ht="12.75" customHeight="1" x14ac:dyDescent="0.2">
      <c r="A161" s="150"/>
      <c r="B161" s="151"/>
      <c r="C161" s="150"/>
      <c r="D161" s="152"/>
      <c r="E161" s="153"/>
      <c r="F161" s="153"/>
    </row>
    <row r="162" spans="1:6" ht="12.75" customHeight="1" x14ac:dyDescent="0.2">
      <c r="A162" s="150"/>
      <c r="B162" s="151"/>
      <c r="C162" s="150"/>
      <c r="D162" s="152"/>
      <c r="E162" s="153"/>
      <c r="F162" s="153"/>
    </row>
    <row r="163" spans="1:6" ht="12.75" customHeight="1" x14ac:dyDescent="0.2">
      <c r="A163" s="150"/>
      <c r="B163" s="151"/>
      <c r="C163" s="150"/>
      <c r="D163" s="152"/>
      <c r="E163" s="153"/>
      <c r="F163" s="153"/>
    </row>
    <row r="164" spans="1:6" ht="12.75" customHeight="1" x14ac:dyDescent="0.2">
      <c r="A164" s="150"/>
      <c r="B164" s="151"/>
      <c r="C164" s="150"/>
      <c r="D164" s="152"/>
      <c r="E164" s="153"/>
      <c r="F164" s="153"/>
    </row>
    <row r="165" spans="1:6" ht="12.75" customHeight="1" x14ac:dyDescent="0.2">
      <c r="A165" s="150"/>
      <c r="B165" s="151"/>
      <c r="C165" s="150"/>
      <c r="D165" s="152"/>
      <c r="E165" s="153"/>
      <c r="F165" s="153"/>
    </row>
    <row r="166" spans="1:6" ht="12.75" customHeight="1" x14ac:dyDescent="0.2">
      <c r="A166" s="150"/>
      <c r="B166" s="151"/>
      <c r="C166" s="150"/>
      <c r="D166" s="152"/>
      <c r="E166" s="153"/>
      <c r="F166" s="153"/>
    </row>
    <row r="167" spans="1:6" ht="12.75" customHeight="1" x14ac:dyDescent="0.2">
      <c r="A167" s="150"/>
      <c r="B167" s="151"/>
      <c r="C167" s="150"/>
      <c r="D167" s="152"/>
      <c r="E167" s="153"/>
      <c r="F167" s="153"/>
    </row>
    <row r="168" spans="1:6" ht="12.75" customHeight="1" x14ac:dyDescent="0.2">
      <c r="A168" s="150"/>
      <c r="B168" s="151"/>
      <c r="C168" s="150"/>
      <c r="D168" s="152"/>
      <c r="E168" s="153"/>
      <c r="F168" s="153"/>
    </row>
    <row r="169" spans="1:6" ht="12.75" customHeight="1" x14ac:dyDescent="0.2">
      <c r="A169" s="150"/>
      <c r="B169" s="151"/>
      <c r="C169" s="150"/>
      <c r="D169" s="152"/>
      <c r="E169" s="153"/>
      <c r="F169" s="153"/>
    </row>
    <row r="170" spans="1:6" ht="12.75" customHeight="1" x14ac:dyDescent="0.2">
      <c r="A170" s="150"/>
      <c r="B170" s="151"/>
      <c r="C170" s="150"/>
      <c r="D170" s="152"/>
      <c r="E170" s="153"/>
      <c r="F170" s="153"/>
    </row>
    <row r="171" spans="1:6" ht="12.75" customHeight="1" x14ac:dyDescent="0.2">
      <c r="A171" s="150"/>
      <c r="B171" s="151"/>
      <c r="C171" s="150"/>
      <c r="D171" s="152"/>
      <c r="E171" s="153"/>
      <c r="F171" s="153"/>
    </row>
    <row r="172" spans="1:6" ht="12.75" customHeight="1" x14ac:dyDescent="0.2">
      <c r="A172" s="150"/>
      <c r="B172" s="151"/>
      <c r="C172" s="150"/>
      <c r="D172" s="152"/>
      <c r="E172" s="153"/>
      <c r="F172" s="153"/>
    </row>
    <row r="173" spans="1:6" ht="12.75" customHeight="1" x14ac:dyDescent="0.2">
      <c r="A173" s="150"/>
      <c r="B173" s="151"/>
      <c r="C173" s="150"/>
      <c r="D173" s="152"/>
      <c r="E173" s="153"/>
      <c r="F173" s="153"/>
    </row>
    <row r="174" spans="1:6" ht="12.75" customHeight="1" x14ac:dyDescent="0.2">
      <c r="A174" s="150"/>
      <c r="B174" s="151"/>
      <c r="C174" s="150"/>
      <c r="D174" s="152"/>
      <c r="E174" s="153"/>
      <c r="F174" s="153"/>
    </row>
    <row r="175" spans="1:6" ht="12.75" customHeight="1" x14ac:dyDescent="0.2">
      <c r="A175" s="150"/>
      <c r="B175" s="151"/>
      <c r="C175" s="150"/>
      <c r="D175" s="152"/>
      <c r="E175" s="153"/>
      <c r="F175" s="153"/>
    </row>
    <row r="176" spans="1:6" ht="12.75" customHeight="1" x14ac:dyDescent="0.2">
      <c r="A176" s="150"/>
      <c r="B176" s="151"/>
      <c r="C176" s="150"/>
      <c r="D176" s="152"/>
      <c r="E176" s="153"/>
      <c r="F176" s="153"/>
    </row>
    <row r="177" spans="1:6" ht="12.75" customHeight="1" x14ac:dyDescent="0.2">
      <c r="A177" s="150"/>
      <c r="B177" s="151"/>
      <c r="C177" s="150"/>
      <c r="D177" s="152"/>
      <c r="E177" s="153"/>
      <c r="F177" s="153"/>
    </row>
    <row r="178" spans="1:6" ht="12.75" customHeight="1" x14ac:dyDescent="0.2">
      <c r="A178" s="150"/>
      <c r="B178" s="151"/>
      <c r="C178" s="150"/>
      <c r="D178" s="152"/>
      <c r="E178" s="153"/>
      <c r="F178" s="153"/>
    </row>
    <row r="179" spans="1:6" ht="12.75" customHeight="1" x14ac:dyDescent="0.2">
      <c r="A179" s="150"/>
      <c r="B179" s="151"/>
      <c r="C179" s="150"/>
      <c r="D179" s="152"/>
      <c r="E179" s="153"/>
      <c r="F179" s="153"/>
    </row>
    <row r="180" spans="1:6" ht="12.75" customHeight="1" x14ac:dyDescent="0.2">
      <c r="A180" s="150"/>
      <c r="B180" s="151"/>
      <c r="C180" s="150"/>
      <c r="D180" s="152"/>
      <c r="E180" s="153"/>
      <c r="F180" s="153"/>
    </row>
    <row r="181" spans="1:6" ht="12.75" customHeight="1" x14ac:dyDescent="0.2">
      <c r="A181" s="150"/>
      <c r="B181" s="151"/>
      <c r="C181" s="150"/>
      <c r="D181" s="152"/>
      <c r="E181" s="153"/>
      <c r="F181" s="153"/>
    </row>
    <row r="182" spans="1:6" ht="12.75" customHeight="1" x14ac:dyDescent="0.2">
      <c r="A182" s="150"/>
      <c r="B182" s="151"/>
      <c r="C182" s="150"/>
      <c r="D182" s="152"/>
      <c r="E182" s="153"/>
      <c r="F182" s="153"/>
    </row>
    <row r="183" spans="1:6" ht="12.75" customHeight="1" x14ac:dyDescent="0.2">
      <c r="A183" s="150"/>
      <c r="B183" s="151"/>
      <c r="C183" s="150"/>
      <c r="D183" s="152"/>
      <c r="E183" s="153"/>
      <c r="F183" s="153"/>
    </row>
    <row r="184" spans="1:6" ht="12.75" customHeight="1" x14ac:dyDescent="0.2">
      <c r="A184" s="150"/>
      <c r="B184" s="151"/>
      <c r="C184" s="150"/>
      <c r="D184" s="152"/>
      <c r="E184" s="153"/>
      <c r="F184" s="153"/>
    </row>
    <row r="185" spans="1:6" ht="12.75" customHeight="1" x14ac:dyDescent="0.2">
      <c r="A185" s="150"/>
      <c r="B185" s="151"/>
      <c r="C185" s="150"/>
      <c r="D185" s="152"/>
      <c r="E185" s="153"/>
      <c r="F185" s="153"/>
    </row>
    <row r="186" spans="1:6" ht="12.75" customHeight="1" x14ac:dyDescent="0.2">
      <c r="A186" s="150"/>
      <c r="B186" s="151"/>
      <c r="C186" s="150"/>
      <c r="D186" s="152"/>
      <c r="E186" s="153"/>
      <c r="F186" s="153"/>
    </row>
    <row r="187" spans="1:6" ht="12.75" customHeight="1" x14ac:dyDescent="0.2">
      <c r="A187" s="150"/>
      <c r="B187" s="151"/>
      <c r="C187" s="150"/>
      <c r="D187" s="152"/>
      <c r="E187" s="153"/>
      <c r="F187" s="153"/>
    </row>
    <row r="188" spans="1:6" ht="12.75" customHeight="1" x14ac:dyDescent="0.2">
      <c r="A188" s="150"/>
      <c r="B188" s="151"/>
      <c r="C188" s="150"/>
      <c r="D188" s="152"/>
      <c r="E188" s="153"/>
      <c r="F188" s="153"/>
    </row>
    <row r="189" spans="1:6" ht="12.75" customHeight="1" x14ac:dyDescent="0.2">
      <c r="A189" s="150"/>
      <c r="B189" s="151"/>
      <c r="C189" s="150"/>
      <c r="D189" s="152"/>
      <c r="E189" s="153"/>
      <c r="F189" s="153"/>
    </row>
    <row r="190" spans="1:6" ht="12.75" customHeight="1" x14ac:dyDescent="0.2">
      <c r="A190" s="150"/>
      <c r="B190" s="151"/>
      <c r="C190" s="150"/>
      <c r="D190" s="152"/>
      <c r="E190" s="153"/>
      <c r="F190" s="153"/>
    </row>
    <row r="191" spans="1:6" ht="12.75" customHeight="1" x14ac:dyDescent="0.2">
      <c r="A191" s="150"/>
      <c r="B191" s="151"/>
      <c r="C191" s="150"/>
      <c r="D191" s="152"/>
      <c r="E191" s="153"/>
      <c r="F191" s="153"/>
    </row>
    <row r="192" spans="1:6" ht="12.75" customHeight="1" x14ac:dyDescent="0.2">
      <c r="A192" s="150"/>
      <c r="B192" s="151"/>
      <c r="C192" s="150"/>
      <c r="D192" s="152"/>
      <c r="E192" s="153"/>
      <c r="F192" s="153"/>
    </row>
    <row r="193" spans="1:6" ht="12.75" customHeight="1" x14ac:dyDescent="0.2">
      <c r="A193" s="150"/>
      <c r="B193" s="151"/>
      <c r="C193" s="150"/>
      <c r="D193" s="152"/>
      <c r="E193" s="153"/>
      <c r="F193" s="153"/>
    </row>
    <row r="194" spans="1:6" ht="12.75" customHeight="1" x14ac:dyDescent="0.2">
      <c r="A194" s="150"/>
      <c r="B194" s="151"/>
      <c r="C194" s="150"/>
      <c r="D194" s="152"/>
      <c r="E194" s="153"/>
      <c r="F194" s="153"/>
    </row>
    <row r="195" spans="1:6" ht="12.75" customHeight="1" x14ac:dyDescent="0.2">
      <c r="A195" s="150"/>
      <c r="B195" s="151"/>
      <c r="C195" s="150"/>
      <c r="D195" s="152"/>
      <c r="E195" s="153"/>
      <c r="F195" s="153"/>
    </row>
    <row r="196" spans="1:6" ht="12.75" customHeight="1" x14ac:dyDescent="0.2">
      <c r="A196" s="150"/>
      <c r="B196" s="151"/>
      <c r="C196" s="150"/>
      <c r="D196" s="152"/>
      <c r="E196" s="153"/>
      <c r="F196" s="153"/>
    </row>
    <row r="197" spans="1:6" ht="12.75" customHeight="1" x14ac:dyDescent="0.2">
      <c r="A197" s="150"/>
      <c r="B197" s="151"/>
      <c r="C197" s="150"/>
      <c r="D197" s="152"/>
      <c r="E197" s="153"/>
      <c r="F197" s="153"/>
    </row>
    <row r="198" spans="1:6" ht="12.75" customHeight="1" x14ac:dyDescent="0.2">
      <c r="A198" s="150"/>
      <c r="B198" s="151"/>
      <c r="C198" s="150"/>
      <c r="D198" s="152"/>
      <c r="E198" s="153"/>
      <c r="F198" s="153"/>
    </row>
    <row r="199" spans="1:6" ht="12.75" customHeight="1" x14ac:dyDescent="0.2">
      <c r="A199" s="150"/>
      <c r="B199" s="151"/>
      <c r="C199" s="150"/>
      <c r="D199" s="152"/>
      <c r="E199" s="153"/>
      <c r="F199" s="153"/>
    </row>
    <row r="200" spans="1:6" ht="12.75" customHeight="1" x14ac:dyDescent="0.2">
      <c r="A200" s="150"/>
      <c r="B200" s="151"/>
      <c r="C200" s="150"/>
      <c r="D200" s="152"/>
      <c r="E200" s="153"/>
      <c r="F200" s="153"/>
    </row>
    <row r="201" spans="1:6" ht="12.75" customHeight="1" x14ac:dyDescent="0.2">
      <c r="A201" s="150"/>
      <c r="B201" s="151"/>
      <c r="C201" s="150"/>
      <c r="D201" s="152"/>
      <c r="E201" s="153"/>
      <c r="F201" s="153"/>
    </row>
    <row r="202" spans="1:6" ht="12.75" customHeight="1" x14ac:dyDescent="0.2">
      <c r="A202" s="150"/>
      <c r="B202" s="151"/>
      <c r="C202" s="150"/>
      <c r="D202" s="152"/>
      <c r="E202" s="153"/>
      <c r="F202" s="153"/>
    </row>
    <row r="203" spans="1:6" ht="12.75" customHeight="1" x14ac:dyDescent="0.2">
      <c r="A203" s="150"/>
      <c r="B203" s="151"/>
      <c r="C203" s="150"/>
      <c r="D203" s="152"/>
      <c r="E203" s="153"/>
      <c r="F203" s="153"/>
    </row>
    <row r="204" spans="1:6" ht="12.75" customHeight="1" x14ac:dyDescent="0.2">
      <c r="A204" s="150"/>
      <c r="B204" s="151"/>
      <c r="C204" s="150"/>
      <c r="D204" s="152"/>
      <c r="E204" s="153"/>
      <c r="F204" s="153"/>
    </row>
    <row r="205" spans="1:6" ht="12.75" customHeight="1" x14ac:dyDescent="0.2">
      <c r="A205" s="150"/>
      <c r="B205" s="151"/>
      <c r="C205" s="150"/>
      <c r="D205" s="152"/>
      <c r="E205" s="153"/>
      <c r="F205" s="153"/>
    </row>
    <row r="206" spans="1:6" ht="12.75" customHeight="1" x14ac:dyDescent="0.2">
      <c r="A206" s="150"/>
      <c r="B206" s="151"/>
      <c r="C206" s="150"/>
      <c r="D206" s="152"/>
      <c r="E206" s="153"/>
      <c r="F206" s="153"/>
    </row>
    <row r="207" spans="1:6" ht="12.75" customHeight="1" x14ac:dyDescent="0.2">
      <c r="A207" s="150"/>
      <c r="B207" s="151"/>
      <c r="C207" s="150"/>
      <c r="D207" s="152"/>
      <c r="E207" s="153"/>
      <c r="F207" s="153"/>
    </row>
    <row r="208" spans="1:6" ht="12.75" customHeight="1" x14ac:dyDescent="0.2">
      <c r="A208" s="150"/>
      <c r="B208" s="151"/>
      <c r="C208" s="150"/>
      <c r="D208" s="152"/>
      <c r="E208" s="153"/>
      <c r="F208" s="153"/>
    </row>
    <row r="209" spans="1:6" ht="12.75" customHeight="1" x14ac:dyDescent="0.2">
      <c r="A209" s="150"/>
      <c r="B209" s="151"/>
      <c r="C209" s="150"/>
      <c r="D209" s="152"/>
      <c r="E209" s="153"/>
      <c r="F209" s="153"/>
    </row>
    <row r="210" spans="1:6" ht="12.75" customHeight="1" x14ac:dyDescent="0.2">
      <c r="A210" s="150"/>
      <c r="B210" s="151"/>
      <c r="C210" s="150"/>
      <c r="D210" s="152"/>
      <c r="E210" s="153"/>
      <c r="F210" s="153"/>
    </row>
    <row r="211" spans="1:6" ht="12.75" customHeight="1" x14ac:dyDescent="0.2">
      <c r="A211" s="150"/>
      <c r="B211" s="151"/>
      <c r="C211" s="150"/>
      <c r="D211" s="152"/>
      <c r="E211" s="153"/>
      <c r="F211" s="153"/>
    </row>
    <row r="212" spans="1:6" ht="12.75" customHeight="1" x14ac:dyDescent="0.2">
      <c r="A212" s="150"/>
      <c r="B212" s="151"/>
      <c r="C212" s="150"/>
      <c r="D212" s="152"/>
      <c r="E212" s="153"/>
      <c r="F212" s="153"/>
    </row>
    <row r="213" spans="1:6" ht="12.75" customHeight="1" x14ac:dyDescent="0.2">
      <c r="A213" s="150"/>
      <c r="B213" s="151"/>
      <c r="C213" s="150"/>
      <c r="D213" s="152"/>
      <c r="E213" s="153"/>
      <c r="F213" s="153"/>
    </row>
    <row r="214" spans="1:6" ht="12.75" customHeight="1" x14ac:dyDescent="0.2">
      <c r="A214" s="150"/>
      <c r="B214" s="151"/>
      <c r="C214" s="150"/>
      <c r="D214" s="152"/>
      <c r="E214" s="153"/>
      <c r="F214" s="153"/>
    </row>
    <row r="215" spans="1:6" ht="12.75" customHeight="1" x14ac:dyDescent="0.2">
      <c r="A215" s="150"/>
      <c r="B215" s="151"/>
      <c r="C215" s="150"/>
      <c r="D215" s="152"/>
      <c r="E215" s="153"/>
      <c r="F215" s="153"/>
    </row>
    <row r="216" spans="1:6" ht="12.75" customHeight="1" x14ac:dyDescent="0.2">
      <c r="A216" s="150"/>
      <c r="B216" s="151"/>
      <c r="C216" s="150"/>
      <c r="D216" s="152"/>
      <c r="E216" s="153"/>
      <c r="F216" s="153"/>
    </row>
    <row r="217" spans="1:6" ht="12.75" customHeight="1" x14ac:dyDescent="0.2">
      <c r="A217" s="150"/>
      <c r="B217" s="151"/>
      <c r="C217" s="150"/>
      <c r="D217" s="152"/>
      <c r="E217" s="153"/>
      <c r="F217" s="153"/>
    </row>
    <row r="218" spans="1:6" ht="12.75" customHeight="1" x14ac:dyDescent="0.2">
      <c r="A218" s="150"/>
      <c r="B218" s="151"/>
      <c r="C218" s="150"/>
      <c r="D218" s="152"/>
      <c r="E218" s="153"/>
      <c r="F218" s="153"/>
    </row>
    <row r="219" spans="1:6" ht="12.75" customHeight="1" x14ac:dyDescent="0.2">
      <c r="A219" s="150"/>
      <c r="B219" s="151"/>
      <c r="C219" s="150"/>
      <c r="D219" s="152"/>
      <c r="E219" s="153"/>
      <c r="F219" s="153"/>
    </row>
    <row r="220" spans="1:6" ht="12.75" customHeight="1" x14ac:dyDescent="0.2">
      <c r="A220" s="150"/>
      <c r="B220" s="151"/>
      <c r="C220" s="150"/>
      <c r="D220" s="152"/>
      <c r="E220" s="153"/>
      <c r="F220" s="153"/>
    </row>
    <row r="221" spans="1:6" ht="12.75" customHeight="1" x14ac:dyDescent="0.2">
      <c r="A221" s="150"/>
      <c r="B221" s="151"/>
      <c r="C221" s="150"/>
      <c r="D221" s="152"/>
      <c r="E221" s="153"/>
      <c r="F221" s="153"/>
    </row>
    <row r="222" spans="1:6" ht="12.75" customHeight="1" x14ac:dyDescent="0.2">
      <c r="A222" s="150"/>
      <c r="B222" s="151"/>
      <c r="C222" s="150"/>
      <c r="D222" s="152"/>
      <c r="E222" s="153"/>
      <c r="F222" s="153"/>
    </row>
    <row r="223" spans="1:6" ht="12.75" customHeight="1" x14ac:dyDescent="0.2">
      <c r="A223" s="150"/>
      <c r="B223" s="151"/>
      <c r="C223" s="150"/>
      <c r="D223" s="152"/>
      <c r="E223" s="153"/>
      <c r="F223" s="153"/>
    </row>
    <row r="224" spans="1:6" ht="12.75" customHeight="1" x14ac:dyDescent="0.2">
      <c r="A224" s="150"/>
      <c r="B224" s="151"/>
      <c r="C224" s="150"/>
      <c r="D224" s="152"/>
      <c r="E224" s="153"/>
      <c r="F224" s="153"/>
    </row>
    <row r="225" spans="1:6" ht="12.75" customHeight="1" x14ac:dyDescent="0.2">
      <c r="A225" s="150"/>
      <c r="B225" s="151"/>
      <c r="C225" s="150"/>
      <c r="D225" s="152"/>
      <c r="E225" s="153"/>
      <c r="F225" s="153"/>
    </row>
    <row r="226" spans="1:6" ht="12.75" customHeight="1" x14ac:dyDescent="0.2">
      <c r="A226" s="150"/>
      <c r="B226" s="151"/>
      <c r="C226" s="150"/>
      <c r="D226" s="152"/>
      <c r="E226" s="153"/>
      <c r="F226" s="153"/>
    </row>
    <row r="227" spans="1:6" ht="12.75" customHeight="1" x14ac:dyDescent="0.2">
      <c r="A227" s="150"/>
      <c r="B227" s="151"/>
      <c r="C227" s="150"/>
      <c r="D227" s="152"/>
      <c r="E227" s="153"/>
      <c r="F227" s="153"/>
    </row>
    <row r="228" spans="1:6" ht="12.75" customHeight="1" x14ac:dyDescent="0.2">
      <c r="A228" s="150"/>
      <c r="B228" s="151"/>
      <c r="C228" s="150"/>
      <c r="D228" s="152"/>
      <c r="E228" s="153"/>
      <c r="F228" s="153"/>
    </row>
    <row r="229" spans="1:6" ht="12.75" customHeight="1" x14ac:dyDescent="0.2">
      <c r="A229" s="150"/>
      <c r="B229" s="151"/>
      <c r="C229" s="150"/>
      <c r="D229" s="152"/>
      <c r="E229" s="153"/>
      <c r="F229" s="153"/>
    </row>
    <row r="230" spans="1:6" ht="12.75" customHeight="1" x14ac:dyDescent="0.2">
      <c r="A230" s="150"/>
      <c r="B230" s="151"/>
      <c r="C230" s="150"/>
      <c r="D230" s="152"/>
      <c r="E230" s="153"/>
      <c r="F230" s="153"/>
    </row>
    <row r="231" spans="1:6" ht="12.75" customHeight="1" x14ac:dyDescent="0.2">
      <c r="A231" s="150"/>
      <c r="B231" s="151"/>
      <c r="C231" s="150"/>
      <c r="D231" s="152"/>
      <c r="E231" s="153"/>
      <c r="F231" s="153"/>
    </row>
    <row r="232" spans="1:6" ht="12.75" customHeight="1" x14ac:dyDescent="0.2">
      <c r="A232" s="150"/>
      <c r="B232" s="151"/>
      <c r="C232" s="150"/>
      <c r="D232" s="152"/>
      <c r="E232" s="153"/>
      <c r="F232" s="153"/>
    </row>
    <row r="233" spans="1:6" ht="12.75" customHeight="1" x14ac:dyDescent="0.2">
      <c r="A233" s="150"/>
      <c r="B233" s="151"/>
      <c r="C233" s="150"/>
      <c r="D233" s="152"/>
      <c r="E233" s="153"/>
      <c r="F233" s="153"/>
    </row>
    <row r="234" spans="1:6" ht="12.75" customHeight="1" x14ac:dyDescent="0.2">
      <c r="A234" s="150"/>
      <c r="B234" s="151"/>
      <c r="C234" s="150"/>
      <c r="D234" s="152"/>
      <c r="E234" s="153"/>
      <c r="F234" s="153"/>
    </row>
    <row r="235" spans="1:6" ht="12.75" customHeight="1" x14ac:dyDescent="0.2">
      <c r="A235" s="150"/>
      <c r="B235" s="151"/>
      <c r="C235" s="150"/>
      <c r="D235" s="152"/>
      <c r="E235" s="153"/>
      <c r="F235" s="153"/>
    </row>
    <row r="236" spans="1:6" ht="12.75" customHeight="1" x14ac:dyDescent="0.2">
      <c r="A236" s="150"/>
      <c r="B236" s="151"/>
      <c r="C236" s="150"/>
      <c r="D236" s="152"/>
      <c r="E236" s="153"/>
      <c r="F236" s="153"/>
    </row>
    <row r="237" spans="1:6" ht="12.75" customHeight="1" x14ac:dyDescent="0.2">
      <c r="A237" s="150"/>
      <c r="B237" s="151"/>
      <c r="C237" s="150"/>
      <c r="D237" s="152"/>
      <c r="E237" s="153"/>
      <c r="F237" s="153"/>
    </row>
    <row r="238" spans="1:6" ht="12.75" customHeight="1" x14ac:dyDescent="0.2">
      <c r="A238" s="151"/>
      <c r="B238" s="151"/>
      <c r="C238" s="150"/>
      <c r="D238" s="152"/>
      <c r="E238" s="153"/>
      <c r="F238" s="153"/>
    </row>
    <row r="239" spans="1:6" ht="12.75" customHeight="1" x14ac:dyDescent="0.2">
      <c r="A239" s="151"/>
      <c r="B239" s="151"/>
      <c r="C239" s="150"/>
      <c r="D239" s="152"/>
      <c r="E239" s="153"/>
      <c r="F239" s="153"/>
    </row>
    <row r="240" spans="1:6" ht="12.75" customHeight="1" x14ac:dyDescent="0.2">
      <c r="A240" s="151"/>
      <c r="B240" s="151"/>
      <c r="C240" s="150"/>
      <c r="D240" s="152"/>
      <c r="E240" s="153"/>
      <c r="F240" s="153"/>
    </row>
    <row r="241" spans="1:6" ht="12.75" customHeight="1" x14ac:dyDescent="0.2">
      <c r="A241" s="151"/>
      <c r="B241" s="151"/>
      <c r="C241" s="150"/>
      <c r="D241" s="152"/>
      <c r="E241" s="153"/>
      <c r="F241" s="153"/>
    </row>
    <row r="242" spans="1:6" ht="12.75" customHeight="1" x14ac:dyDescent="0.2">
      <c r="A242" s="151"/>
      <c r="B242" s="151"/>
      <c r="C242" s="150"/>
      <c r="D242" s="152"/>
      <c r="E242" s="153"/>
      <c r="F242" s="153"/>
    </row>
    <row r="243" spans="1:6" ht="12.75" customHeight="1" x14ac:dyDescent="0.2">
      <c r="A243" s="151"/>
      <c r="B243" s="151"/>
      <c r="C243" s="150"/>
      <c r="D243" s="152"/>
      <c r="E243" s="153"/>
      <c r="F243" s="153"/>
    </row>
    <row r="244" spans="1:6" ht="12.75" customHeight="1" x14ac:dyDescent="0.2">
      <c r="A244" s="151"/>
      <c r="B244" s="151"/>
      <c r="C244" s="150"/>
      <c r="D244" s="152"/>
      <c r="E244" s="153"/>
      <c r="F244" s="153"/>
    </row>
    <row r="245" spans="1:6" ht="12.75" customHeight="1" x14ac:dyDescent="0.2">
      <c r="A245" s="151"/>
      <c r="B245" s="151"/>
      <c r="C245" s="150"/>
      <c r="D245" s="152"/>
      <c r="E245" s="153"/>
      <c r="F245" s="153"/>
    </row>
    <row r="246" spans="1:6" ht="12.75" customHeight="1" x14ac:dyDescent="0.2">
      <c r="A246" s="151"/>
      <c r="B246" s="151"/>
      <c r="C246" s="150"/>
      <c r="D246" s="152"/>
      <c r="E246" s="153"/>
      <c r="F246" s="153"/>
    </row>
    <row r="247" spans="1:6" ht="12.75" customHeight="1" x14ac:dyDescent="0.2">
      <c r="B247" s="160"/>
      <c r="C247" s="161"/>
      <c r="D247" s="162"/>
      <c r="E247" s="163"/>
      <c r="F247" s="163"/>
    </row>
    <row r="248" spans="1:6" ht="12.75" customHeight="1" x14ac:dyDescent="0.2">
      <c r="B248" s="160"/>
      <c r="C248" s="161"/>
      <c r="D248" s="162"/>
      <c r="E248" s="163"/>
      <c r="F248" s="163"/>
    </row>
    <row r="249" spans="1:6" ht="12.75" customHeight="1" x14ac:dyDescent="0.2">
      <c r="B249" s="160"/>
      <c r="C249" s="161"/>
      <c r="D249" s="162"/>
      <c r="E249" s="163"/>
      <c r="F249" s="163"/>
    </row>
    <row r="250" spans="1:6" ht="12.75" customHeight="1" x14ac:dyDescent="0.2">
      <c r="B250" s="160"/>
      <c r="C250" s="161"/>
      <c r="D250" s="162"/>
      <c r="E250" s="163"/>
      <c r="F250" s="163"/>
    </row>
    <row r="251" spans="1:6" ht="12.75" customHeight="1" x14ac:dyDescent="0.2">
      <c r="B251" s="160"/>
      <c r="C251" s="161"/>
      <c r="D251" s="162"/>
      <c r="E251" s="163"/>
      <c r="F251" s="163"/>
    </row>
    <row r="252" spans="1:6" ht="12.75" customHeight="1" x14ac:dyDescent="0.2">
      <c r="B252" s="160"/>
      <c r="C252" s="161"/>
      <c r="D252" s="162"/>
      <c r="E252" s="163"/>
      <c r="F252" s="163"/>
    </row>
    <row r="253" spans="1:6" ht="12.75" customHeight="1" x14ac:dyDescent="0.2">
      <c r="B253" s="160"/>
      <c r="C253" s="161"/>
      <c r="D253" s="162"/>
      <c r="E253" s="163"/>
      <c r="F253" s="163"/>
    </row>
    <row r="254" spans="1:6" ht="12.75" customHeight="1" x14ac:dyDescent="0.2">
      <c r="B254" s="160"/>
      <c r="C254" s="161"/>
      <c r="D254" s="162"/>
      <c r="E254" s="163"/>
      <c r="F254" s="163"/>
    </row>
    <row r="255" spans="1:6" ht="12.75" customHeight="1" x14ac:dyDescent="0.2">
      <c r="B255" s="160"/>
      <c r="C255" s="161"/>
      <c r="D255" s="162"/>
      <c r="E255" s="163"/>
      <c r="F255" s="163"/>
    </row>
    <row r="256" spans="1:6" ht="12.75" customHeight="1" x14ac:dyDescent="0.2">
      <c r="B256" s="160"/>
      <c r="C256" s="161"/>
      <c r="D256" s="162"/>
      <c r="E256" s="163"/>
      <c r="F256" s="163"/>
    </row>
    <row r="257" spans="2:6" ht="12.75" customHeight="1" x14ac:dyDescent="0.2">
      <c r="B257" s="160"/>
      <c r="C257" s="161"/>
      <c r="D257" s="162"/>
      <c r="E257" s="163"/>
      <c r="F257" s="163"/>
    </row>
    <row r="258" spans="2:6" ht="12.75" customHeight="1" x14ac:dyDescent="0.2">
      <c r="B258" s="160"/>
      <c r="C258" s="161"/>
      <c r="D258" s="162"/>
      <c r="E258" s="163"/>
      <c r="F258" s="163"/>
    </row>
    <row r="259" spans="2:6" ht="12.75" customHeight="1" x14ac:dyDescent="0.2">
      <c r="B259" s="160"/>
      <c r="C259" s="161"/>
      <c r="D259" s="162"/>
      <c r="E259" s="163"/>
      <c r="F259" s="163"/>
    </row>
    <row r="260" spans="2:6" ht="12.75" customHeight="1" x14ac:dyDescent="0.2">
      <c r="B260" s="160"/>
      <c r="C260" s="161"/>
      <c r="D260" s="162"/>
      <c r="E260" s="163"/>
      <c r="F260" s="163"/>
    </row>
    <row r="261" spans="2:6" ht="12.75" customHeight="1" x14ac:dyDescent="0.2">
      <c r="B261" s="160"/>
      <c r="C261" s="161"/>
      <c r="D261" s="162"/>
      <c r="E261" s="163"/>
      <c r="F261" s="163"/>
    </row>
    <row r="262" spans="2:6" ht="12.75" customHeight="1" x14ac:dyDescent="0.2">
      <c r="B262" s="160"/>
      <c r="C262" s="161"/>
      <c r="D262" s="162"/>
      <c r="E262" s="163"/>
      <c r="F262" s="163"/>
    </row>
    <row r="263" spans="2:6" ht="12.75" customHeight="1" x14ac:dyDescent="0.2">
      <c r="B263" s="160"/>
      <c r="C263" s="161"/>
      <c r="D263" s="162"/>
      <c r="E263" s="163"/>
      <c r="F263" s="163"/>
    </row>
    <row r="264" spans="2:6" ht="12.75" customHeight="1" x14ac:dyDescent="0.2">
      <c r="B264" s="160"/>
      <c r="C264" s="161"/>
      <c r="D264" s="162"/>
      <c r="E264" s="163"/>
      <c r="F264" s="163"/>
    </row>
    <row r="265" spans="2:6" ht="12.75" customHeight="1" x14ac:dyDescent="0.2">
      <c r="B265" s="160"/>
      <c r="C265" s="161"/>
      <c r="D265" s="162"/>
      <c r="E265" s="163"/>
      <c r="F265" s="163"/>
    </row>
    <row r="266" spans="2:6" ht="12.75" customHeight="1" x14ac:dyDescent="0.2">
      <c r="B266" s="160"/>
      <c r="C266" s="161"/>
      <c r="D266" s="162"/>
      <c r="E266" s="163"/>
      <c r="F266" s="163"/>
    </row>
    <row r="267" spans="2:6" ht="12.75" customHeight="1" x14ac:dyDescent="0.2">
      <c r="B267" s="160"/>
      <c r="C267" s="161"/>
      <c r="D267" s="162"/>
      <c r="E267" s="163"/>
      <c r="F267" s="163"/>
    </row>
    <row r="268" spans="2:6" ht="12.75" customHeight="1" x14ac:dyDescent="0.2">
      <c r="B268" s="160"/>
      <c r="C268" s="161"/>
      <c r="D268" s="162"/>
      <c r="E268" s="163"/>
      <c r="F268" s="163"/>
    </row>
    <row r="269" spans="2:6" ht="12.75" customHeight="1" x14ac:dyDescent="0.2">
      <c r="B269" s="160"/>
      <c r="C269" s="161"/>
      <c r="D269" s="162"/>
      <c r="E269" s="163"/>
      <c r="F269" s="163"/>
    </row>
    <row r="270" spans="2:6" ht="12.75" customHeight="1" x14ac:dyDescent="0.2">
      <c r="B270" s="160"/>
      <c r="C270" s="161"/>
      <c r="D270" s="162"/>
      <c r="E270" s="163"/>
      <c r="F270" s="163"/>
    </row>
    <row r="271" spans="2:6" ht="12.75" customHeight="1" x14ac:dyDescent="0.2">
      <c r="B271" s="160"/>
      <c r="C271" s="161"/>
      <c r="D271" s="162"/>
      <c r="E271" s="163"/>
      <c r="F271" s="163"/>
    </row>
    <row r="272" spans="2:6" ht="12.75" customHeight="1" x14ac:dyDescent="0.2">
      <c r="B272" s="160"/>
      <c r="C272" s="161"/>
      <c r="D272" s="162"/>
      <c r="E272" s="163"/>
      <c r="F272" s="163"/>
    </row>
    <row r="273" spans="2:6" ht="12.75" customHeight="1" x14ac:dyDescent="0.2">
      <c r="B273" s="160"/>
      <c r="C273" s="161"/>
      <c r="D273" s="162"/>
      <c r="E273" s="163"/>
      <c r="F273" s="163"/>
    </row>
    <row r="274" spans="2:6" ht="12.75" customHeight="1" x14ac:dyDescent="0.2">
      <c r="B274" s="160"/>
      <c r="C274" s="161"/>
      <c r="D274" s="162"/>
      <c r="E274" s="163"/>
      <c r="F274" s="163"/>
    </row>
    <row r="275" spans="2:6" ht="12.75" customHeight="1" x14ac:dyDescent="0.2">
      <c r="B275" s="160"/>
      <c r="C275" s="161"/>
      <c r="D275" s="162"/>
      <c r="E275" s="163"/>
      <c r="F275" s="163"/>
    </row>
    <row r="276" spans="2:6" ht="12.75" customHeight="1" x14ac:dyDescent="0.2">
      <c r="B276" s="160"/>
      <c r="C276" s="161"/>
      <c r="D276" s="162"/>
      <c r="E276" s="163"/>
      <c r="F276" s="163"/>
    </row>
    <row r="277" spans="2:6" ht="12.75" customHeight="1" x14ac:dyDescent="0.2">
      <c r="B277" s="160"/>
      <c r="C277" s="161"/>
      <c r="D277" s="162"/>
      <c r="E277" s="163"/>
      <c r="F277" s="163"/>
    </row>
    <row r="278" spans="2:6" ht="12.75" customHeight="1" x14ac:dyDescent="0.2">
      <c r="B278" s="160"/>
      <c r="C278" s="161"/>
      <c r="D278" s="162"/>
      <c r="E278" s="163"/>
      <c r="F278" s="163"/>
    </row>
    <row r="279" spans="2:6" ht="12.75" customHeight="1" x14ac:dyDescent="0.2">
      <c r="B279" s="160"/>
      <c r="C279" s="161"/>
      <c r="D279" s="162"/>
      <c r="E279" s="163"/>
      <c r="F279" s="163"/>
    </row>
    <row r="280" spans="2:6" ht="12.75" customHeight="1" x14ac:dyDescent="0.2">
      <c r="B280" s="160"/>
      <c r="C280" s="161"/>
      <c r="D280" s="162"/>
      <c r="E280" s="163"/>
      <c r="F280" s="163"/>
    </row>
    <row r="281" spans="2:6" ht="12.75" customHeight="1" x14ac:dyDescent="0.2">
      <c r="B281" s="160"/>
      <c r="C281" s="161"/>
      <c r="D281" s="162"/>
      <c r="E281" s="163"/>
      <c r="F281" s="163"/>
    </row>
    <row r="282" spans="2:6" ht="12.75" customHeight="1" x14ac:dyDescent="0.2">
      <c r="C282" s="161"/>
      <c r="D282" s="162"/>
      <c r="E282" s="163"/>
      <c r="F282" s="163"/>
    </row>
    <row r="283" spans="2:6" ht="12.75" customHeight="1" x14ac:dyDescent="0.2">
      <c r="C283" s="161"/>
      <c r="D283" s="162"/>
      <c r="E283" s="163"/>
      <c r="F283" s="163"/>
    </row>
    <row r="284" spans="2:6" ht="12.75" customHeight="1" x14ac:dyDescent="0.2">
      <c r="C284" s="161"/>
      <c r="D284" s="162"/>
      <c r="E284" s="163"/>
      <c r="F284" s="163"/>
    </row>
    <row r="285" spans="2:6" ht="12.75" customHeight="1" x14ac:dyDescent="0.2">
      <c r="C285" s="161"/>
      <c r="D285" s="162"/>
      <c r="E285" s="163"/>
      <c r="F285" s="163"/>
    </row>
    <row r="286" spans="2:6" ht="12.75" customHeight="1" x14ac:dyDescent="0.2">
      <c r="C286" s="161"/>
      <c r="D286" s="162"/>
      <c r="E286" s="163"/>
      <c r="F286" s="163"/>
    </row>
    <row r="287" spans="2:6" ht="12.75" customHeight="1" x14ac:dyDescent="0.2">
      <c r="C287" s="161"/>
      <c r="D287" s="162"/>
      <c r="E287" s="163"/>
      <c r="F287" s="163"/>
    </row>
    <row r="288" spans="2:6" ht="12.75" customHeight="1" x14ac:dyDescent="0.2">
      <c r="C288" s="161"/>
      <c r="D288" s="162"/>
      <c r="E288" s="163"/>
      <c r="F288" s="163"/>
    </row>
    <row r="289" spans="3:6" ht="12.75" customHeight="1" x14ac:dyDescent="0.2">
      <c r="C289" s="161"/>
      <c r="D289" s="162"/>
      <c r="E289" s="163"/>
      <c r="F289" s="163"/>
    </row>
    <row r="290" spans="3:6" ht="12.75" customHeight="1" x14ac:dyDescent="0.2">
      <c r="C290" s="161"/>
      <c r="D290" s="162"/>
      <c r="E290" s="163"/>
      <c r="F290" s="163"/>
    </row>
    <row r="291" spans="3:6" ht="12.75" customHeight="1" x14ac:dyDescent="0.2">
      <c r="C291" s="161"/>
      <c r="D291" s="162"/>
      <c r="E291" s="163"/>
      <c r="F291" s="163"/>
    </row>
    <row r="292" spans="3:6" ht="12.75" customHeight="1" x14ac:dyDescent="0.2">
      <c r="C292" s="161"/>
      <c r="D292" s="162"/>
      <c r="E292" s="163"/>
      <c r="F292" s="163"/>
    </row>
    <row r="293" spans="3:6" ht="12.75" customHeight="1" x14ac:dyDescent="0.2">
      <c r="C293" s="161"/>
      <c r="D293" s="162"/>
      <c r="E293" s="163"/>
      <c r="F293" s="163"/>
    </row>
    <row r="294" spans="3:6" ht="12.75" customHeight="1" x14ac:dyDescent="0.2">
      <c r="C294" s="161"/>
      <c r="D294" s="162"/>
      <c r="E294" s="163"/>
      <c r="F294" s="163"/>
    </row>
    <row r="295" spans="3:6" ht="12.75" customHeight="1" x14ac:dyDescent="0.2">
      <c r="C295" s="161"/>
      <c r="D295" s="162"/>
      <c r="E295" s="163"/>
      <c r="F295" s="163"/>
    </row>
    <row r="296" spans="3:6" ht="12.75" customHeight="1" x14ac:dyDescent="0.2">
      <c r="C296" s="161"/>
      <c r="D296" s="162"/>
      <c r="E296" s="163"/>
      <c r="F296" s="163"/>
    </row>
    <row r="297" spans="3:6" ht="12.75" customHeight="1" x14ac:dyDescent="0.2">
      <c r="C297" s="161"/>
      <c r="D297" s="162"/>
      <c r="E297" s="163"/>
      <c r="F297" s="163"/>
    </row>
    <row r="298" spans="3:6" ht="12.75" customHeight="1" x14ac:dyDescent="0.2">
      <c r="C298" s="161"/>
      <c r="D298" s="162"/>
      <c r="E298" s="163"/>
      <c r="F298" s="163"/>
    </row>
    <row r="299" spans="3:6" ht="12.75" customHeight="1" x14ac:dyDescent="0.2">
      <c r="C299" s="161"/>
      <c r="D299" s="162"/>
      <c r="E299" s="163"/>
      <c r="F299" s="163"/>
    </row>
    <row r="300" spans="3:6" ht="12.75" customHeight="1" x14ac:dyDescent="0.2">
      <c r="C300" s="161"/>
      <c r="D300" s="162"/>
      <c r="E300" s="163"/>
      <c r="F300" s="163"/>
    </row>
    <row r="301" spans="3:6" ht="12.75" customHeight="1" x14ac:dyDescent="0.2">
      <c r="C301" s="161"/>
      <c r="D301" s="162"/>
      <c r="E301" s="163"/>
      <c r="F301" s="163"/>
    </row>
    <row r="302" spans="3:6" ht="12.75" customHeight="1" x14ac:dyDescent="0.2">
      <c r="C302" s="161"/>
      <c r="D302" s="162"/>
      <c r="E302" s="163"/>
      <c r="F302" s="163"/>
    </row>
    <row r="303" spans="3:6" ht="12.75" customHeight="1" x14ac:dyDescent="0.2">
      <c r="C303" s="161"/>
      <c r="D303" s="162"/>
      <c r="E303" s="163"/>
      <c r="F303" s="163"/>
    </row>
    <row r="304" spans="3:6" ht="12.75" customHeight="1" x14ac:dyDescent="0.2">
      <c r="C304" s="161"/>
      <c r="D304" s="162"/>
      <c r="E304" s="163"/>
      <c r="F304" s="163"/>
    </row>
    <row r="305" spans="3:6" ht="12.75" customHeight="1" x14ac:dyDescent="0.2">
      <c r="C305" s="161"/>
      <c r="D305" s="162"/>
      <c r="E305" s="163"/>
      <c r="F305" s="163"/>
    </row>
    <row r="306" spans="3:6" ht="12.75" customHeight="1" x14ac:dyDescent="0.2">
      <c r="C306" s="161"/>
      <c r="D306" s="162"/>
      <c r="E306" s="163"/>
      <c r="F306" s="163"/>
    </row>
    <row r="307" spans="3:6" ht="12.75" customHeight="1" x14ac:dyDescent="0.2">
      <c r="C307" s="161"/>
      <c r="D307" s="162"/>
      <c r="E307" s="163"/>
      <c r="F307" s="163"/>
    </row>
    <row r="308" spans="3:6" ht="12.75" customHeight="1" x14ac:dyDescent="0.2">
      <c r="C308" s="161"/>
      <c r="D308" s="162"/>
      <c r="E308" s="163"/>
      <c r="F308" s="163"/>
    </row>
    <row r="309" spans="3:6" ht="12.75" customHeight="1" x14ac:dyDescent="0.2">
      <c r="C309" s="161"/>
      <c r="D309" s="162"/>
      <c r="E309" s="163"/>
      <c r="F309" s="163"/>
    </row>
    <row r="310" spans="3:6" ht="12.75" customHeight="1" x14ac:dyDescent="0.2">
      <c r="C310" s="161"/>
      <c r="D310" s="162"/>
      <c r="E310" s="163"/>
      <c r="F310" s="163"/>
    </row>
    <row r="311" spans="3:6" ht="12.75" customHeight="1" x14ac:dyDescent="0.2">
      <c r="C311" s="161"/>
      <c r="D311" s="162"/>
      <c r="E311" s="163"/>
      <c r="F311" s="163"/>
    </row>
    <row r="312" spans="3:6" ht="12.75" customHeight="1" x14ac:dyDescent="0.2">
      <c r="C312" s="161"/>
      <c r="D312" s="162"/>
      <c r="E312" s="163"/>
      <c r="F312" s="163"/>
    </row>
    <row r="313" spans="3:6" ht="12.75" customHeight="1" x14ac:dyDescent="0.2">
      <c r="C313" s="161"/>
      <c r="D313" s="162"/>
      <c r="E313" s="163"/>
      <c r="F313" s="163"/>
    </row>
    <row r="314" spans="3:6" ht="12.75" customHeight="1" x14ac:dyDescent="0.2">
      <c r="C314" s="161"/>
      <c r="D314" s="162"/>
      <c r="E314" s="163"/>
      <c r="F314" s="163"/>
    </row>
    <row r="315" spans="3:6" ht="12.75" customHeight="1" x14ac:dyDescent="0.2">
      <c r="C315" s="161"/>
      <c r="D315" s="162"/>
      <c r="E315" s="163"/>
      <c r="F315" s="163"/>
    </row>
    <row r="316" spans="3:6" ht="12.75" customHeight="1" x14ac:dyDescent="0.2">
      <c r="C316" s="161"/>
      <c r="D316" s="162"/>
      <c r="E316" s="163"/>
      <c r="F316" s="163"/>
    </row>
    <row r="317" spans="3:6" ht="12.75" customHeight="1" x14ac:dyDescent="0.2">
      <c r="C317" s="161"/>
      <c r="D317" s="162"/>
      <c r="E317" s="163"/>
      <c r="F317" s="163"/>
    </row>
    <row r="318" spans="3:6" ht="12.75" customHeight="1" x14ac:dyDescent="0.2">
      <c r="C318" s="161"/>
      <c r="D318" s="162"/>
      <c r="E318" s="163"/>
      <c r="F318" s="163"/>
    </row>
    <row r="319" spans="3:6" ht="12.75" customHeight="1" x14ac:dyDescent="0.2">
      <c r="C319" s="161"/>
      <c r="D319" s="162"/>
      <c r="E319" s="163"/>
      <c r="F319" s="163"/>
    </row>
    <row r="320" spans="3:6" ht="12.75" customHeight="1" x14ac:dyDescent="0.2">
      <c r="C320" s="161"/>
      <c r="D320" s="162"/>
      <c r="E320" s="163"/>
      <c r="F320" s="163"/>
    </row>
    <row r="321" spans="3:6" ht="12.75" customHeight="1" x14ac:dyDescent="0.2">
      <c r="C321" s="161"/>
      <c r="D321" s="162"/>
      <c r="E321" s="163"/>
      <c r="F321" s="163"/>
    </row>
    <row r="322" spans="3:6" ht="12.75" customHeight="1" x14ac:dyDescent="0.2">
      <c r="C322" s="161"/>
      <c r="D322" s="162"/>
      <c r="E322" s="163"/>
      <c r="F322" s="163"/>
    </row>
    <row r="323" spans="3:6" ht="12.75" customHeight="1" x14ac:dyDescent="0.2">
      <c r="C323" s="161"/>
      <c r="D323" s="162"/>
      <c r="E323" s="163"/>
      <c r="F323" s="163"/>
    </row>
    <row r="324" spans="3:6" ht="12.75" customHeight="1" x14ac:dyDescent="0.2">
      <c r="C324" s="161"/>
      <c r="D324" s="162"/>
      <c r="E324" s="163"/>
      <c r="F324" s="163"/>
    </row>
    <row r="325" spans="3:6" ht="12.75" customHeight="1" x14ac:dyDescent="0.2">
      <c r="C325" s="161"/>
      <c r="D325" s="162"/>
      <c r="E325" s="163"/>
      <c r="F325" s="163"/>
    </row>
    <row r="326" spans="3:6" ht="12.75" customHeight="1" x14ac:dyDescent="0.2">
      <c r="C326" s="161"/>
      <c r="D326" s="162"/>
      <c r="E326" s="163"/>
      <c r="F326" s="163"/>
    </row>
    <row r="327" spans="3:6" ht="12.75" customHeight="1" x14ac:dyDescent="0.2">
      <c r="C327" s="161"/>
      <c r="D327" s="162"/>
      <c r="E327" s="163"/>
      <c r="F327" s="163"/>
    </row>
    <row r="328" spans="3:6" ht="12.75" customHeight="1" x14ac:dyDescent="0.2">
      <c r="C328" s="161"/>
      <c r="D328" s="162"/>
      <c r="E328" s="163"/>
      <c r="F328" s="163"/>
    </row>
    <row r="329" spans="3:6" ht="12.75" customHeight="1" x14ac:dyDescent="0.2">
      <c r="C329" s="161"/>
      <c r="D329" s="162"/>
      <c r="E329" s="163"/>
      <c r="F329" s="163"/>
    </row>
    <row r="330" spans="3:6" ht="12.75" customHeight="1" x14ac:dyDescent="0.2">
      <c r="C330" s="161"/>
      <c r="D330" s="162"/>
      <c r="E330" s="163"/>
      <c r="F330" s="163"/>
    </row>
    <row r="331" spans="3:6" ht="12.75" customHeight="1" x14ac:dyDescent="0.2">
      <c r="C331" s="161"/>
      <c r="D331" s="162"/>
      <c r="E331" s="163"/>
      <c r="F331" s="163"/>
    </row>
    <row r="332" spans="3:6" ht="12.75" customHeight="1" x14ac:dyDescent="0.2">
      <c r="C332" s="161"/>
      <c r="D332" s="162"/>
      <c r="E332" s="163"/>
      <c r="F332" s="163"/>
    </row>
    <row r="333" spans="3:6" ht="12.75" customHeight="1" x14ac:dyDescent="0.2">
      <c r="C333" s="161"/>
      <c r="D333" s="162"/>
      <c r="E333" s="163"/>
      <c r="F333" s="163"/>
    </row>
    <row r="334" spans="3:6" ht="12.75" customHeight="1" x14ac:dyDescent="0.2">
      <c r="C334" s="161"/>
      <c r="D334" s="162"/>
      <c r="E334" s="163"/>
      <c r="F334" s="163"/>
    </row>
    <row r="335" spans="3:6" ht="12.75" customHeight="1" x14ac:dyDescent="0.2">
      <c r="C335" s="161"/>
      <c r="D335" s="162"/>
      <c r="E335" s="163"/>
      <c r="F335" s="163"/>
    </row>
    <row r="336" spans="3:6" ht="12.75" customHeight="1" x14ac:dyDescent="0.2">
      <c r="C336" s="161"/>
      <c r="D336" s="162"/>
      <c r="E336" s="163"/>
      <c r="F336" s="163"/>
    </row>
    <row r="337" spans="3:6" ht="12.75" customHeight="1" x14ac:dyDescent="0.2">
      <c r="C337" s="161"/>
      <c r="D337" s="162"/>
      <c r="E337" s="163"/>
      <c r="F337" s="163"/>
    </row>
    <row r="338" spans="3:6" ht="12.75" customHeight="1" x14ac:dyDescent="0.2">
      <c r="C338" s="161"/>
      <c r="D338" s="162"/>
      <c r="E338" s="163"/>
      <c r="F338" s="163"/>
    </row>
    <row r="339" spans="3:6" ht="12.75" customHeight="1" x14ac:dyDescent="0.2">
      <c r="C339" s="161"/>
      <c r="D339" s="162"/>
      <c r="E339" s="163"/>
      <c r="F339" s="163"/>
    </row>
    <row r="340" spans="3:6" ht="12.75" customHeight="1" x14ac:dyDescent="0.2">
      <c r="C340" s="161"/>
      <c r="D340" s="162"/>
      <c r="E340" s="163"/>
      <c r="F340" s="163"/>
    </row>
    <row r="341" spans="3:6" ht="12.75" customHeight="1" x14ac:dyDescent="0.2">
      <c r="C341" s="161"/>
      <c r="D341" s="162"/>
      <c r="E341" s="163"/>
      <c r="F341" s="163"/>
    </row>
    <row r="342" spans="3:6" ht="12.75" customHeight="1" x14ac:dyDescent="0.2">
      <c r="C342" s="161"/>
      <c r="D342" s="162"/>
      <c r="E342" s="163"/>
      <c r="F342" s="163"/>
    </row>
    <row r="343" spans="3:6" ht="12.75" customHeight="1" x14ac:dyDescent="0.2">
      <c r="C343" s="161"/>
      <c r="D343" s="162"/>
      <c r="E343" s="163"/>
      <c r="F343" s="163"/>
    </row>
    <row r="344" spans="3:6" ht="12.75" customHeight="1" x14ac:dyDescent="0.2">
      <c r="C344" s="161"/>
      <c r="D344" s="162"/>
      <c r="E344" s="163"/>
      <c r="F344" s="163"/>
    </row>
    <row r="345" spans="3:6" ht="12.75" customHeight="1" x14ac:dyDescent="0.2">
      <c r="C345" s="161"/>
      <c r="D345" s="162"/>
      <c r="E345" s="163"/>
      <c r="F345" s="163"/>
    </row>
    <row r="346" spans="3:6" ht="12.75" customHeight="1" x14ac:dyDescent="0.2">
      <c r="C346" s="161"/>
      <c r="D346" s="162"/>
      <c r="E346" s="163"/>
      <c r="F346" s="163"/>
    </row>
    <row r="347" spans="3:6" ht="12.75" customHeight="1" x14ac:dyDescent="0.2">
      <c r="C347" s="161"/>
      <c r="D347" s="162"/>
      <c r="E347" s="163"/>
      <c r="F347" s="163"/>
    </row>
    <row r="348" spans="3:6" ht="12.75" customHeight="1" x14ac:dyDescent="0.2">
      <c r="C348" s="161"/>
      <c r="D348" s="162"/>
      <c r="E348" s="163"/>
      <c r="F348" s="163"/>
    </row>
    <row r="349" spans="3:6" ht="12.75" customHeight="1" x14ac:dyDescent="0.2">
      <c r="C349" s="161"/>
      <c r="D349" s="162"/>
      <c r="E349" s="163"/>
      <c r="F349" s="163"/>
    </row>
    <row r="350" spans="3:6" ht="12.75" customHeight="1" x14ac:dyDescent="0.2">
      <c r="C350" s="161"/>
      <c r="D350" s="162"/>
      <c r="E350" s="163"/>
      <c r="F350" s="163"/>
    </row>
    <row r="351" spans="3:6" ht="12.75" customHeight="1" x14ac:dyDescent="0.2">
      <c r="C351" s="161"/>
      <c r="D351" s="162"/>
      <c r="E351" s="163"/>
      <c r="F351" s="163"/>
    </row>
    <row r="352" spans="3:6" ht="12.75" customHeight="1" x14ac:dyDescent="0.2">
      <c r="C352" s="161"/>
      <c r="D352" s="162"/>
      <c r="E352" s="163"/>
      <c r="F352" s="163"/>
    </row>
    <row r="353" spans="3:6" ht="12.75" customHeight="1" x14ac:dyDescent="0.2">
      <c r="C353" s="161"/>
      <c r="D353" s="162"/>
      <c r="E353" s="163"/>
      <c r="F353" s="163"/>
    </row>
    <row r="354" spans="3:6" ht="12.75" customHeight="1" x14ac:dyDescent="0.2">
      <c r="C354" s="161"/>
      <c r="D354" s="162"/>
      <c r="E354" s="163"/>
      <c r="F354" s="163"/>
    </row>
    <row r="355" spans="3:6" ht="12.75" customHeight="1" x14ac:dyDescent="0.2">
      <c r="C355" s="161"/>
      <c r="D355" s="162"/>
      <c r="E355" s="163"/>
      <c r="F355" s="163"/>
    </row>
    <row r="356" spans="3:6" ht="12.75" customHeight="1" x14ac:dyDescent="0.2">
      <c r="C356" s="161"/>
      <c r="D356" s="162"/>
      <c r="E356" s="163"/>
      <c r="F356" s="163"/>
    </row>
    <row r="357" spans="3:6" ht="12.75" customHeight="1" x14ac:dyDescent="0.2">
      <c r="C357" s="161"/>
      <c r="D357" s="162"/>
      <c r="E357" s="163"/>
      <c r="F357" s="163"/>
    </row>
    <row r="358" spans="3:6" ht="12.75" customHeight="1" x14ac:dyDescent="0.2">
      <c r="C358" s="161"/>
      <c r="D358" s="162"/>
      <c r="E358" s="163"/>
      <c r="F358" s="163"/>
    </row>
    <row r="359" spans="3:6" ht="12.75" customHeight="1" x14ac:dyDescent="0.2">
      <c r="C359" s="161"/>
      <c r="D359" s="162"/>
      <c r="E359" s="163"/>
      <c r="F359" s="163"/>
    </row>
    <row r="360" spans="3:6" ht="12.75" customHeight="1" x14ac:dyDescent="0.2">
      <c r="C360" s="161"/>
      <c r="D360" s="162"/>
      <c r="E360" s="163"/>
      <c r="F360" s="163"/>
    </row>
    <row r="361" spans="3:6" ht="12.75" customHeight="1" x14ac:dyDescent="0.2">
      <c r="C361" s="161"/>
      <c r="D361" s="162"/>
      <c r="E361" s="163"/>
      <c r="F361" s="163"/>
    </row>
    <row r="362" spans="3:6" ht="12.75" customHeight="1" x14ac:dyDescent="0.2">
      <c r="C362" s="161"/>
      <c r="D362" s="162"/>
      <c r="E362" s="163"/>
      <c r="F362" s="163"/>
    </row>
    <row r="363" spans="3:6" ht="12.75" customHeight="1" x14ac:dyDescent="0.2">
      <c r="C363" s="161"/>
      <c r="D363" s="162"/>
      <c r="E363" s="163"/>
      <c r="F363" s="163"/>
    </row>
    <row r="364" spans="3:6" ht="12.75" customHeight="1" x14ac:dyDescent="0.2">
      <c r="C364" s="161"/>
      <c r="D364" s="162"/>
      <c r="E364" s="163"/>
      <c r="F364" s="163"/>
    </row>
    <row r="365" spans="3:6" ht="12.75" customHeight="1" x14ac:dyDescent="0.2">
      <c r="C365" s="161"/>
      <c r="D365" s="162"/>
      <c r="E365" s="163"/>
      <c r="F365" s="163"/>
    </row>
    <row r="366" spans="3:6" ht="12.75" customHeight="1" x14ac:dyDescent="0.2">
      <c r="C366" s="161"/>
      <c r="D366" s="162"/>
      <c r="E366" s="163"/>
      <c r="F366" s="163"/>
    </row>
    <row r="367" spans="3:6" ht="12.75" customHeight="1" x14ac:dyDescent="0.2">
      <c r="C367" s="161"/>
      <c r="D367" s="162"/>
      <c r="E367" s="163"/>
      <c r="F367" s="163"/>
    </row>
    <row r="368" spans="3:6" ht="12.75" customHeight="1" x14ac:dyDescent="0.2">
      <c r="C368" s="161"/>
      <c r="D368" s="162"/>
      <c r="E368" s="163"/>
      <c r="F368" s="163"/>
    </row>
    <row r="369" spans="3:6" ht="12.75" customHeight="1" x14ac:dyDescent="0.2">
      <c r="C369" s="161"/>
      <c r="D369" s="162"/>
      <c r="E369" s="163"/>
      <c r="F369" s="163"/>
    </row>
    <row r="370" spans="3:6" ht="12.75" customHeight="1" x14ac:dyDescent="0.2">
      <c r="C370" s="161"/>
      <c r="D370" s="162"/>
      <c r="E370" s="163"/>
      <c r="F370" s="163"/>
    </row>
    <row r="371" spans="3:6" ht="12.75" customHeight="1" x14ac:dyDescent="0.2">
      <c r="C371" s="161"/>
      <c r="D371" s="162"/>
      <c r="E371" s="163"/>
      <c r="F371" s="163"/>
    </row>
    <row r="372" spans="3:6" ht="12.75" customHeight="1" x14ac:dyDescent="0.2">
      <c r="C372" s="161"/>
      <c r="D372" s="162"/>
      <c r="E372" s="163"/>
      <c r="F372" s="163"/>
    </row>
    <row r="373" spans="3:6" ht="12.75" customHeight="1" x14ac:dyDescent="0.2">
      <c r="C373" s="161"/>
      <c r="D373" s="162"/>
      <c r="E373" s="163"/>
      <c r="F373" s="163"/>
    </row>
    <row r="374" spans="3:6" ht="12.75" customHeight="1" x14ac:dyDescent="0.2">
      <c r="C374" s="161"/>
      <c r="D374" s="162"/>
      <c r="E374" s="163"/>
      <c r="F374" s="163"/>
    </row>
    <row r="375" spans="3:6" ht="12.75" customHeight="1" x14ac:dyDescent="0.2">
      <c r="C375" s="161"/>
      <c r="D375" s="162"/>
      <c r="E375" s="163"/>
      <c r="F375" s="163"/>
    </row>
    <row r="376" spans="3:6" ht="12.75" customHeight="1" x14ac:dyDescent="0.2">
      <c r="C376" s="161"/>
      <c r="D376" s="162"/>
      <c r="E376" s="163"/>
      <c r="F376" s="163"/>
    </row>
    <row r="377" spans="3:6" ht="12.75" customHeight="1" x14ac:dyDescent="0.2">
      <c r="C377" s="161"/>
      <c r="D377" s="162"/>
      <c r="E377" s="163"/>
      <c r="F377" s="163"/>
    </row>
    <row r="378" spans="3:6" ht="12.75" customHeight="1" x14ac:dyDescent="0.2">
      <c r="C378" s="161"/>
      <c r="D378" s="162"/>
      <c r="E378" s="163"/>
      <c r="F378" s="163"/>
    </row>
    <row r="379" spans="3:6" ht="12.75" customHeight="1" x14ac:dyDescent="0.2">
      <c r="C379" s="161"/>
      <c r="D379" s="162"/>
      <c r="E379" s="163"/>
      <c r="F379" s="163"/>
    </row>
    <row r="380" spans="3:6" ht="12.75" customHeight="1" x14ac:dyDescent="0.2">
      <c r="D380" s="162"/>
      <c r="E380" s="163"/>
      <c r="F380" s="163"/>
    </row>
    <row r="381" spans="3:6" ht="12.75" customHeight="1" x14ac:dyDescent="0.2">
      <c r="D381" s="162"/>
      <c r="E381" s="163"/>
      <c r="F381" s="163"/>
    </row>
    <row r="382" spans="3:6" ht="12.75" customHeight="1" x14ac:dyDescent="0.2">
      <c r="D382" s="162"/>
      <c r="E382" s="163"/>
      <c r="F382" s="163"/>
    </row>
    <row r="383" spans="3:6" ht="12.75" customHeight="1" x14ac:dyDescent="0.2">
      <c r="D383" s="162"/>
      <c r="E383" s="163"/>
      <c r="F383" s="163"/>
    </row>
    <row r="384" spans="3:6" ht="12.75" customHeight="1" x14ac:dyDescent="0.2">
      <c r="D384" s="162"/>
      <c r="E384" s="163"/>
      <c r="F384" s="163"/>
    </row>
    <row r="385" spans="4:6" ht="12.75" customHeight="1" x14ac:dyDescent="0.2">
      <c r="D385" s="162"/>
      <c r="E385" s="163"/>
      <c r="F385" s="163"/>
    </row>
    <row r="386" spans="4:6" ht="12.75" customHeight="1" x14ac:dyDescent="0.2">
      <c r="D386" s="162"/>
      <c r="E386" s="163"/>
      <c r="F386" s="163"/>
    </row>
    <row r="387" spans="4:6" ht="12.75" customHeight="1" x14ac:dyDescent="0.2">
      <c r="D387" s="162"/>
      <c r="E387" s="163"/>
      <c r="F387" s="163"/>
    </row>
    <row r="388" spans="4:6" ht="12.75" customHeight="1" x14ac:dyDescent="0.2">
      <c r="D388" s="162"/>
      <c r="E388" s="163"/>
      <c r="F388" s="163"/>
    </row>
    <row r="389" spans="4:6" ht="12.75" customHeight="1" x14ac:dyDescent="0.2">
      <c r="D389" s="162"/>
      <c r="E389" s="163"/>
      <c r="F389" s="163"/>
    </row>
    <row r="390" spans="4:6" ht="12.75" customHeight="1" x14ac:dyDescent="0.2">
      <c r="D390" s="162"/>
      <c r="E390" s="163"/>
      <c r="F390" s="163"/>
    </row>
    <row r="391" spans="4:6" ht="12.75" customHeight="1" x14ac:dyDescent="0.2">
      <c r="D391" s="162"/>
      <c r="E391" s="163"/>
      <c r="F391" s="163"/>
    </row>
    <row r="392" spans="4:6" ht="12.75" customHeight="1" x14ac:dyDescent="0.2">
      <c r="D392" s="162"/>
      <c r="E392" s="163"/>
      <c r="F392" s="163"/>
    </row>
    <row r="393" spans="4:6" ht="12.75" customHeight="1" x14ac:dyDescent="0.2">
      <c r="D393" s="162"/>
      <c r="E393" s="163"/>
      <c r="F393" s="163"/>
    </row>
    <row r="394" spans="4:6" ht="12.75" customHeight="1" x14ac:dyDescent="0.2">
      <c r="D394" s="162"/>
      <c r="E394" s="163"/>
      <c r="F394" s="163"/>
    </row>
    <row r="395" spans="4:6" ht="12.75" customHeight="1" x14ac:dyDescent="0.2">
      <c r="D395" s="162"/>
      <c r="E395" s="163"/>
      <c r="F395" s="163"/>
    </row>
    <row r="396" spans="4:6" ht="12.75" customHeight="1" x14ac:dyDescent="0.2">
      <c r="D396" s="162"/>
      <c r="E396" s="163"/>
      <c r="F396" s="163"/>
    </row>
    <row r="397" spans="4:6" ht="12.75" customHeight="1" x14ac:dyDescent="0.2">
      <c r="D397" s="162"/>
      <c r="E397" s="163"/>
      <c r="F397" s="163"/>
    </row>
    <row r="398" spans="4:6" ht="12.75" customHeight="1" x14ac:dyDescent="0.2">
      <c r="D398" s="162"/>
      <c r="E398" s="163"/>
      <c r="F398" s="163"/>
    </row>
    <row r="399" spans="4:6" ht="12.75" customHeight="1" x14ac:dyDescent="0.2">
      <c r="D399" s="162"/>
      <c r="E399" s="163"/>
      <c r="F399" s="163"/>
    </row>
    <row r="400" spans="4:6" ht="12.75" customHeight="1" x14ac:dyDescent="0.2">
      <c r="D400" s="162"/>
      <c r="E400" s="163"/>
      <c r="F400" s="163"/>
    </row>
    <row r="401" spans="4:6" ht="12.75" customHeight="1" x14ac:dyDescent="0.2">
      <c r="D401" s="162"/>
      <c r="E401" s="163"/>
      <c r="F401" s="163"/>
    </row>
    <row r="402" spans="4:6" ht="12.75" customHeight="1" x14ac:dyDescent="0.2">
      <c r="D402" s="162"/>
      <c r="E402" s="163"/>
      <c r="F402" s="163"/>
    </row>
    <row r="403" spans="4:6" ht="12.75" customHeight="1" x14ac:dyDescent="0.2">
      <c r="D403" s="162"/>
      <c r="E403" s="163"/>
      <c r="F403" s="163"/>
    </row>
    <row r="404" spans="4:6" ht="12.75" customHeight="1" x14ac:dyDescent="0.2">
      <c r="D404" s="162"/>
      <c r="E404" s="163"/>
      <c r="F404" s="163"/>
    </row>
    <row r="405" spans="4:6" ht="12.75" customHeight="1" x14ac:dyDescent="0.2">
      <c r="D405" s="162"/>
      <c r="E405" s="163"/>
      <c r="F405" s="163"/>
    </row>
    <row r="406" spans="4:6" ht="12.75" customHeight="1" x14ac:dyDescent="0.2">
      <c r="D406" s="162"/>
      <c r="E406" s="163"/>
      <c r="F406" s="163"/>
    </row>
    <row r="407" spans="4:6" ht="12.75" customHeight="1" x14ac:dyDescent="0.2">
      <c r="D407" s="162"/>
      <c r="E407" s="163"/>
      <c r="F407" s="163"/>
    </row>
    <row r="408" spans="4:6" ht="12.75" customHeight="1" x14ac:dyDescent="0.2">
      <c r="D408" s="162"/>
      <c r="E408" s="163"/>
      <c r="F408" s="163"/>
    </row>
    <row r="409" spans="4:6" ht="12.75" customHeight="1" x14ac:dyDescent="0.2">
      <c r="D409" s="162"/>
      <c r="E409" s="163"/>
      <c r="F409" s="163"/>
    </row>
    <row r="410" spans="4:6" ht="12.75" customHeight="1" x14ac:dyDescent="0.2">
      <c r="D410" s="162"/>
      <c r="E410" s="163"/>
      <c r="F410" s="163"/>
    </row>
    <row r="411" spans="4:6" ht="12.75" customHeight="1" x14ac:dyDescent="0.2">
      <c r="D411" s="162"/>
      <c r="E411" s="163"/>
      <c r="F411" s="163"/>
    </row>
    <row r="412" spans="4:6" ht="12.75" customHeight="1" x14ac:dyDescent="0.2">
      <c r="D412" s="162"/>
      <c r="E412" s="163"/>
      <c r="F412" s="163"/>
    </row>
    <row r="413" spans="4:6" ht="12.75" customHeight="1" x14ac:dyDescent="0.2">
      <c r="D413" s="162"/>
      <c r="E413" s="163"/>
      <c r="F413" s="163"/>
    </row>
    <row r="414" spans="4:6" ht="12.75" customHeight="1" x14ac:dyDescent="0.2">
      <c r="D414" s="162"/>
      <c r="E414" s="163"/>
      <c r="F414" s="163"/>
    </row>
    <row r="415" spans="4:6" ht="12.75" customHeight="1" x14ac:dyDescent="0.2">
      <c r="D415" s="162"/>
      <c r="E415" s="163"/>
      <c r="F415" s="163"/>
    </row>
    <row r="416" spans="4:6" ht="12.75" customHeight="1" x14ac:dyDescent="0.2">
      <c r="D416" s="162"/>
      <c r="E416" s="163"/>
      <c r="F416" s="163"/>
    </row>
    <row r="417" spans="4:6" ht="12.75" customHeight="1" x14ac:dyDescent="0.2">
      <c r="D417" s="162"/>
      <c r="E417" s="163"/>
      <c r="F417" s="163"/>
    </row>
    <row r="418" spans="4:6" ht="12.75" customHeight="1" x14ac:dyDescent="0.2">
      <c r="D418" s="162"/>
      <c r="E418" s="163"/>
      <c r="F418" s="163"/>
    </row>
    <row r="419" spans="4:6" ht="12.75" customHeight="1" x14ac:dyDescent="0.2">
      <c r="D419" s="162"/>
      <c r="E419" s="163"/>
      <c r="F419" s="163"/>
    </row>
    <row r="420" spans="4:6" ht="12.75" customHeight="1" x14ac:dyDescent="0.2">
      <c r="D420" s="162"/>
      <c r="E420" s="163"/>
      <c r="F420" s="163"/>
    </row>
    <row r="421" spans="4:6" ht="12.75" customHeight="1" x14ac:dyDescent="0.2">
      <c r="D421" s="162"/>
      <c r="E421" s="163"/>
      <c r="F421" s="163"/>
    </row>
    <row r="422" spans="4:6" ht="12.75" customHeight="1" x14ac:dyDescent="0.2">
      <c r="D422" s="162"/>
      <c r="E422" s="163"/>
      <c r="F422" s="163"/>
    </row>
    <row r="423" spans="4:6" ht="12.75" customHeight="1" x14ac:dyDescent="0.2">
      <c r="D423" s="162"/>
      <c r="E423" s="163"/>
      <c r="F423" s="163"/>
    </row>
    <row r="424" spans="4:6" ht="12.75" customHeight="1" x14ac:dyDescent="0.2">
      <c r="D424" s="162"/>
      <c r="E424" s="163"/>
      <c r="F424" s="163"/>
    </row>
    <row r="425" spans="4:6" ht="12.75" customHeight="1" x14ac:dyDescent="0.2">
      <c r="D425" s="162"/>
      <c r="E425" s="163"/>
      <c r="F425" s="163"/>
    </row>
    <row r="426" spans="4:6" ht="12.75" customHeight="1" x14ac:dyDescent="0.2">
      <c r="D426" s="162"/>
      <c r="E426" s="163"/>
      <c r="F426" s="163"/>
    </row>
    <row r="427" spans="4:6" ht="12.75" customHeight="1" x14ac:dyDescent="0.2">
      <c r="D427" s="162"/>
      <c r="E427" s="163"/>
      <c r="F427" s="163"/>
    </row>
    <row r="428" spans="4:6" ht="12.75" customHeight="1" x14ac:dyDescent="0.2">
      <c r="D428" s="162"/>
      <c r="E428" s="163"/>
      <c r="F428" s="163"/>
    </row>
    <row r="429" spans="4:6" ht="12.75" customHeight="1" x14ac:dyDescent="0.2">
      <c r="D429" s="162"/>
      <c r="E429" s="163"/>
      <c r="F429" s="163"/>
    </row>
    <row r="430" spans="4:6" ht="12.75" customHeight="1" x14ac:dyDescent="0.2">
      <c r="D430" s="162"/>
      <c r="E430" s="163"/>
      <c r="F430" s="163"/>
    </row>
    <row r="431" spans="4:6" ht="12.75" customHeight="1" x14ac:dyDescent="0.2">
      <c r="D431" s="162"/>
      <c r="E431" s="163"/>
      <c r="F431" s="163"/>
    </row>
    <row r="432" spans="4:6" ht="12.75" customHeight="1" x14ac:dyDescent="0.2">
      <c r="D432" s="162"/>
      <c r="E432" s="163"/>
      <c r="F432" s="163"/>
    </row>
    <row r="433" spans="4:6" ht="12.75" customHeight="1" x14ac:dyDescent="0.2">
      <c r="D433" s="162"/>
      <c r="E433" s="163"/>
      <c r="F433" s="163"/>
    </row>
    <row r="434" spans="4:6" ht="12.75" customHeight="1" x14ac:dyDescent="0.2">
      <c r="D434" s="162"/>
      <c r="E434" s="163"/>
      <c r="F434" s="163"/>
    </row>
    <row r="435" spans="4:6" ht="12.75" customHeight="1" x14ac:dyDescent="0.2">
      <c r="E435" s="163"/>
      <c r="F435" s="163"/>
    </row>
    <row r="436" spans="4:6" ht="12.75" customHeight="1" x14ac:dyDescent="0.2">
      <c r="E436" s="163"/>
      <c r="F436" s="163"/>
    </row>
    <row r="437" spans="4:6" ht="12.75" customHeight="1" x14ac:dyDescent="0.2">
      <c r="E437" s="163"/>
      <c r="F437" s="163"/>
    </row>
    <row r="438" spans="4:6" ht="12.75" customHeight="1" x14ac:dyDescent="0.2">
      <c r="E438" s="163"/>
      <c r="F438" s="163"/>
    </row>
    <row r="439" spans="4:6" ht="12.75" customHeight="1" x14ac:dyDescent="0.2">
      <c r="E439" s="163"/>
      <c r="F439" s="163"/>
    </row>
    <row r="440" spans="4:6" ht="12.75" customHeight="1" x14ac:dyDescent="0.2">
      <c r="E440" s="163"/>
      <c r="F440" s="163"/>
    </row>
    <row r="441" spans="4:6" ht="12.75" customHeight="1" x14ac:dyDescent="0.2">
      <c r="E441" s="163"/>
      <c r="F441" s="163"/>
    </row>
    <row r="442" spans="4:6" ht="12.75" customHeight="1" x14ac:dyDescent="0.2">
      <c r="E442" s="163"/>
      <c r="F442" s="163"/>
    </row>
    <row r="443" spans="4:6" ht="12.75" customHeight="1" x14ac:dyDescent="0.2">
      <c r="E443" s="163"/>
      <c r="F443" s="163"/>
    </row>
    <row r="444" spans="4:6" ht="12.75" customHeight="1" x14ac:dyDescent="0.2">
      <c r="E444" s="163"/>
      <c r="F444" s="163"/>
    </row>
    <row r="445" spans="4:6" ht="12.75" customHeight="1" x14ac:dyDescent="0.2">
      <c r="E445" s="163"/>
      <c r="F445" s="163"/>
    </row>
    <row r="446" spans="4:6" ht="12.75" customHeight="1" x14ac:dyDescent="0.2">
      <c r="E446" s="163"/>
      <c r="F446" s="163"/>
    </row>
    <row r="447" spans="4:6" ht="12.75" customHeight="1" x14ac:dyDescent="0.2">
      <c r="E447" s="163"/>
      <c r="F447" s="163"/>
    </row>
    <row r="448" spans="4:6" ht="12.75" customHeight="1" x14ac:dyDescent="0.2">
      <c r="E448" s="163"/>
      <c r="F448" s="163"/>
    </row>
    <row r="449" spans="5:6" ht="12.75" customHeight="1" x14ac:dyDescent="0.2">
      <c r="E449" s="163"/>
      <c r="F449" s="163"/>
    </row>
    <row r="450" spans="5:6" ht="12.75" customHeight="1" x14ac:dyDescent="0.2">
      <c r="E450" s="163"/>
      <c r="F450" s="163"/>
    </row>
    <row r="451" spans="5:6" ht="12.75" customHeight="1" x14ac:dyDescent="0.2">
      <c r="E451" s="163"/>
      <c r="F451" s="163"/>
    </row>
    <row r="452" spans="5:6" ht="12.75" customHeight="1" x14ac:dyDescent="0.2">
      <c r="E452" s="163"/>
      <c r="F452" s="163"/>
    </row>
    <row r="453" spans="5:6" ht="12.75" customHeight="1" x14ac:dyDescent="0.2">
      <c r="E453" s="163"/>
      <c r="F453" s="163"/>
    </row>
    <row r="454" spans="5:6" ht="12.75" customHeight="1" x14ac:dyDescent="0.2">
      <c r="E454" s="163"/>
      <c r="F454" s="163"/>
    </row>
    <row r="455" spans="5:6" ht="12.75" customHeight="1" x14ac:dyDescent="0.2">
      <c r="E455" s="163"/>
      <c r="F455" s="163"/>
    </row>
    <row r="456" spans="5:6" ht="12.75" customHeight="1" x14ac:dyDescent="0.2">
      <c r="E456" s="163"/>
      <c r="F456" s="163"/>
    </row>
    <row r="457" spans="5:6" ht="12.75" customHeight="1" x14ac:dyDescent="0.2">
      <c r="E457" s="163"/>
      <c r="F457" s="163"/>
    </row>
    <row r="458" spans="5:6" ht="12.75" customHeight="1" x14ac:dyDescent="0.2">
      <c r="E458" s="163"/>
      <c r="F458" s="163"/>
    </row>
    <row r="459" spans="5:6" ht="12.75" customHeight="1" x14ac:dyDescent="0.2">
      <c r="E459" s="163"/>
      <c r="F459" s="163"/>
    </row>
    <row r="460" spans="5:6" ht="12.75" customHeight="1" x14ac:dyDescent="0.2">
      <c r="E460" s="163"/>
      <c r="F460" s="163"/>
    </row>
    <row r="461" spans="5:6" ht="12.75" customHeight="1" x14ac:dyDescent="0.2">
      <c r="E461" s="163"/>
      <c r="F461" s="163"/>
    </row>
    <row r="462" spans="5:6" ht="12.75" customHeight="1" x14ac:dyDescent="0.2">
      <c r="E462" s="163"/>
      <c r="F462" s="163"/>
    </row>
    <row r="463" spans="5:6" ht="12.75" customHeight="1" x14ac:dyDescent="0.2">
      <c r="E463" s="163"/>
      <c r="F463" s="163"/>
    </row>
    <row r="464" spans="5:6" ht="12.75" customHeight="1" x14ac:dyDescent="0.2">
      <c r="E464" s="163"/>
      <c r="F464" s="163"/>
    </row>
    <row r="465" spans="5:6" ht="12.75" customHeight="1" x14ac:dyDescent="0.2">
      <c r="E465" s="163"/>
      <c r="F465" s="163"/>
    </row>
    <row r="466" spans="5:6" ht="12.75" customHeight="1" x14ac:dyDescent="0.2">
      <c r="E466" s="163"/>
      <c r="F466" s="163"/>
    </row>
    <row r="467" spans="5:6" ht="12.75" customHeight="1" x14ac:dyDescent="0.2">
      <c r="E467" s="163"/>
      <c r="F467" s="163"/>
    </row>
    <row r="468" spans="5:6" ht="12.75" customHeight="1" x14ac:dyDescent="0.2">
      <c r="E468" s="163"/>
      <c r="F468" s="163"/>
    </row>
    <row r="469" spans="5:6" ht="12.75" customHeight="1" x14ac:dyDescent="0.2">
      <c r="E469" s="163"/>
      <c r="F469" s="163"/>
    </row>
    <row r="470" spans="5:6" ht="12.75" customHeight="1" x14ac:dyDescent="0.2">
      <c r="E470" s="163"/>
      <c r="F470" s="163"/>
    </row>
    <row r="471" spans="5:6" ht="12.75" customHeight="1" x14ac:dyDescent="0.2">
      <c r="E471" s="163"/>
      <c r="F471" s="163"/>
    </row>
    <row r="472" spans="5:6" ht="12.75" customHeight="1" x14ac:dyDescent="0.2">
      <c r="E472" s="163"/>
      <c r="F472" s="163"/>
    </row>
    <row r="473" spans="5:6" ht="12.75" customHeight="1" x14ac:dyDescent="0.2">
      <c r="E473" s="163"/>
      <c r="F473" s="163"/>
    </row>
    <row r="474" spans="5:6" ht="12.75" customHeight="1" x14ac:dyDescent="0.2">
      <c r="E474" s="163"/>
      <c r="F474" s="163"/>
    </row>
    <row r="475" spans="5:6" ht="12.75" customHeight="1" x14ac:dyDescent="0.2">
      <c r="E475" s="163"/>
      <c r="F475" s="163"/>
    </row>
    <row r="476" spans="5:6" ht="12.75" customHeight="1" x14ac:dyDescent="0.2">
      <c r="E476" s="163"/>
      <c r="F476" s="163"/>
    </row>
    <row r="477" spans="5:6" ht="12.75" customHeight="1" x14ac:dyDescent="0.2">
      <c r="E477" s="163"/>
      <c r="F477" s="163"/>
    </row>
    <row r="478" spans="5:6" ht="12.75" customHeight="1" x14ac:dyDescent="0.2">
      <c r="E478" s="163"/>
      <c r="F478" s="163"/>
    </row>
    <row r="479" spans="5:6" ht="12.75" customHeight="1" x14ac:dyDescent="0.2">
      <c r="E479" s="163"/>
      <c r="F479" s="163"/>
    </row>
    <row r="480" spans="5:6" ht="12.75" customHeight="1" x14ac:dyDescent="0.2">
      <c r="E480" s="163"/>
      <c r="F480" s="163"/>
    </row>
    <row r="481" spans="5:6" ht="12.75" customHeight="1" x14ac:dyDescent="0.2">
      <c r="E481" s="163"/>
      <c r="F481" s="163"/>
    </row>
    <row r="482" spans="5:6" ht="12.75" customHeight="1" x14ac:dyDescent="0.2">
      <c r="E482" s="163"/>
      <c r="F482" s="163"/>
    </row>
    <row r="483" spans="5:6" ht="12.75" customHeight="1" x14ac:dyDescent="0.2">
      <c r="E483" s="163"/>
      <c r="F483" s="163"/>
    </row>
    <row r="484" spans="5:6" ht="12.75" customHeight="1" x14ac:dyDescent="0.2">
      <c r="E484" s="163"/>
      <c r="F484" s="163"/>
    </row>
    <row r="485" spans="5:6" ht="12.75" customHeight="1" x14ac:dyDescent="0.2">
      <c r="E485" s="163"/>
      <c r="F485" s="163"/>
    </row>
    <row r="486" spans="5:6" ht="12.75" customHeight="1" x14ac:dyDescent="0.2">
      <c r="E486" s="163"/>
      <c r="F486" s="163"/>
    </row>
    <row r="487" spans="5:6" ht="12.75" customHeight="1" x14ac:dyDescent="0.2">
      <c r="E487" s="163"/>
      <c r="F487" s="163"/>
    </row>
    <row r="488" spans="5:6" ht="12.75" customHeight="1" x14ac:dyDescent="0.2">
      <c r="E488" s="163"/>
      <c r="F488" s="163"/>
    </row>
    <row r="489" spans="5:6" ht="12.75" customHeight="1" x14ac:dyDescent="0.2">
      <c r="E489" s="163"/>
      <c r="F489" s="163"/>
    </row>
    <row r="490" spans="5:6" ht="12.75" customHeight="1" x14ac:dyDescent="0.2">
      <c r="E490" s="163"/>
      <c r="F490" s="163"/>
    </row>
    <row r="491" spans="5:6" ht="12.75" customHeight="1" x14ac:dyDescent="0.2">
      <c r="E491" s="163"/>
      <c r="F491" s="163"/>
    </row>
    <row r="492" spans="5:6" ht="12.75" customHeight="1" x14ac:dyDescent="0.2">
      <c r="E492" s="163"/>
      <c r="F492" s="163"/>
    </row>
    <row r="493" spans="5:6" ht="12.75" customHeight="1" x14ac:dyDescent="0.2">
      <c r="E493" s="163"/>
      <c r="F493" s="163"/>
    </row>
    <row r="494" spans="5:6" ht="12.75" customHeight="1" x14ac:dyDescent="0.2">
      <c r="E494" s="163"/>
      <c r="F494" s="163"/>
    </row>
    <row r="495" spans="5:6" ht="12.75" customHeight="1" x14ac:dyDescent="0.2">
      <c r="E495" s="163"/>
      <c r="F495" s="163"/>
    </row>
    <row r="496" spans="5:6" ht="12.75" customHeight="1" x14ac:dyDescent="0.2">
      <c r="E496" s="163"/>
      <c r="F496" s="163"/>
    </row>
    <row r="497" spans="5:6" ht="12.75" customHeight="1" x14ac:dyDescent="0.2">
      <c r="E497" s="163"/>
      <c r="F497" s="163"/>
    </row>
    <row r="498" spans="5:6" ht="12.75" customHeight="1" x14ac:dyDescent="0.2">
      <c r="E498" s="163"/>
      <c r="F498" s="163"/>
    </row>
    <row r="499" spans="5:6" ht="12.75" customHeight="1" x14ac:dyDescent="0.2">
      <c r="E499" s="163"/>
      <c r="F499" s="163"/>
    </row>
    <row r="500" spans="5:6" ht="12.75" customHeight="1" x14ac:dyDescent="0.2">
      <c r="E500" s="163"/>
      <c r="F500" s="163"/>
    </row>
    <row r="501" spans="5:6" ht="12.75" customHeight="1" x14ac:dyDescent="0.2">
      <c r="E501" s="163"/>
      <c r="F501" s="163"/>
    </row>
    <row r="502" spans="5:6" ht="12.75" customHeight="1" x14ac:dyDescent="0.2">
      <c r="E502" s="163"/>
      <c r="F502" s="163"/>
    </row>
    <row r="503" spans="5:6" ht="12.75" customHeight="1" x14ac:dyDescent="0.2">
      <c r="E503" s="163"/>
      <c r="F503" s="163"/>
    </row>
    <row r="504" spans="5:6" ht="12.75" customHeight="1" x14ac:dyDescent="0.2">
      <c r="E504" s="163"/>
      <c r="F504" s="163"/>
    </row>
    <row r="505" spans="5:6" ht="12.75" customHeight="1" x14ac:dyDescent="0.2">
      <c r="E505" s="163"/>
      <c r="F505" s="163"/>
    </row>
    <row r="506" spans="5:6" ht="12.75" customHeight="1" x14ac:dyDescent="0.2">
      <c r="E506" s="163"/>
      <c r="F506" s="163"/>
    </row>
    <row r="507" spans="5:6" ht="12.75" customHeight="1" x14ac:dyDescent="0.2"/>
    <row r="508" spans="5:6" ht="12.75" customHeight="1" x14ac:dyDescent="0.2"/>
    <row r="509" spans="5:6" ht="12.75" customHeight="1" x14ac:dyDescent="0.2"/>
    <row r="510" spans="5:6" ht="12.75" customHeight="1" x14ac:dyDescent="0.2"/>
    <row r="511" spans="5:6" ht="12.75" customHeight="1" x14ac:dyDescent="0.2"/>
    <row r="512" spans="5:6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</sheetData>
  <mergeCells count="4">
    <mergeCell ref="A4:F4"/>
    <mergeCell ref="B2:F2"/>
    <mergeCell ref="B1:F1"/>
    <mergeCell ref="B3:F3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workbookViewId="0">
      <selection activeCell="D37" sqref="D37"/>
    </sheetView>
  </sheetViews>
  <sheetFormatPr defaultRowHeight="11.25" x14ac:dyDescent="0.2"/>
  <cols>
    <col min="4" max="4" width="15.6640625" bestFit="1" customWidth="1"/>
    <col min="6" max="6" width="11.5" customWidth="1"/>
  </cols>
  <sheetData>
    <row r="1" spans="1:18" x14ac:dyDescent="0.2">
      <c r="A1" s="90"/>
    </row>
    <row r="2" spans="1:18" ht="23.25" x14ac:dyDescent="0.35">
      <c r="A2" s="90"/>
      <c r="C2" s="117"/>
      <c r="I2" s="120" t="s">
        <v>165</v>
      </c>
      <c r="J2" s="90"/>
      <c r="K2" s="90"/>
      <c r="L2" s="90"/>
    </row>
    <row r="3" spans="1:18" ht="30" customHeight="1" thickBot="1" x14ac:dyDescent="0.25"/>
    <row r="4" spans="1:18" ht="26.45" customHeight="1" thickBot="1" x14ac:dyDescent="0.25">
      <c r="B4" s="235" t="s">
        <v>23</v>
      </c>
      <c r="C4" s="236"/>
      <c r="D4" s="237"/>
      <c r="E4" s="238" t="s">
        <v>25</v>
      </c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40"/>
    </row>
    <row r="5" spans="1:18" s="116" customFormat="1" ht="18" customHeight="1" x14ac:dyDescent="0.2">
      <c r="B5" s="243" t="s">
        <v>27</v>
      </c>
      <c r="C5" s="244"/>
      <c r="D5" s="245"/>
      <c r="E5" s="241" t="s">
        <v>167</v>
      </c>
      <c r="F5" s="242"/>
      <c r="G5" s="252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4"/>
    </row>
    <row r="6" spans="1:18" ht="18" customHeight="1" x14ac:dyDescent="0.25">
      <c r="B6" s="246"/>
      <c r="C6" s="247"/>
      <c r="D6" s="248"/>
      <c r="E6" s="241" t="s">
        <v>166</v>
      </c>
      <c r="F6" s="242"/>
      <c r="G6" s="257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9"/>
    </row>
    <row r="7" spans="1:18" s="116" customFormat="1" ht="18" customHeight="1" x14ac:dyDescent="0.25">
      <c r="B7" s="246"/>
      <c r="C7" s="247"/>
      <c r="D7" s="248"/>
      <c r="E7" s="241" t="s">
        <v>24</v>
      </c>
      <c r="F7" s="242"/>
      <c r="G7" s="257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9"/>
    </row>
    <row r="8" spans="1:18" s="116" customFormat="1" ht="18" customHeight="1" thickBot="1" x14ac:dyDescent="0.3">
      <c r="B8" s="249"/>
      <c r="C8" s="250"/>
      <c r="D8" s="251"/>
      <c r="E8" s="255" t="s">
        <v>26</v>
      </c>
      <c r="F8" s="256"/>
      <c r="G8" s="260"/>
      <c r="H8" s="261"/>
      <c r="I8" s="261"/>
      <c r="J8" s="261"/>
      <c r="K8" s="261"/>
      <c r="L8" s="261"/>
      <c r="M8" s="261"/>
      <c r="N8" s="261"/>
      <c r="O8" s="261"/>
      <c r="P8" s="261"/>
      <c r="Q8" s="261"/>
      <c r="R8" s="262"/>
    </row>
    <row r="11" spans="1:18" ht="39" customHeight="1" thickBot="1" x14ac:dyDescent="0.25"/>
    <row r="12" spans="1:18" s="118" customFormat="1" ht="25.15" customHeight="1" thickBot="1" x14ac:dyDescent="0.25">
      <c r="B12" s="263" t="s">
        <v>169</v>
      </c>
      <c r="C12" s="233"/>
      <c r="D12" s="233"/>
      <c r="E12" s="233"/>
      <c r="F12" s="233"/>
      <c r="G12" s="233" t="s">
        <v>170</v>
      </c>
      <c r="H12" s="233"/>
      <c r="I12" s="233"/>
      <c r="J12" s="233"/>
      <c r="K12" s="233" t="s">
        <v>168</v>
      </c>
      <c r="L12" s="233"/>
      <c r="M12" s="233"/>
      <c r="N12" s="233"/>
      <c r="O12" s="233" t="s">
        <v>173</v>
      </c>
      <c r="P12" s="233"/>
      <c r="Q12" s="233"/>
      <c r="R12" s="234"/>
    </row>
    <row r="13" spans="1:18" s="118" customFormat="1" ht="21.6" customHeight="1" x14ac:dyDescent="0.2">
      <c r="B13" s="223" t="s">
        <v>239</v>
      </c>
      <c r="C13" s="224"/>
      <c r="D13" s="224"/>
      <c r="E13" s="224"/>
      <c r="F13" s="224"/>
      <c r="G13" s="225">
        <f>'Zatáčka_pavilon_L a M'!G24</f>
        <v>0</v>
      </c>
      <c r="H13" s="225"/>
      <c r="I13" s="225"/>
      <c r="J13" s="225"/>
      <c r="K13" s="225">
        <f>G13*0.21</f>
        <v>0</v>
      </c>
      <c r="L13" s="225"/>
      <c r="M13" s="225"/>
      <c r="N13" s="225"/>
      <c r="O13" s="225">
        <f>G13+K13</f>
        <v>0</v>
      </c>
      <c r="P13" s="225"/>
      <c r="Q13" s="225"/>
      <c r="R13" s="226"/>
    </row>
    <row r="14" spans="1:18" s="118" customFormat="1" ht="21.6" customHeight="1" x14ac:dyDescent="0.2">
      <c r="B14" s="230" t="s">
        <v>238</v>
      </c>
      <c r="C14" s="231"/>
      <c r="D14" s="231"/>
      <c r="E14" s="231"/>
      <c r="F14" s="231"/>
      <c r="G14" s="232">
        <f>'Chodník V-D naproti vrátnice'!F36</f>
        <v>0</v>
      </c>
      <c r="H14" s="232"/>
      <c r="I14" s="232"/>
      <c r="J14" s="232"/>
      <c r="K14" s="225">
        <f>G14*0.21</f>
        <v>0</v>
      </c>
      <c r="L14" s="225"/>
      <c r="M14" s="225"/>
      <c r="N14" s="225"/>
      <c r="O14" s="225">
        <f>G14+K14</f>
        <v>0</v>
      </c>
      <c r="P14" s="225"/>
      <c r="Q14" s="225"/>
      <c r="R14" s="226"/>
    </row>
    <row r="15" spans="1:18" s="118" customFormat="1" ht="21.6" customHeight="1" thickBot="1" x14ac:dyDescent="0.25">
      <c r="B15" s="227" t="s">
        <v>192</v>
      </c>
      <c r="C15" s="228"/>
      <c r="D15" s="228"/>
      <c r="E15" s="228"/>
      <c r="F15" s="228"/>
      <c r="G15" s="229">
        <f>Parkoviště_pav_H!G30</f>
        <v>0</v>
      </c>
      <c r="H15" s="229"/>
      <c r="I15" s="229"/>
      <c r="J15" s="229"/>
      <c r="K15" s="225">
        <f>G15*0.21</f>
        <v>0</v>
      </c>
      <c r="L15" s="225"/>
      <c r="M15" s="225"/>
      <c r="N15" s="225"/>
      <c r="O15" s="225">
        <f>G15+K15</f>
        <v>0</v>
      </c>
      <c r="P15" s="225"/>
      <c r="Q15" s="225"/>
      <c r="R15" s="226"/>
    </row>
    <row r="16" spans="1:18" s="119" customFormat="1" ht="21.6" customHeight="1" thickBot="1" x14ac:dyDescent="0.3">
      <c r="B16" s="217" t="s">
        <v>171</v>
      </c>
      <c r="C16" s="218"/>
      <c r="D16" s="218"/>
      <c r="E16" s="218"/>
      <c r="F16" s="219"/>
      <c r="G16" s="220">
        <f>SUM(G13:G15)</f>
        <v>0</v>
      </c>
      <c r="H16" s="221"/>
      <c r="I16" s="221"/>
      <c r="J16" s="222"/>
      <c r="K16" s="220">
        <f>G16*0.21</f>
        <v>0</v>
      </c>
      <c r="L16" s="221"/>
      <c r="M16" s="221"/>
      <c r="N16" s="222"/>
      <c r="O16" s="220">
        <f>G16+K16</f>
        <v>0</v>
      </c>
      <c r="P16" s="221"/>
      <c r="Q16" s="221"/>
      <c r="R16" s="222"/>
    </row>
    <row r="21" spans="2:6" s="118" customFormat="1" ht="15" x14ac:dyDescent="0.2">
      <c r="B21" s="215" t="s">
        <v>172</v>
      </c>
      <c r="C21" s="216"/>
      <c r="D21" s="121"/>
      <c r="E21" s="121"/>
      <c r="F21" s="121"/>
    </row>
    <row r="22" spans="2:6" s="118" customFormat="1" ht="15" x14ac:dyDescent="0.2"/>
    <row r="23" spans="2:6" s="118" customFormat="1" ht="15" x14ac:dyDescent="0.2"/>
    <row r="24" spans="2:6" s="118" customFormat="1" ht="15" x14ac:dyDescent="0.2"/>
    <row r="25" spans="2:6" s="118" customFormat="1" ht="15" x14ac:dyDescent="0.2"/>
    <row r="26" spans="2:6" s="118" customFormat="1" ht="15" x14ac:dyDescent="0.2">
      <c r="B26" s="215" t="s">
        <v>21</v>
      </c>
      <c r="C26" s="216"/>
      <c r="D26" s="127"/>
      <c r="E26" s="121"/>
      <c r="F26" s="121"/>
    </row>
  </sheetData>
  <mergeCells count="33">
    <mergeCell ref="O12:R12"/>
    <mergeCell ref="K12:N12"/>
    <mergeCell ref="B4:D4"/>
    <mergeCell ref="E4:R4"/>
    <mergeCell ref="E6:F6"/>
    <mergeCell ref="B5:D8"/>
    <mergeCell ref="E5:F5"/>
    <mergeCell ref="G5:R5"/>
    <mergeCell ref="E7:F7"/>
    <mergeCell ref="E8:F8"/>
    <mergeCell ref="G6:R6"/>
    <mergeCell ref="G7:R7"/>
    <mergeCell ref="G8:R8"/>
    <mergeCell ref="G12:J12"/>
    <mergeCell ref="B12:F12"/>
    <mergeCell ref="B13:F13"/>
    <mergeCell ref="G13:J13"/>
    <mergeCell ref="K13:N13"/>
    <mergeCell ref="O13:R13"/>
    <mergeCell ref="B21:C21"/>
    <mergeCell ref="B15:F15"/>
    <mergeCell ref="G15:J15"/>
    <mergeCell ref="K15:N15"/>
    <mergeCell ref="O15:R15"/>
    <mergeCell ref="B14:F14"/>
    <mergeCell ref="G14:J14"/>
    <mergeCell ref="K14:N14"/>
    <mergeCell ref="O14:R14"/>
    <mergeCell ref="B26:C26"/>
    <mergeCell ref="B16:F16"/>
    <mergeCell ref="G16:J16"/>
    <mergeCell ref="K16:N16"/>
    <mergeCell ref="O16:R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2</vt:i4>
      </vt:variant>
    </vt:vector>
  </HeadingPairs>
  <TitlesOfParts>
    <vt:vector size="6" baseType="lpstr">
      <vt:lpstr>Zatáčka_pavilon_L a M</vt:lpstr>
      <vt:lpstr>Parkoviště_pav_H</vt:lpstr>
      <vt:lpstr>Chodník V-D naproti vrátnice</vt:lpstr>
      <vt:lpstr>REKAPITULACE</vt:lpstr>
      <vt:lpstr>'Rekapitulace stavby'!Názvy_tisku</vt:lpstr>
      <vt:lpstr>'Rekapitulace stavby'!Oblast_tisku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Otrubová Roxana</dc:creator>
  <cp:lastModifiedBy>Nagy Tomáš</cp:lastModifiedBy>
  <cp:lastPrinted>2021-10-03T17:29:36Z</cp:lastPrinted>
  <dcterms:created xsi:type="dcterms:W3CDTF">2020-11-11T09:49:19Z</dcterms:created>
  <dcterms:modified xsi:type="dcterms:W3CDTF">2022-05-17T12:06:30Z</dcterms:modified>
</cp:coreProperties>
</file>