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comments4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okyny pro vyplnění" sheetId="1" state="visible" r:id="rId2"/>
    <sheet name="Stavba" sheetId="2" state="visible" r:id="rId3"/>
    <sheet name="VzorPolozky" sheetId="3" state="hidden" r:id="rId4"/>
    <sheet name="07 07 Pol" sheetId="4" state="visible" r:id="rId5"/>
  </sheets>
  <externalReferences>
    <externalReference r:id="rId6"/>
  </externalReferences>
  <definedNames>
    <definedName function="false" hidden="false" localSheetId="3" name="_xlnm.Print_Area" vbProcedure="false">'07 07 Pol'!$A$1:$X$80</definedName>
    <definedName function="false" hidden="false" localSheetId="3" name="_xlnm.Print_Titles" vbProcedure="false">'07 07 Pol'!$1:$7</definedName>
    <definedName function="false" hidden="false" localSheetId="1" name="_xlnm.Print_Area" vbProcedure="false">Stavba!$A$1:$J$56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Stavba!$H$42</definedName>
    <definedName function="false" hidden="false" localSheetId="1" name="CenaCelkemVypocet" vbProcedure="false">Stavba!$I$42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Stavba!$F$42</definedName>
    <definedName function="false" hidden="false" localSheetId="1" name="ZakladDPHZaklVypocet" vbProcedure="false">Stavba!$G$42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  <definedName function="false" hidden="false" localSheetId="3" name="_xlnm.Print_Titles" vbProcedure="false">'07 07 Pol'!$1:$7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<sst xmlns="http://schemas.openxmlformats.org/spreadsheetml/2006/main" count="523" uniqueCount="222">
  <si>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</si>
  <si>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</si>
  <si>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</si>
  <si>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</si>
  <si>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</si>
  <si>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2020/063</t>
  </si>
  <si>
    <t xml:space="preserve">Nemocnice Třinec, rehabilitace příst, nást, pav.T</t>
  </si>
  <si>
    <t xml:space="preserve">Objekt:</t>
  </si>
  <si>
    <t xml:space="preserve">07</t>
  </si>
  <si>
    <t xml:space="preserve">Areálová kanalizace</t>
  </si>
  <si>
    <t xml:space="preserve">Rozpočet: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</si>
  <si>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</si>
  <si>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</si>
  <si>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</si>
  <si>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</si>
  <si>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</si>
  <si>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</si>
  <si>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</si>
  <si>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</si>
  <si>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</si>
  <si>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</si>
  <si>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</si>
  <si>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</si>
  <si>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</si>
  <si>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</si>
  <si>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</si>
  <si>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</si>
  <si>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</si>
  <si>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</si>
  <si>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</si>
  <si>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</si>
  <si>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</si>
  <si>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</si>
  <si>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</si>
  <si>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</si>
  <si>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</si>
  <si>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</si>
  <si>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</si>
  <si>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</si>
  <si>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</si>
  <si>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</si>
  <si>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</si>
  <si>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</si>
  <si>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</si>
  <si>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</si>
  <si>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</si>
  <si>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</si>
  <si>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Celkem za stavbu</t>
  </si>
  <si>
    <t xml:space="preserve">Rekapitulace dílů</t>
  </si>
  <si>
    <t xml:space="preserve">Typ dílu</t>
  </si>
  <si>
    <t xml:space="preserve">1</t>
  </si>
  <si>
    <t xml:space="preserve">Zemní práce</t>
  </si>
  <si>
    <t xml:space="preserve">45</t>
  </si>
  <si>
    <t xml:space="preserve">Podkladní a vedlejší konstrukce</t>
  </si>
  <si>
    <t xml:space="preserve">5</t>
  </si>
  <si>
    <t xml:space="preserve">Komunikace</t>
  </si>
  <si>
    <t xml:space="preserve">8</t>
  </si>
  <si>
    <t xml:space="preserve">Trubní vedení</t>
  </si>
  <si>
    <t xml:space="preserve">87</t>
  </si>
  <si>
    <t xml:space="preserve">Potrubí z trub z plastických hmot</t>
  </si>
  <si>
    <t xml:space="preserve">89</t>
  </si>
  <si>
    <t xml:space="preserve">Ostatní konstrukce na trubním vedení</t>
  </si>
  <si>
    <t xml:space="preserve">99</t>
  </si>
  <si>
    <t xml:space="preserve">Staveništní přesun hmot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</si>
  <si>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</si>
  <si>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</si>
  <si>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</si>
  <si>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</si>
  <si>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</si>
  <si>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</si>
  <si>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</si>
  <si>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</si>
  <si>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</si>
  <si>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</si>
  <si>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</si>
  <si>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</si>
  <si>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</si>
  <si>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</si>
  <si>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</si>
  <si>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</si>
  <si>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</si>
  <si>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</si>
  <si>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</si>
  <si>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</si>
  <si>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</si>
  <si>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</si>
  <si>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</si>
  <si>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</si>
  <si>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</si>
  <si>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</si>
  <si>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</si>
  <si>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</si>
  <si>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</si>
  <si>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</si>
  <si>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</si>
  <si>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</si>
  <si>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</si>
  <si>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124</t>
  </si>
  <si>
    <t xml:space="preserve">Poplatek za skládku</t>
  </si>
  <si>
    <t xml:space="preserve">t</t>
  </si>
  <si>
    <t xml:space="preserve">Vlastní</t>
  </si>
  <si>
    <t xml:space="preserve">Indiv</t>
  </si>
  <si>
    <t xml:space="preserve">Práce</t>
  </si>
  <si>
    <t xml:space="preserve">POL1_1</t>
  </si>
  <si>
    <t xml:space="preserve">29,28*1,8</t>
  </si>
  <si>
    <t xml:space="preserve">VV</t>
  </si>
  <si>
    <t xml:space="preserve">13000001</t>
  </si>
  <si>
    <t xml:space="preserve">Zaměření nové kanalizace</t>
  </si>
  <si>
    <t xml:space="preserve">soubor</t>
  </si>
  <si>
    <t xml:space="preserve">132201201</t>
  </si>
  <si>
    <t xml:space="preserve">Hloubení rýh šířky do 200 cm v hor.3 do 100 m3</t>
  </si>
  <si>
    <t xml:space="preserve">m3</t>
  </si>
  <si>
    <t xml:space="preserve">RTS 12/ II</t>
  </si>
  <si>
    <t xml:space="preserve">RTS 11/ I</t>
  </si>
  <si>
    <t xml:space="preserve">0,8*1,2*(31+30)</t>
  </si>
  <si>
    <t xml:space="preserve">132201209</t>
  </si>
  <si>
    <t xml:space="preserve">Příplatek za lepivost - hloubení rýh 200cm v hor.3</t>
  </si>
  <si>
    <t xml:space="preserve">RTS 13/ I</t>
  </si>
  <si>
    <t xml:space="preserve">139601102</t>
  </si>
  <si>
    <t xml:space="preserve">Ruční výkop jam, rýh a šachet v hornině tř. 3</t>
  </si>
  <si>
    <t xml:space="preserve">RTS 20/ I</t>
  </si>
  <si>
    <t xml:space="preserve">161101101</t>
  </si>
  <si>
    <t xml:space="preserve">Svislé přemístění výkopku z hor.1-4 do 2,5 m</t>
  </si>
  <si>
    <t xml:space="preserve">162301101</t>
  </si>
  <si>
    <t xml:space="preserve">Vodorovné přemístění výkopku z hor.1-4 do 500 m</t>
  </si>
  <si>
    <t xml:space="preserve">58,56*2</t>
  </si>
  <si>
    <t xml:space="preserve">162701105</t>
  </si>
  <si>
    <t xml:space="preserve">Vodorovné přemístění výkopku z hor.1-4 do 10000 m</t>
  </si>
  <si>
    <t xml:space="preserve">29,28</t>
  </si>
  <si>
    <t xml:space="preserve">167101101</t>
  </si>
  <si>
    <t xml:space="preserve">Nakládání výkopku z hor.1-4 v množství do 100 m3</t>
  </si>
  <si>
    <t xml:space="preserve">174101101</t>
  </si>
  <si>
    <t xml:space="preserve">Zásyp jam, rýh, šachet se zhutněním</t>
  </si>
  <si>
    <t xml:space="preserve">58,56-24,4-4,88</t>
  </si>
  <si>
    <t xml:space="preserve">175101101</t>
  </si>
  <si>
    <t xml:space="preserve">Obsyp potrubí bez prohození sypaniny</t>
  </si>
  <si>
    <t xml:space="preserve">0,8*0,5*61</t>
  </si>
  <si>
    <t xml:space="preserve">175101109</t>
  </si>
  <si>
    <t xml:space="preserve">Příplatek za prohození sypaniny pro obsyp potrubí</t>
  </si>
  <si>
    <t xml:space="preserve">5834420</t>
  </si>
  <si>
    <t xml:space="preserve">Štěrkodrtě frakce 0-125 B</t>
  </si>
  <si>
    <t xml:space="preserve">T</t>
  </si>
  <si>
    <t xml:space="preserve">SPCM</t>
  </si>
  <si>
    <t xml:space="preserve">Specifikace</t>
  </si>
  <si>
    <t xml:space="preserve">POL3_1</t>
  </si>
  <si>
    <t xml:space="preserve">29,28*2</t>
  </si>
  <si>
    <t xml:space="preserve">451315124</t>
  </si>
  <si>
    <t xml:space="preserve">Podklad vrstva -15cm beton C12/15</t>
  </si>
  <si>
    <t xml:space="preserve">m2</t>
  </si>
  <si>
    <t xml:space="preserve">URS</t>
  </si>
  <si>
    <t xml:space="preserve">URS 12/ I</t>
  </si>
  <si>
    <t xml:space="preserve">451595111</t>
  </si>
  <si>
    <t xml:space="preserve">Lože pod potrubí z prohozeného výkopku</t>
  </si>
  <si>
    <t xml:space="preserve">0,8*0,1*61</t>
  </si>
  <si>
    <t xml:space="preserve">597092212</t>
  </si>
  <si>
    <t xml:space="preserve">Žlab odvodňovací z polymerbetonu V 150 S dl. 500 mm typ 10.2, šířka 185 mm, spád 270-270 mm</t>
  </si>
  <si>
    <t xml:space="preserve">kus</t>
  </si>
  <si>
    <t xml:space="preserve">597092232</t>
  </si>
  <si>
    <t xml:space="preserve">Čelo žlabu pro přípojku DN150 z polymerbetonu V 150 pro stavební výšku 10.</t>
  </si>
  <si>
    <t xml:space="preserve">RTS 14/ I</t>
  </si>
  <si>
    <t xml:space="preserve">597092253</t>
  </si>
  <si>
    <t xml:space="preserve">Krycí rošt odvodňovacího žlabu V 150, C 250, dl. 500 mm můstkový SW 12 mm, litina</t>
  </si>
  <si>
    <t xml:space="preserve">597092272</t>
  </si>
  <si>
    <t xml:space="preserve">Adaptér odvodňovacího žlabu V 150 S pro typ 10.</t>
  </si>
  <si>
    <t xml:space="preserve">895941111</t>
  </si>
  <si>
    <t xml:space="preserve">Zřízení vpusti uliční z dílců typ UV - 50 normální</t>
  </si>
  <si>
    <t xml:space="preserve">899202111</t>
  </si>
  <si>
    <t xml:space="preserve">Osazení mříží litinových s rámem do 100 kg</t>
  </si>
  <si>
    <t xml:space="preserve">5524251</t>
  </si>
  <si>
    <t xml:space="preserve">Mříž pro vozovku s nálevkou 530 x 405 mm atest D</t>
  </si>
  <si>
    <t xml:space="preserve">5534391</t>
  </si>
  <si>
    <t xml:space="preserve">Koš kalový pro mříž 500x500 pozink v. 600 mm</t>
  </si>
  <si>
    <t xml:space="preserve">5922382</t>
  </si>
  <si>
    <t xml:space="preserve">Vpusť uliční betonová TBV-Q 660/180 18x66x10 cm</t>
  </si>
  <si>
    <t xml:space="preserve">Dno vpusti bet. TBV-Q 500/626 D 61,6x50x5 cm</t>
  </si>
  <si>
    <t xml:space="preserve">Vpusť uliční betonová TBV-Q 500/290 29x50x5 cm</t>
  </si>
  <si>
    <t xml:space="preserve">Vpusť uliční betonová TBV-Q 500/590 59x50x5 cm</t>
  </si>
  <si>
    <t xml:space="preserve">871111101</t>
  </si>
  <si>
    <t xml:space="preserve">M.plast.potrubí ve výkopu na gum.těsnění DN 150 mm</t>
  </si>
  <si>
    <t xml:space="preserve">m</t>
  </si>
  <si>
    <t xml:space="preserve">871111102</t>
  </si>
  <si>
    <t xml:space="preserve">M.plast.potrubí ve výkopu na gum.těsnění DN 200 mm</t>
  </si>
  <si>
    <t xml:space="preserve">877313122</t>
  </si>
  <si>
    <t xml:space="preserve">Montáž přesuvek z plastu, gumový kroužek, DN 150</t>
  </si>
  <si>
    <t xml:space="preserve">877353121</t>
  </si>
  <si>
    <t xml:space="preserve">Montáž tvarovek odboč. plast. gum. kroužek DN 200</t>
  </si>
  <si>
    <t xml:space="preserve">877353122</t>
  </si>
  <si>
    <t xml:space="preserve">Montáž přesuvek z plastu, gumový kroužek, DN 200</t>
  </si>
  <si>
    <t xml:space="preserve">2861427</t>
  </si>
  <si>
    <t xml:space="preserve">Trubka kanalizační s obvodovou tuhostí SN10 150x6000 mm, PP, hrdlová</t>
  </si>
  <si>
    <t xml:space="preserve">Trubka kanalizační s obvodovou tuhostí SN10, 200x6000 mm, PP, hrdlová</t>
  </si>
  <si>
    <t xml:space="preserve">28651662.</t>
  </si>
  <si>
    <t xml:space="preserve">Koleno kanalizační 160/ 45 st</t>
  </si>
  <si>
    <t xml:space="preserve">28651664.</t>
  </si>
  <si>
    <t xml:space="preserve">Koleno kanalizační  160/ 87</t>
  </si>
  <si>
    <t xml:space="preserve">28651708.</t>
  </si>
  <si>
    <t xml:space="preserve">Odbočka kanalizační  200/ 160/45</t>
  </si>
  <si>
    <t xml:space="preserve">28651812.</t>
  </si>
  <si>
    <t xml:space="preserve">Přesuvka kanalizační 160</t>
  </si>
  <si>
    <t xml:space="preserve">28651813.</t>
  </si>
  <si>
    <t xml:space="preserve">Přesuvka kanalizační  200</t>
  </si>
  <si>
    <t xml:space="preserve">Kamerová zkouška potrubí</t>
  </si>
  <si>
    <t xml:space="preserve">892575111</t>
  </si>
  <si>
    <t xml:space="preserve">Zabezpečení konců a zkouška vzduch. kan. DN do 200</t>
  </si>
  <si>
    <t xml:space="preserve">úsek</t>
  </si>
  <si>
    <t xml:space="preserve">POL1_0</t>
  </si>
  <si>
    <t xml:space="preserve">894212121</t>
  </si>
  <si>
    <t xml:space="preserve">Šachty z beton.čtvercové dno C25/30,potrubí DN 300</t>
  </si>
  <si>
    <t xml:space="preserve">8945</t>
  </si>
  <si>
    <t xml:space="preserve">Propojení stávající jednotné kanalizace</t>
  </si>
  <si>
    <t xml:space="preserve">ks</t>
  </si>
  <si>
    <t xml:space="preserve">8945123</t>
  </si>
  <si>
    <t xml:space="preserve">Vtoková mříž- česle Pz</t>
  </si>
  <si>
    <t xml:space="preserve">kg</t>
  </si>
  <si>
    <t xml:space="preserve">953941331</t>
  </si>
  <si>
    <t xml:space="preserve">Osazení železných rohoží s rámy o ploše nad 1 m2</t>
  </si>
  <si>
    <t xml:space="preserve">998276101</t>
  </si>
  <si>
    <t xml:space="preserve">Přesun hmot, trubní vedení plastová, otevř. výkop</t>
  </si>
  <si>
    <t xml:space="preserve">SUM</t>
  </si>
  <si>
    <t xml:space="preserve">Poznámky uchazeče k zadání</t>
  </si>
  <si>
    <t xml:space="preserve">POPUZIV</t>
  </si>
  <si>
    <t xml:space="preserve">END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</si>
</sst>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#,##0.00"/>
    <numFmt numFmtId="168" formatCode="0"/>
    <numFmt numFmtId="169" formatCode="0.00"/>
    <numFmt numFmtId="170" formatCode="#,##0"/>
    <numFmt numFmtId="171" formatCode="#,##0.00000"/>
  </numFmts>
  <fonts count="2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sz val="9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00FF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5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4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4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0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0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7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8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7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13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5" fillId="5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6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5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70" fontId="6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70" fontId="0" fillId="3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5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0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1" fontId="20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9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9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1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4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7" fontId="19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7" fontId="19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4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1" t="s">
        <v>0</v>
      </c>
    </row>
    <row r="2" customFormat="false" ht="57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66FF66"/>
    <pageSetUpPr fitToPage="false"/>
  </sheetPr>
  <dimension ref="A1:O59"/>
  <sheetViews>
    <sheetView showFormulas="false" showGridLines="false" showRowColHeaders="true" showZeros="true" rightToLeft="false" tabSelected="false" showOutlineSymbols="true" defaultGridColor="true" view="normal" topLeftCell="B29" colorId="64" zoomScale="100" zoomScaleNormal="100" zoomScalePageLayoutView="75" workbookViewId="0">
      <selection pane="topLeft" activeCell="A28" activeCellId="0" sqref="A28"/>
    </sheetView>
  </sheetViews>
  <sheetFormatPr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  <col collapsed="false" customWidth="true" hidden="false" outlineLevel="0" max="1025" min="16" style="0" width="9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false" customHeight="true" outlineLevel="0" collapsed="false">
      <c r="A3" s="6"/>
      <c r="B3" s="12" t="s">
        <v>7</v>
      </c>
      <c r="C3" s="8"/>
      <c r="D3" s="13" t="s">
        <v>8</v>
      </c>
      <c r="E3" s="14" t="s">
        <v>9</v>
      </c>
      <c r="F3" s="14"/>
      <c r="G3" s="14"/>
      <c r="H3" s="14"/>
      <c r="I3" s="14"/>
      <c r="J3" s="14"/>
    </row>
    <row r="4" customFormat="false" ht="23.25" hidden="false" customHeight="true" outlineLevel="0" collapsed="false">
      <c r="A4" s="15" t="n">
        <v>576</v>
      </c>
      <c r="B4" s="16" t="s">
        <v>10</v>
      </c>
      <c r="C4" s="17"/>
      <c r="D4" s="18" t="s">
        <v>8</v>
      </c>
      <c r="E4" s="19" t="s">
        <v>9</v>
      </c>
      <c r="F4" s="19"/>
      <c r="G4" s="19"/>
      <c r="H4" s="19"/>
      <c r="I4" s="19"/>
      <c r="J4" s="19"/>
    </row>
    <row r="5" customFormat="false" ht="24" hidden="false" customHeight="true" outlineLevel="0" collapsed="false">
      <c r="A5" s="6"/>
      <c r="B5" s="20" t="s">
        <v>11</v>
      </c>
      <c r="D5" s="21"/>
      <c r="E5" s="21"/>
      <c r="F5" s="21"/>
      <c r="G5" s="21"/>
      <c r="H5" s="22" t="s">
        <v>12</v>
      </c>
      <c r="I5" s="23"/>
      <c r="J5" s="24"/>
    </row>
    <row r="6" customFormat="false" ht="15.75" hidden="false" customHeight="true" outlineLevel="0" collapsed="false">
      <c r="A6" s="6"/>
      <c r="B6" s="25"/>
      <c r="C6" s="26"/>
      <c r="D6" s="27"/>
      <c r="E6" s="27"/>
      <c r="F6" s="27"/>
      <c r="G6" s="27"/>
      <c r="H6" s="22" t="s">
        <v>13</v>
      </c>
      <c r="I6" s="23"/>
      <c r="J6" s="24"/>
    </row>
    <row r="7" customFormat="false" ht="15.75" hidden="false" customHeight="true" outlineLevel="0" collapsed="false">
      <c r="A7" s="6"/>
      <c r="B7" s="28"/>
      <c r="C7" s="29"/>
      <c r="D7" s="30"/>
      <c r="E7" s="31"/>
      <c r="F7" s="31"/>
      <c r="G7" s="31"/>
      <c r="H7" s="32"/>
      <c r="I7" s="33"/>
      <c r="J7" s="34"/>
    </row>
    <row r="8" customFormat="false" ht="24" hidden="true" customHeight="true" outlineLevel="0" collapsed="false">
      <c r="A8" s="6"/>
      <c r="B8" s="20" t="s">
        <v>14</v>
      </c>
      <c r="D8" s="35"/>
      <c r="H8" s="22" t="s">
        <v>12</v>
      </c>
      <c r="I8" s="23"/>
      <c r="J8" s="24"/>
    </row>
    <row r="9" customFormat="false" ht="15.75" hidden="true" customHeight="true" outlineLevel="0" collapsed="false">
      <c r="A9" s="6"/>
      <c r="B9" s="6"/>
      <c r="D9" s="35"/>
      <c r="H9" s="22" t="s">
        <v>13</v>
      </c>
      <c r="I9" s="23"/>
      <c r="J9" s="24"/>
    </row>
    <row r="10" customFormat="false" ht="15.75" hidden="true" customHeight="true" outlineLevel="0" collapsed="false">
      <c r="A10" s="6"/>
      <c r="B10" s="36"/>
      <c r="C10" s="29"/>
      <c r="D10" s="30"/>
      <c r="E10" s="37"/>
      <c r="F10" s="32"/>
      <c r="G10" s="38"/>
      <c r="H10" s="38"/>
      <c r="I10" s="39"/>
      <c r="J10" s="34"/>
    </row>
    <row r="11" customFormat="false" ht="24" hidden="false" customHeight="true" outlineLevel="0" collapsed="false">
      <c r="A11" s="6"/>
      <c r="B11" s="20" t="s">
        <v>15</v>
      </c>
      <c r="D11" s="40"/>
      <c r="E11" s="40"/>
      <c r="F11" s="40"/>
      <c r="G11" s="40"/>
      <c r="H11" s="22" t="s">
        <v>12</v>
      </c>
      <c r="I11" s="41"/>
      <c r="J11" s="24"/>
    </row>
    <row r="12" customFormat="false" ht="15.75" hidden="false" customHeight="true" outlineLevel="0" collapsed="false">
      <c r="A12" s="6"/>
      <c r="B12" s="25"/>
      <c r="C12" s="26"/>
      <c r="D12" s="42"/>
      <c r="E12" s="42"/>
      <c r="F12" s="42"/>
      <c r="G12" s="42"/>
      <c r="H12" s="22" t="s">
        <v>13</v>
      </c>
      <c r="I12" s="41"/>
      <c r="J12" s="24"/>
    </row>
    <row r="13" customFormat="false" ht="15.75" hidden="false" customHeight="true" outlineLevel="0" collapsed="false">
      <c r="A13" s="6"/>
      <c r="B13" s="28"/>
      <c r="C13" s="29"/>
      <c r="D13" s="43"/>
      <c r="E13" s="44"/>
      <c r="F13" s="44"/>
      <c r="G13" s="44"/>
      <c r="H13" s="45"/>
      <c r="I13" s="33"/>
      <c r="J13" s="34"/>
    </row>
    <row r="14" customFormat="false" ht="24" hidden="false" customHeight="true" outlineLevel="0" collapsed="false">
      <c r="A14" s="6"/>
      <c r="B14" s="46" t="s">
        <v>16</v>
      </c>
      <c r="C14" s="47"/>
      <c r="D14" s="48"/>
      <c r="E14" s="49"/>
      <c r="F14" s="50"/>
      <c r="G14" s="50"/>
      <c r="H14" s="51"/>
      <c r="I14" s="50"/>
      <c r="J14" s="52"/>
    </row>
    <row r="15" customFormat="false" ht="32.25" hidden="false" customHeight="true" outlineLevel="0" collapsed="false">
      <c r="A15" s="6"/>
      <c r="B15" s="36" t="s">
        <v>17</v>
      </c>
      <c r="C15" s="53"/>
      <c r="D15" s="54"/>
      <c r="E15" s="55"/>
      <c r="F15" s="55"/>
      <c r="G15" s="56"/>
      <c r="H15" s="56"/>
      <c r="I15" s="57" t="s">
        <v>18</v>
      </c>
      <c r="J15" s="57"/>
    </row>
    <row r="16" customFormat="false" ht="23.25" hidden="false" customHeight="true" outlineLevel="0" collapsed="false">
      <c r="A16" s="58" t="s">
        <v>19</v>
      </c>
      <c r="B16" s="59" t="s">
        <v>19</v>
      </c>
      <c r="C16" s="60"/>
      <c r="D16" s="61"/>
      <c r="E16" s="62"/>
      <c r="F16" s="62"/>
      <c r="G16" s="62"/>
      <c r="H16" s="62"/>
      <c r="I16" s="63" t="n">
        <f aca="false">SUMIF(F49:F55,A16,I49:I55)+SUMIF(F49:F55,"PSU",I49:I55)</f>
        <v>0</v>
      </c>
      <c r="J16" s="63"/>
    </row>
    <row r="17" customFormat="false" ht="23.25" hidden="false" customHeight="true" outlineLevel="0" collapsed="false">
      <c r="A17" s="58" t="s">
        <v>20</v>
      </c>
      <c r="B17" s="59" t="s">
        <v>20</v>
      </c>
      <c r="C17" s="60"/>
      <c r="D17" s="61"/>
      <c r="E17" s="62"/>
      <c r="F17" s="62"/>
      <c r="G17" s="62"/>
      <c r="H17" s="62"/>
      <c r="I17" s="63" t="n">
        <f aca="false">SUMIF(F49:F55,A17,I49:I55)</f>
        <v>0</v>
      </c>
      <c r="J17" s="63"/>
    </row>
    <row r="18" customFormat="false" ht="23.25" hidden="false" customHeight="true" outlineLevel="0" collapsed="false">
      <c r="A18" s="58" t="s">
        <v>21</v>
      </c>
      <c r="B18" s="59" t="s">
        <v>21</v>
      </c>
      <c r="C18" s="60"/>
      <c r="D18" s="61"/>
      <c r="E18" s="62"/>
      <c r="F18" s="62"/>
      <c r="G18" s="62"/>
      <c r="H18" s="62"/>
      <c r="I18" s="63" t="n">
        <f aca="false">SUMIF(F49:F55,A18,I49:I55)</f>
        <v>0</v>
      </c>
      <c r="J18" s="63"/>
    </row>
    <row r="19" customFormat="false" ht="23.25" hidden="false" customHeight="true" outlineLevel="0" collapsed="false">
      <c r="A19" s="58" t="s">
        <v>22</v>
      </c>
      <c r="B19" s="59" t="s">
        <v>23</v>
      </c>
      <c r="C19" s="60"/>
      <c r="D19" s="61"/>
      <c r="E19" s="62"/>
      <c r="F19" s="62"/>
      <c r="G19" s="62"/>
      <c r="H19" s="62"/>
      <c r="I19" s="63" t="n">
        <f aca="false">SUMIF(F49:F55,A19,I49:I55)</f>
        <v>0</v>
      </c>
      <c r="J19" s="63"/>
    </row>
    <row r="20" customFormat="false" ht="23.25" hidden="false" customHeight="true" outlineLevel="0" collapsed="false">
      <c r="A20" s="58" t="s">
        <v>24</v>
      </c>
      <c r="B20" s="59" t="s">
        <v>25</v>
      </c>
      <c r="C20" s="60"/>
      <c r="D20" s="61"/>
      <c r="E20" s="62"/>
      <c r="F20" s="62"/>
      <c r="G20" s="62"/>
      <c r="H20" s="62"/>
      <c r="I20" s="63" t="n">
        <f aca="false">SUMIF(F49:F55,A20,I49:I55)</f>
        <v>0</v>
      </c>
      <c r="J20" s="63"/>
    </row>
    <row r="21" customFormat="false" ht="23.25" hidden="false" customHeight="true" outlineLevel="0" collapsed="false">
      <c r="A21" s="6"/>
      <c r="B21" s="64" t="s">
        <v>18</v>
      </c>
      <c r="C21" s="65"/>
      <c r="D21" s="66"/>
      <c r="E21" s="67"/>
      <c r="F21" s="67"/>
      <c r="G21" s="67"/>
      <c r="H21" s="67"/>
      <c r="I21" s="68" t="n">
        <f aca="false">SUM(I16:J20)</f>
        <v>0</v>
      </c>
      <c r="J21" s="68"/>
    </row>
    <row r="22" customFormat="false" ht="33" hidden="false" customHeight="true" outlineLevel="0" collapsed="false">
      <c r="A22" s="6"/>
      <c r="B22" s="69" t="s">
        <v>26</v>
      </c>
      <c r="C22" s="60"/>
      <c r="D22" s="61"/>
      <c r="E22" s="70"/>
      <c r="F22" s="71"/>
      <c r="G22" s="72"/>
      <c r="H22" s="72"/>
      <c r="I22" s="72"/>
      <c r="J22" s="73"/>
    </row>
    <row r="23" customFormat="false" ht="23.25" hidden="false" customHeight="true" outlineLevel="0" collapsed="false">
      <c r="A23" s="6" t="n">
        <f aca="false">ZakladDPHSni*SazbaDPH1/100</f>
        <v>0</v>
      </c>
      <c r="B23" s="59" t="s">
        <v>27</v>
      </c>
      <c r="C23" s="60"/>
      <c r="D23" s="61"/>
      <c r="E23" s="74" t="n">
        <v>15</v>
      </c>
      <c r="F23" s="71" t="s">
        <v>28</v>
      </c>
      <c r="G23" s="75" t="n">
        <f aca="false">ZakladDPHSniVypocet</f>
        <v>0</v>
      </c>
      <c r="H23" s="75"/>
      <c r="I23" s="75"/>
      <c r="J23" s="73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9" t="s">
        <v>29</v>
      </c>
      <c r="C24" s="60"/>
      <c r="D24" s="61"/>
      <c r="E24" s="74" t="n">
        <f aca="false">SazbaDPH1</f>
        <v>15</v>
      </c>
      <c r="F24" s="71" t="s">
        <v>28</v>
      </c>
      <c r="G24" s="76" t="n">
        <f aca="false">A23</f>
        <v>0</v>
      </c>
      <c r="H24" s="76"/>
      <c r="I24" s="76"/>
      <c r="J24" s="73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9" t="s">
        <v>30</v>
      </c>
      <c r="C25" s="60"/>
      <c r="D25" s="61"/>
      <c r="E25" s="74" t="n">
        <v>21</v>
      </c>
      <c r="F25" s="71" t="s">
        <v>28</v>
      </c>
      <c r="G25" s="75" t="n">
        <f aca="false">ZakladDPHZaklVypocet</f>
        <v>0</v>
      </c>
      <c r="H25" s="75"/>
      <c r="I25" s="75"/>
      <c r="J25" s="73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7" t="s">
        <v>31</v>
      </c>
      <c r="C26" s="78"/>
      <c r="D26" s="54"/>
      <c r="E26" s="79" t="n">
        <f aca="false">SazbaDPH2</f>
        <v>21</v>
      </c>
      <c r="F26" s="80" t="s">
        <v>28</v>
      </c>
      <c r="G26" s="81" t="n">
        <f aca="false">A25</f>
        <v>0</v>
      </c>
      <c r="H26" s="81"/>
      <c r="I26" s="81"/>
      <c r="J26" s="82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20" t="s">
        <v>32</v>
      </c>
      <c r="C27" s="83"/>
      <c r="D27" s="84"/>
      <c r="E27" s="83"/>
      <c r="F27" s="85"/>
      <c r="G27" s="86" t="n">
        <f aca="false">CenaCelkem-(ZakladDPHSni+DPHSni+ZakladDPHZakl+DPHZakl)</f>
        <v>0</v>
      </c>
      <c r="H27" s="86"/>
      <c r="I27" s="86"/>
      <c r="J27" s="87" t="str">
        <f aca="false">Mena</f>
        <v>CZK</v>
      </c>
    </row>
    <row r="28" customFormat="false" ht="27.75" hidden="true" customHeight="true" outlineLevel="0" collapsed="false">
      <c r="A28" s="6"/>
      <c r="B28" s="88" t="s">
        <v>33</v>
      </c>
      <c r="C28" s="89"/>
      <c r="D28" s="89"/>
      <c r="E28" s="90"/>
      <c r="F28" s="91"/>
      <c r="G28" s="92" t="n">
        <f aca="false">ZakladDPHSniVypocet+ZakladDPHZaklVypocet</f>
        <v>0</v>
      </c>
      <c r="H28" s="92"/>
      <c r="I28" s="92"/>
      <c r="J28" s="93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8" t="s">
        <v>34</v>
      </c>
      <c r="C29" s="94"/>
      <c r="D29" s="94"/>
      <c r="E29" s="94"/>
      <c r="F29" s="95"/>
      <c r="G29" s="96" t="n">
        <f aca="false">A27</f>
        <v>0</v>
      </c>
      <c r="H29" s="96"/>
      <c r="I29" s="96"/>
      <c r="J29" s="97" t="s">
        <v>35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36</v>
      </c>
      <c r="D32" s="101"/>
      <c r="E32" s="101"/>
      <c r="F32" s="102" t="s">
        <v>37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38</v>
      </c>
      <c r="E35" s="110"/>
      <c r="H35" s="111" t="s">
        <v>39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true" customHeight="true" outlineLevel="0" collapsed="false">
      <c r="B37" s="116" t="s">
        <v>40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true" customHeight="true" outlineLevel="0" collapsed="false">
      <c r="A38" s="120" t="s">
        <v>41</v>
      </c>
      <c r="B38" s="121" t="s">
        <v>42</v>
      </c>
      <c r="C38" s="122" t="s">
        <v>43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44</v>
      </c>
      <c r="I38" s="124" t="s">
        <v>45</v>
      </c>
      <c r="J38" s="125" t="s">
        <v>28</v>
      </c>
    </row>
    <row r="39" customFormat="false" ht="25.5" hidden="true" customHeight="true" outlineLevel="0" collapsed="false">
      <c r="A39" s="120" t="n">
        <v>1</v>
      </c>
      <c r="B39" s="126" t="s">
        <v>46</v>
      </c>
      <c r="C39" s="127"/>
      <c r="D39" s="127"/>
      <c r="E39" s="127"/>
      <c r="F39" s="128" t="n">
        <f aca="false">'07 07 Pol'!AE70</f>
        <v>0</v>
      </c>
      <c r="G39" s="129" t="n">
        <f aca="false">'07 07 Pol'!AF70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 t="str">
        <f aca="false">IF(CenaCelkemVypocet=0,"",I39/CenaCelkemVypocet*100)</f>
        <v/>
      </c>
    </row>
    <row r="40" customFormat="false" ht="25.5" hidden="true" customHeight="true" outlineLevel="0" collapsed="false">
      <c r="A40" s="120" t="n">
        <v>2</v>
      </c>
      <c r="B40" s="132" t="s">
        <v>8</v>
      </c>
      <c r="C40" s="133" t="s">
        <v>9</v>
      </c>
      <c r="D40" s="133"/>
      <c r="E40" s="133"/>
      <c r="F40" s="134" t="n">
        <f aca="false">'07 07 Pol'!AE70</f>
        <v>0</v>
      </c>
      <c r="G40" s="135" t="n">
        <f aca="false">'07 07 Pol'!AF70</f>
        <v>0</v>
      </c>
      <c r="H40" s="135" t="n">
        <f aca="false">(F40*SazbaDPH1/100)+(G40*SazbaDPH2/100)</f>
        <v>0</v>
      </c>
      <c r="I40" s="135" t="n">
        <f aca="false">F40+G40+H40</f>
        <v>0</v>
      </c>
      <c r="J40" s="136" t="str">
        <f aca="false">IF(CenaCelkemVypocet=0,"",I40/CenaCelkemVypocet*100)</f>
        <v/>
      </c>
    </row>
    <row r="41" customFormat="false" ht="25.5" hidden="true" customHeight="true" outlineLevel="0" collapsed="false">
      <c r="A41" s="120" t="n">
        <v>3</v>
      </c>
      <c r="B41" s="137" t="s">
        <v>8</v>
      </c>
      <c r="C41" s="127" t="s">
        <v>9</v>
      </c>
      <c r="D41" s="127"/>
      <c r="E41" s="127"/>
      <c r="F41" s="138" t="n">
        <f aca="false">'07 07 Pol'!AE70</f>
        <v>0</v>
      </c>
      <c r="G41" s="130" t="n">
        <f aca="false">'07 07 Pol'!AF70</f>
        <v>0</v>
      </c>
      <c r="H41" s="130" t="n">
        <f aca="false">(F41*SazbaDPH1/100)+(G41*SazbaDPH2/100)</f>
        <v>0</v>
      </c>
      <c r="I41" s="130" t="n">
        <f aca="false">F41+G41+H41</f>
        <v>0</v>
      </c>
      <c r="J41" s="131" t="str">
        <f aca="false">IF(CenaCelkemVypocet=0,"",I41/CenaCelkemVypocet*100)</f>
        <v/>
      </c>
    </row>
    <row r="42" customFormat="false" ht="25.5" hidden="true" customHeight="true" outlineLevel="0" collapsed="false">
      <c r="A42" s="120"/>
      <c r="B42" s="139" t="s">
        <v>47</v>
      </c>
      <c r="C42" s="139"/>
      <c r="D42" s="139"/>
      <c r="E42" s="139"/>
      <c r="F42" s="140" t="n">
        <f aca="false">SUMIF(A39:A41,"=1",F39:F41)</f>
        <v>0</v>
      </c>
      <c r="G42" s="141" t="n">
        <f aca="false">SUMIF(A39:A41,"=1",G39:G41)</f>
        <v>0</v>
      </c>
      <c r="H42" s="141" t="n">
        <f aca="false">SUMIF(A39:A41,"=1",H39:H41)</f>
        <v>0</v>
      </c>
      <c r="I42" s="141" t="n">
        <f aca="false">SUMIF(A39:A41,"=1",I39:I41)</f>
        <v>0</v>
      </c>
      <c r="J42" s="142" t="n">
        <f aca="false">SUMIF(A39:A41,"=1",J39:J41)</f>
        <v>0</v>
      </c>
    </row>
    <row r="46" customFormat="false" ht="15.75" hidden="false" customHeight="false" outlineLevel="0" collapsed="false">
      <c r="B46" s="143" t="s">
        <v>48</v>
      </c>
    </row>
    <row r="48" customFormat="false" ht="25.5" hidden="false" customHeight="true" outlineLevel="0" collapsed="false">
      <c r="A48" s="144"/>
      <c r="B48" s="145" t="s">
        <v>42</v>
      </c>
      <c r="C48" s="145" t="s">
        <v>43</v>
      </c>
      <c r="D48" s="146"/>
      <c r="E48" s="146"/>
      <c r="F48" s="147" t="s">
        <v>49</v>
      </c>
      <c r="G48" s="147"/>
      <c r="H48" s="147"/>
      <c r="I48" s="147" t="s">
        <v>18</v>
      </c>
      <c r="J48" s="147" t="s">
        <v>28</v>
      </c>
    </row>
    <row r="49" customFormat="false" ht="36.75" hidden="false" customHeight="true" outlineLevel="0" collapsed="false">
      <c r="A49" s="148"/>
      <c r="B49" s="149" t="s">
        <v>50</v>
      </c>
      <c r="C49" s="150" t="s">
        <v>51</v>
      </c>
      <c r="D49" s="150"/>
      <c r="E49" s="150"/>
      <c r="F49" s="151" t="s">
        <v>19</v>
      </c>
      <c r="G49" s="152"/>
      <c r="H49" s="152"/>
      <c r="I49" s="152" t="n">
        <f aca="false">'07 07 Pol'!G8</f>
        <v>0</v>
      </c>
      <c r="J49" s="153" t="str">
        <f aca="false">IF(I56=0,"",I49/I56*100)</f>
        <v/>
      </c>
    </row>
    <row r="50" customFormat="false" ht="36.75" hidden="false" customHeight="true" outlineLevel="0" collapsed="false">
      <c r="A50" s="148"/>
      <c r="B50" s="149" t="s">
        <v>52</v>
      </c>
      <c r="C50" s="150" t="s">
        <v>53</v>
      </c>
      <c r="D50" s="150"/>
      <c r="E50" s="150"/>
      <c r="F50" s="151" t="s">
        <v>19</v>
      </c>
      <c r="G50" s="152"/>
      <c r="H50" s="152"/>
      <c r="I50" s="152" t="n">
        <f aca="false">'07 07 Pol'!G29</f>
        <v>0</v>
      </c>
      <c r="J50" s="153" t="str">
        <f aca="false">IF(I56=0,"",I50/I56*100)</f>
        <v/>
      </c>
    </row>
    <row r="51" customFormat="false" ht="36.75" hidden="false" customHeight="true" outlineLevel="0" collapsed="false">
      <c r="A51" s="148"/>
      <c r="B51" s="149" t="s">
        <v>54</v>
      </c>
      <c r="C51" s="150" t="s">
        <v>55</v>
      </c>
      <c r="D51" s="150"/>
      <c r="E51" s="150"/>
      <c r="F51" s="151" t="s">
        <v>19</v>
      </c>
      <c r="G51" s="152"/>
      <c r="H51" s="152"/>
      <c r="I51" s="152" t="n">
        <f aca="false">'07 07 Pol'!G33</f>
        <v>0</v>
      </c>
      <c r="J51" s="153" t="str">
        <f aca="false">IF(I56=0,"",I51/I56*100)</f>
        <v/>
      </c>
    </row>
    <row r="52" customFormat="false" ht="36.75" hidden="false" customHeight="true" outlineLevel="0" collapsed="false">
      <c r="A52" s="148"/>
      <c r="B52" s="149" t="s">
        <v>56</v>
      </c>
      <c r="C52" s="150" t="s">
        <v>57</v>
      </c>
      <c r="D52" s="150"/>
      <c r="E52" s="150"/>
      <c r="F52" s="151" t="s">
        <v>19</v>
      </c>
      <c r="G52" s="152"/>
      <c r="H52" s="152"/>
      <c r="I52" s="152" t="n">
        <f aca="false">'07 07 Pol'!G38</f>
        <v>0</v>
      </c>
      <c r="J52" s="153" t="str">
        <f aca="false">IF(I56=0,"",I52/I56*100)</f>
        <v/>
      </c>
    </row>
    <row r="53" customFormat="false" ht="36.75" hidden="false" customHeight="true" outlineLevel="0" collapsed="false">
      <c r="A53" s="148"/>
      <c r="B53" s="149" t="s">
        <v>58</v>
      </c>
      <c r="C53" s="150" t="s">
        <v>59</v>
      </c>
      <c r="D53" s="150"/>
      <c r="E53" s="150"/>
      <c r="F53" s="151" t="s">
        <v>19</v>
      </c>
      <c r="G53" s="152"/>
      <c r="H53" s="152"/>
      <c r="I53" s="152" t="n">
        <f aca="false">'07 07 Pol'!G47</f>
        <v>0</v>
      </c>
      <c r="J53" s="153" t="str">
        <f aca="false">IF(I56=0,"",I53/I56*100)</f>
        <v/>
      </c>
    </row>
    <row r="54" customFormat="false" ht="36.75" hidden="false" customHeight="true" outlineLevel="0" collapsed="false">
      <c r="A54" s="148"/>
      <c r="B54" s="149" t="s">
        <v>60</v>
      </c>
      <c r="C54" s="150" t="s">
        <v>61</v>
      </c>
      <c r="D54" s="150"/>
      <c r="E54" s="150"/>
      <c r="F54" s="151" t="s">
        <v>19</v>
      </c>
      <c r="G54" s="152"/>
      <c r="H54" s="152"/>
      <c r="I54" s="152" t="n">
        <f aca="false">'07 07 Pol'!G60</f>
        <v>0</v>
      </c>
      <c r="J54" s="153" t="str">
        <f aca="false">IF(I56=0,"",I54/I56*100)</f>
        <v/>
      </c>
    </row>
    <row r="55" customFormat="false" ht="36.75" hidden="false" customHeight="true" outlineLevel="0" collapsed="false">
      <c r="A55" s="148"/>
      <c r="B55" s="149" t="s">
        <v>62</v>
      </c>
      <c r="C55" s="150" t="s">
        <v>63</v>
      </c>
      <c r="D55" s="150"/>
      <c r="E55" s="150"/>
      <c r="F55" s="151" t="s">
        <v>19</v>
      </c>
      <c r="G55" s="152"/>
      <c r="H55" s="152"/>
      <c r="I55" s="152" t="n">
        <f aca="false">'07 07 Pol'!G67</f>
        <v>0</v>
      </c>
      <c r="J55" s="153" t="str">
        <f aca="false">IF(I56=0,"",I55/I56*100)</f>
        <v/>
      </c>
    </row>
    <row r="56" customFormat="false" ht="25.5" hidden="false" customHeight="true" outlineLevel="0" collapsed="false">
      <c r="A56" s="154"/>
      <c r="B56" s="155" t="s">
        <v>45</v>
      </c>
      <c r="C56" s="156"/>
      <c r="D56" s="157"/>
      <c r="E56" s="157"/>
      <c r="F56" s="158"/>
      <c r="G56" s="159"/>
      <c r="H56" s="159"/>
      <c r="I56" s="159" t="n">
        <f aca="false">SUM(I49:I55)</f>
        <v>0</v>
      </c>
      <c r="J56" s="160" t="n">
        <f aca="false">SUM(J49:J55)</f>
        <v>0</v>
      </c>
    </row>
    <row r="57" customFormat="false" ht="12.75" hidden="false" customHeight="false" outlineLevel="0" collapsed="false">
      <c r="F57" s="161"/>
      <c r="G57" s="161"/>
      <c r="H57" s="161"/>
      <c r="I57" s="161"/>
      <c r="J57" s="162"/>
    </row>
    <row r="58" customFormat="false" ht="12.75" hidden="false" customHeight="false" outlineLevel="0" collapsed="false">
      <c r="F58" s="161"/>
      <c r="G58" s="161"/>
      <c r="H58" s="161"/>
      <c r="I58" s="161"/>
      <c r="J58" s="162"/>
    </row>
    <row r="59" customFormat="false" ht="12.75" hidden="false" customHeight="false" outlineLevel="0" collapsed="false">
      <c r="F59" s="161"/>
      <c r="G59" s="161"/>
      <c r="H59" s="161"/>
      <c r="I59" s="161"/>
      <c r="J59" s="162"/>
    </row>
  </sheetData>
  <mergeCells count="52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RowHeight="12.75" zeroHeight="false" outlineLevelRow="0" outlineLevelCol="0"/>
  <cols>
    <col collapsed="false" customWidth="true" hidden="false" outlineLevel="0" max="1" min="1" style="163" width="4.29"/>
    <col collapsed="false" customWidth="true" hidden="false" outlineLevel="0" max="2" min="2" style="163" width="14.43"/>
    <col collapsed="false" customWidth="true" hidden="false" outlineLevel="0" max="3" min="3" style="164" width="38.29"/>
    <col collapsed="false" customWidth="true" hidden="false" outlineLevel="0" max="4" min="4" style="163" width="4.57"/>
    <col collapsed="false" customWidth="true" hidden="false" outlineLevel="0" max="5" min="5" style="163" width="10.58"/>
    <col collapsed="false" customWidth="true" hidden="false" outlineLevel="0" max="6" min="6" style="163" width="9.85"/>
    <col collapsed="false" customWidth="true" hidden="false" outlineLevel="0" max="7" min="7" style="163" width="12.71"/>
    <col collapsed="false" customWidth="true" hidden="false" outlineLevel="0" max="1025" min="8" style="163" width="9.14"/>
  </cols>
  <sheetData>
    <row r="1" customFormat="false" ht="15.75" hidden="false" customHeight="false" outlineLevel="0" collapsed="false">
      <c r="A1" s="165" t="s">
        <v>64</v>
      </c>
      <c r="B1" s="165"/>
      <c r="C1" s="165"/>
      <c r="D1" s="165"/>
      <c r="E1" s="165"/>
      <c r="F1" s="165"/>
      <c r="G1" s="165"/>
    </row>
    <row r="2" customFormat="false" ht="24.95" hidden="false" customHeight="true" outlineLevel="0" collapsed="false">
      <c r="A2" s="166" t="s">
        <v>65</v>
      </c>
      <c r="B2" s="167"/>
      <c r="C2" s="168"/>
      <c r="D2" s="168"/>
      <c r="E2" s="168"/>
      <c r="F2" s="168"/>
      <c r="G2" s="168"/>
    </row>
    <row r="3" customFormat="false" ht="24.95" hidden="false" customHeight="true" outlineLevel="0" collapsed="false">
      <c r="A3" s="166" t="s">
        <v>66</v>
      </c>
      <c r="B3" s="167"/>
      <c r="C3" s="168"/>
      <c r="D3" s="168"/>
      <c r="E3" s="168"/>
      <c r="F3" s="168"/>
      <c r="G3" s="168"/>
    </row>
    <row r="4" customFormat="false" ht="24.95" hidden="false" customHeight="true" outlineLevel="0" collapsed="false">
      <c r="A4" s="166" t="s">
        <v>67</v>
      </c>
      <c r="B4" s="167"/>
      <c r="C4" s="168"/>
      <c r="D4" s="168"/>
      <c r="E4" s="168"/>
      <c r="F4" s="168"/>
      <c r="G4" s="168"/>
    </row>
    <row r="5" customFormat="false" ht="12.75" hidden="false" customHeight="false" outlineLevel="0" collapsed="false">
      <c r="B5" s="169"/>
      <c r="C5" s="170"/>
      <c r="D5" s="171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H108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7" topLeftCell="A56" activePane="bottomLeft" state="frozen"/>
      <selection pane="topLeft" activeCell="A1" activeCellId="0" sqref="A1"/>
      <selection pane="bottomLeft" activeCell="AB6" activeCellId="0" sqref="AB6"/>
    </sheetView>
  </sheetViews>
  <sheetFormatPr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2" width="12.57"/>
    <col collapsed="false" customWidth="true" hidden="false" outlineLevel="0" max="3" min="3" style="172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false" hidden="true" outlineLevel="0" max="11" min="8" style="0" width="11.52"/>
    <col collapsed="false" customWidth="true" hidden="false" outlineLevel="0" max="17" min="12" style="0" width="8.67"/>
    <col collapsed="false" customWidth="false" hidden="true" outlineLevel="0" max="24" min="18" style="0" width="11.52"/>
    <col collapsed="false" customWidth="true" hidden="false" outlineLevel="0" max="28" min="25" style="0" width="8.67"/>
    <col collapsed="false" customWidth="false" hidden="true" outlineLevel="0" max="29" min="29" style="0" width="11.52"/>
    <col collapsed="false" customWidth="true" hidden="false" outlineLevel="0" max="30" min="30" style="0" width="8.67"/>
    <col collapsed="false" customWidth="false" hidden="true" outlineLevel="0" max="41" min="31" style="0" width="11.52"/>
    <col collapsed="false" customWidth="true" hidden="false" outlineLevel="0" max="1025" min="42" style="0" width="8.67"/>
  </cols>
  <sheetData>
    <row r="1" customFormat="false" ht="15.75" hidden="false" customHeight="true" outlineLevel="0" collapsed="false">
      <c r="A1" s="173" t="s">
        <v>64</v>
      </c>
      <c r="B1" s="173"/>
      <c r="C1" s="173"/>
      <c r="D1" s="173"/>
      <c r="E1" s="173"/>
      <c r="F1" s="173"/>
      <c r="G1" s="173"/>
      <c r="AG1" s="0" t="s">
        <v>68</v>
      </c>
    </row>
    <row r="2" customFormat="false" ht="24.95" hidden="false" customHeight="true" outlineLevel="0" collapsed="false">
      <c r="A2" s="166" t="s">
        <v>65</v>
      </c>
      <c r="B2" s="167" t="s">
        <v>5</v>
      </c>
      <c r="C2" s="174" t="s">
        <v>6</v>
      </c>
      <c r="D2" s="174"/>
      <c r="E2" s="174"/>
      <c r="F2" s="174"/>
      <c r="G2" s="174"/>
      <c r="AG2" s="0" t="s">
        <v>69</v>
      </c>
    </row>
    <row r="3" customFormat="false" ht="24.95" hidden="false" customHeight="true" outlineLevel="0" collapsed="false">
      <c r="A3" s="166" t="s">
        <v>66</v>
      </c>
      <c r="B3" s="167" t="s">
        <v>8</v>
      </c>
      <c r="C3" s="174" t="s">
        <v>9</v>
      </c>
      <c r="D3" s="174"/>
      <c r="E3" s="174"/>
      <c r="F3" s="174"/>
      <c r="G3" s="174"/>
      <c r="AC3" s="172" t="s">
        <v>69</v>
      </c>
      <c r="AG3" s="0" t="s">
        <v>70</v>
      </c>
    </row>
    <row r="4" customFormat="false" ht="24.95" hidden="false" customHeight="true" outlineLevel="0" collapsed="false">
      <c r="A4" s="175" t="s">
        <v>67</v>
      </c>
      <c r="B4" s="176" t="s">
        <v>8</v>
      </c>
      <c r="C4" s="177" t="s">
        <v>9</v>
      </c>
      <c r="D4" s="177"/>
      <c r="E4" s="177"/>
      <c r="F4" s="177"/>
      <c r="G4" s="177"/>
      <c r="AG4" s="0" t="s">
        <v>71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78" t="s">
        <v>72</v>
      </c>
      <c r="B6" s="179" t="s">
        <v>73</v>
      </c>
      <c r="C6" s="179" t="s">
        <v>74</v>
      </c>
      <c r="D6" s="180" t="s">
        <v>75</v>
      </c>
      <c r="E6" s="178" t="s">
        <v>76</v>
      </c>
      <c r="F6" s="181" t="s">
        <v>77</v>
      </c>
      <c r="G6" s="178" t="s">
        <v>18</v>
      </c>
      <c r="H6" s="182" t="s">
        <v>78</v>
      </c>
      <c r="I6" s="182" t="s">
        <v>79</v>
      </c>
      <c r="J6" s="182" t="s">
        <v>80</v>
      </c>
      <c r="K6" s="182" t="s">
        <v>81</v>
      </c>
      <c r="L6" s="182" t="s">
        <v>82</v>
      </c>
      <c r="M6" s="182" t="s">
        <v>83</v>
      </c>
      <c r="N6" s="182" t="s">
        <v>84</v>
      </c>
      <c r="O6" s="182" t="s">
        <v>85</v>
      </c>
      <c r="P6" s="182" t="s">
        <v>86</v>
      </c>
      <c r="Q6" s="182" t="s">
        <v>87</v>
      </c>
      <c r="R6" s="182" t="s">
        <v>88</v>
      </c>
      <c r="S6" s="182" t="s">
        <v>89</v>
      </c>
      <c r="T6" s="182" t="s">
        <v>90</v>
      </c>
      <c r="U6" s="182" t="s">
        <v>91</v>
      </c>
      <c r="V6" s="182" t="s">
        <v>92</v>
      </c>
      <c r="W6" s="182" t="s">
        <v>93</v>
      </c>
      <c r="X6" s="182" t="s">
        <v>94</v>
      </c>
    </row>
    <row r="7" customFormat="false" ht="12.75" hidden="true" customHeight="false" outlineLevel="0" collapsed="false">
      <c r="A7" s="163"/>
      <c r="B7" s="169"/>
      <c r="C7" s="169"/>
      <c r="D7" s="171"/>
      <c r="E7" s="183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</row>
    <row r="8" customFormat="false" ht="12.75" hidden="false" customHeight="false" outlineLevel="0" collapsed="false">
      <c r="A8" s="185" t="s">
        <v>95</v>
      </c>
      <c r="B8" s="186" t="s">
        <v>50</v>
      </c>
      <c r="C8" s="187" t="s">
        <v>51</v>
      </c>
      <c r="D8" s="188"/>
      <c r="E8" s="189"/>
      <c r="F8" s="190"/>
      <c r="G8" s="190" t="n">
        <f aca="false">SUMIF(AG9:AG28,"&lt;&gt;NOR",G9:G28)</f>
        <v>0</v>
      </c>
      <c r="H8" s="190"/>
      <c r="I8" s="190" t="n">
        <f aca="false">SUM(I9:I28)</f>
        <v>0</v>
      </c>
      <c r="J8" s="190"/>
      <c r="K8" s="190" t="n">
        <f aca="false">SUM(K9:K28)</f>
        <v>0</v>
      </c>
      <c r="L8" s="190"/>
      <c r="M8" s="190" t="n">
        <f aca="false">SUM(M9:M28)</f>
        <v>0</v>
      </c>
      <c r="N8" s="190"/>
      <c r="O8" s="190" t="n">
        <f aca="false">SUM(O9:O28)</f>
        <v>58.56</v>
      </c>
      <c r="P8" s="190"/>
      <c r="Q8" s="191" t="n">
        <f aca="false">SUM(Q9:Q28)</f>
        <v>0</v>
      </c>
      <c r="R8" s="192"/>
      <c r="S8" s="192"/>
      <c r="T8" s="192"/>
      <c r="U8" s="192"/>
      <c r="V8" s="192" t="n">
        <f aca="false">SUM(V9:V28)</f>
        <v>0</v>
      </c>
      <c r="W8" s="192"/>
      <c r="X8" s="192"/>
      <c r="AG8" s="0" t="s">
        <v>96</v>
      </c>
    </row>
    <row r="9" customFormat="false" ht="12.75" hidden="false" customHeight="false" outlineLevel="1" collapsed="false">
      <c r="A9" s="193" t="n">
        <v>1</v>
      </c>
      <c r="B9" s="194" t="s">
        <v>97</v>
      </c>
      <c r="C9" s="195" t="s">
        <v>98</v>
      </c>
      <c r="D9" s="196" t="s">
        <v>99</v>
      </c>
      <c r="E9" s="197" t="n">
        <v>52.704</v>
      </c>
      <c r="F9" s="198"/>
      <c r="G9" s="199" t="n">
        <f aca="false">ROUND(E9*F9,2)</f>
        <v>0</v>
      </c>
      <c r="H9" s="198"/>
      <c r="I9" s="199" t="n">
        <f aca="false">ROUND(E9*H9,2)</f>
        <v>0</v>
      </c>
      <c r="J9" s="198"/>
      <c r="K9" s="199" t="n">
        <f aca="false">ROUND(E9*J9,2)</f>
        <v>0</v>
      </c>
      <c r="L9" s="199" t="n">
        <v>21</v>
      </c>
      <c r="M9" s="199" t="n">
        <f aca="false">G9*(1+L9/100)</f>
        <v>0</v>
      </c>
      <c r="N9" s="199" t="n">
        <v>0</v>
      </c>
      <c r="O9" s="199" t="n">
        <f aca="false">ROUND(E9*N9,2)</f>
        <v>0</v>
      </c>
      <c r="P9" s="199" t="n">
        <v>0</v>
      </c>
      <c r="Q9" s="200" t="n">
        <f aca="false">ROUND(E9*P9,2)</f>
        <v>0</v>
      </c>
      <c r="R9" s="201"/>
      <c r="S9" s="201" t="s">
        <v>100</v>
      </c>
      <c r="T9" s="201" t="s">
        <v>101</v>
      </c>
      <c r="U9" s="201" t="n">
        <v>0</v>
      </c>
      <c r="V9" s="201" t="n">
        <f aca="false">ROUND(E9*U9,2)</f>
        <v>0</v>
      </c>
      <c r="W9" s="201"/>
      <c r="X9" s="201" t="s">
        <v>102</v>
      </c>
      <c r="Y9" s="202"/>
      <c r="Z9" s="202"/>
      <c r="AA9" s="202"/>
      <c r="AB9" s="202"/>
      <c r="AC9" s="202"/>
      <c r="AD9" s="202"/>
      <c r="AE9" s="202"/>
      <c r="AF9" s="202"/>
      <c r="AG9" s="202" t="s">
        <v>103</v>
      </c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</row>
    <row r="10" customFormat="false" ht="12.75" hidden="false" customHeight="false" outlineLevel="1" collapsed="false">
      <c r="A10" s="203"/>
      <c r="B10" s="204"/>
      <c r="C10" s="205" t="s">
        <v>104</v>
      </c>
      <c r="D10" s="206"/>
      <c r="E10" s="207" t="n">
        <v>52.7</v>
      </c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2"/>
      <c r="Z10" s="202"/>
      <c r="AA10" s="202"/>
      <c r="AB10" s="202"/>
      <c r="AC10" s="202"/>
      <c r="AD10" s="202"/>
      <c r="AE10" s="202"/>
      <c r="AF10" s="202"/>
      <c r="AG10" s="202" t="s">
        <v>105</v>
      </c>
      <c r="AH10" s="202" t="n">
        <v>0</v>
      </c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</row>
    <row r="11" customFormat="false" ht="12.75" hidden="false" customHeight="false" outlineLevel="1" collapsed="false">
      <c r="A11" s="208" t="n">
        <v>2</v>
      </c>
      <c r="B11" s="209" t="s">
        <v>106</v>
      </c>
      <c r="C11" s="210" t="s">
        <v>107</v>
      </c>
      <c r="D11" s="211" t="s">
        <v>108</v>
      </c>
      <c r="E11" s="212" t="n">
        <v>61</v>
      </c>
      <c r="F11" s="213"/>
      <c r="G11" s="214" t="n">
        <f aca="false">ROUND(E11*F11,2)</f>
        <v>0</v>
      </c>
      <c r="H11" s="213"/>
      <c r="I11" s="214" t="n">
        <f aca="false">ROUND(E11*H11,2)</f>
        <v>0</v>
      </c>
      <c r="J11" s="213"/>
      <c r="K11" s="214" t="n">
        <f aca="false">ROUND(E11*J11,2)</f>
        <v>0</v>
      </c>
      <c r="L11" s="214" t="n">
        <v>21</v>
      </c>
      <c r="M11" s="214" t="n">
        <f aca="false">G11*(1+L11/100)</f>
        <v>0</v>
      </c>
      <c r="N11" s="214" t="n">
        <v>0</v>
      </c>
      <c r="O11" s="214" t="n">
        <f aca="false">ROUND(E11*N11,2)</f>
        <v>0</v>
      </c>
      <c r="P11" s="214" t="n">
        <v>0</v>
      </c>
      <c r="Q11" s="215" t="n">
        <f aca="false">ROUND(E11*P11,2)</f>
        <v>0</v>
      </c>
      <c r="R11" s="201"/>
      <c r="S11" s="201" t="s">
        <v>100</v>
      </c>
      <c r="T11" s="201" t="s">
        <v>101</v>
      </c>
      <c r="U11" s="201" t="n">
        <v>0</v>
      </c>
      <c r="V11" s="201" t="n">
        <f aca="false">ROUND(E11*U11,2)</f>
        <v>0</v>
      </c>
      <c r="W11" s="201"/>
      <c r="X11" s="201" t="s">
        <v>102</v>
      </c>
      <c r="Y11" s="202"/>
      <c r="Z11" s="202"/>
      <c r="AA11" s="202"/>
      <c r="AB11" s="202"/>
      <c r="AC11" s="202"/>
      <c r="AD11" s="202"/>
      <c r="AE11" s="202"/>
      <c r="AF11" s="202"/>
      <c r="AG11" s="202" t="s">
        <v>103</v>
      </c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</row>
    <row r="12" customFormat="false" ht="12.75" hidden="false" customHeight="false" outlineLevel="1" collapsed="false">
      <c r="A12" s="193" t="n">
        <v>3</v>
      </c>
      <c r="B12" s="194" t="s">
        <v>109</v>
      </c>
      <c r="C12" s="195" t="s">
        <v>110</v>
      </c>
      <c r="D12" s="196" t="s">
        <v>111</v>
      </c>
      <c r="E12" s="197" t="n">
        <v>58.56</v>
      </c>
      <c r="F12" s="198"/>
      <c r="G12" s="199" t="n">
        <f aca="false">ROUND(E12*F12,2)</f>
        <v>0</v>
      </c>
      <c r="H12" s="198"/>
      <c r="I12" s="199" t="n">
        <f aca="false">ROUND(E12*H12,2)</f>
        <v>0</v>
      </c>
      <c r="J12" s="198"/>
      <c r="K12" s="199" t="n">
        <f aca="false">ROUND(E12*J12,2)</f>
        <v>0</v>
      </c>
      <c r="L12" s="199" t="n">
        <v>21</v>
      </c>
      <c r="M12" s="199" t="n">
        <f aca="false">G12*(1+L12/100)</f>
        <v>0</v>
      </c>
      <c r="N12" s="199" t="n">
        <v>0</v>
      </c>
      <c r="O12" s="199" t="n">
        <f aca="false">ROUND(E12*N12,2)</f>
        <v>0</v>
      </c>
      <c r="P12" s="199" t="n">
        <v>0</v>
      </c>
      <c r="Q12" s="200" t="n">
        <f aca="false">ROUND(E12*P12,2)</f>
        <v>0</v>
      </c>
      <c r="R12" s="201"/>
      <c r="S12" s="201" t="s">
        <v>112</v>
      </c>
      <c r="T12" s="201" t="s">
        <v>113</v>
      </c>
      <c r="U12" s="201" t="n">
        <v>0</v>
      </c>
      <c r="V12" s="201" t="n">
        <f aca="false">ROUND(E12*U12,2)</f>
        <v>0</v>
      </c>
      <c r="W12" s="201"/>
      <c r="X12" s="201" t="s">
        <v>102</v>
      </c>
      <c r="Y12" s="202"/>
      <c r="Z12" s="202"/>
      <c r="AA12" s="202"/>
      <c r="AB12" s="202"/>
      <c r="AC12" s="202"/>
      <c r="AD12" s="202"/>
      <c r="AE12" s="202"/>
      <c r="AF12" s="202"/>
      <c r="AG12" s="202" t="s">
        <v>103</v>
      </c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</row>
    <row r="13" customFormat="false" ht="12.75" hidden="false" customHeight="false" outlineLevel="1" collapsed="false">
      <c r="A13" s="203"/>
      <c r="B13" s="204"/>
      <c r="C13" s="205" t="s">
        <v>114</v>
      </c>
      <c r="D13" s="206"/>
      <c r="E13" s="207" t="n">
        <v>58.56</v>
      </c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2"/>
      <c r="Z13" s="202"/>
      <c r="AA13" s="202"/>
      <c r="AB13" s="202"/>
      <c r="AC13" s="202"/>
      <c r="AD13" s="202"/>
      <c r="AE13" s="202"/>
      <c r="AF13" s="202"/>
      <c r="AG13" s="202" t="s">
        <v>105</v>
      </c>
      <c r="AH13" s="202" t="n">
        <v>0</v>
      </c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</row>
    <row r="14" customFormat="false" ht="12.75" hidden="false" customHeight="false" outlineLevel="1" collapsed="false">
      <c r="A14" s="208" t="n">
        <v>4</v>
      </c>
      <c r="B14" s="209" t="s">
        <v>115</v>
      </c>
      <c r="C14" s="210" t="s">
        <v>116</v>
      </c>
      <c r="D14" s="211" t="s">
        <v>111</v>
      </c>
      <c r="E14" s="212" t="n">
        <v>58.56</v>
      </c>
      <c r="F14" s="213"/>
      <c r="G14" s="214" t="n">
        <f aca="false">ROUND(E14*F14,2)</f>
        <v>0</v>
      </c>
      <c r="H14" s="213"/>
      <c r="I14" s="214" t="n">
        <f aca="false">ROUND(E14*H14,2)</f>
        <v>0</v>
      </c>
      <c r="J14" s="213"/>
      <c r="K14" s="214" t="n">
        <f aca="false">ROUND(E14*J14,2)</f>
        <v>0</v>
      </c>
      <c r="L14" s="214" t="n">
        <v>21</v>
      </c>
      <c r="M14" s="214" t="n">
        <f aca="false">G14*(1+L14/100)</f>
        <v>0</v>
      </c>
      <c r="N14" s="214" t="n">
        <v>0</v>
      </c>
      <c r="O14" s="214" t="n">
        <f aca="false">ROUND(E14*N14,2)</f>
        <v>0</v>
      </c>
      <c r="P14" s="214" t="n">
        <v>0</v>
      </c>
      <c r="Q14" s="215" t="n">
        <f aca="false">ROUND(E14*P14,2)</f>
        <v>0</v>
      </c>
      <c r="R14" s="201"/>
      <c r="S14" s="201" t="s">
        <v>117</v>
      </c>
      <c r="T14" s="201" t="s">
        <v>113</v>
      </c>
      <c r="U14" s="201" t="n">
        <v>0</v>
      </c>
      <c r="V14" s="201" t="n">
        <f aca="false">ROUND(E14*U14,2)</f>
        <v>0</v>
      </c>
      <c r="W14" s="201"/>
      <c r="X14" s="201" t="s">
        <v>102</v>
      </c>
      <c r="Y14" s="202"/>
      <c r="Z14" s="202"/>
      <c r="AA14" s="202"/>
      <c r="AB14" s="202"/>
      <c r="AC14" s="202"/>
      <c r="AD14" s="202"/>
      <c r="AE14" s="202"/>
      <c r="AF14" s="202"/>
      <c r="AG14" s="202" t="s">
        <v>103</v>
      </c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</row>
    <row r="15" customFormat="false" ht="12.75" hidden="false" customHeight="false" outlineLevel="1" collapsed="false">
      <c r="A15" s="208" t="n">
        <v>5</v>
      </c>
      <c r="B15" s="209" t="s">
        <v>118</v>
      </c>
      <c r="C15" s="210" t="s">
        <v>119</v>
      </c>
      <c r="D15" s="211" t="s">
        <v>111</v>
      </c>
      <c r="E15" s="212" t="n">
        <v>0.5</v>
      </c>
      <c r="F15" s="213"/>
      <c r="G15" s="214" t="n">
        <f aca="false">ROUND(E15*F15,2)</f>
        <v>0</v>
      </c>
      <c r="H15" s="213"/>
      <c r="I15" s="214" t="n">
        <f aca="false">ROUND(E15*H15,2)</f>
        <v>0</v>
      </c>
      <c r="J15" s="213"/>
      <c r="K15" s="214" t="n">
        <f aca="false">ROUND(E15*J15,2)</f>
        <v>0</v>
      </c>
      <c r="L15" s="214" t="n">
        <v>21</v>
      </c>
      <c r="M15" s="214" t="n">
        <f aca="false">G15*(1+L15/100)</f>
        <v>0</v>
      </c>
      <c r="N15" s="214" t="n">
        <v>0</v>
      </c>
      <c r="O15" s="214" t="n">
        <f aca="false">ROUND(E15*N15,2)</f>
        <v>0</v>
      </c>
      <c r="P15" s="214" t="n">
        <v>0</v>
      </c>
      <c r="Q15" s="215" t="n">
        <f aca="false">ROUND(E15*P15,2)</f>
        <v>0</v>
      </c>
      <c r="R15" s="201"/>
      <c r="S15" s="201" t="s">
        <v>120</v>
      </c>
      <c r="T15" s="201" t="s">
        <v>120</v>
      </c>
      <c r="U15" s="201" t="n">
        <v>0</v>
      </c>
      <c r="V15" s="201" t="n">
        <f aca="false">ROUND(E15*U15,2)</f>
        <v>0</v>
      </c>
      <c r="W15" s="201"/>
      <c r="X15" s="201" t="s">
        <v>102</v>
      </c>
      <c r="Y15" s="202"/>
      <c r="Z15" s="202"/>
      <c r="AA15" s="202"/>
      <c r="AB15" s="202"/>
      <c r="AC15" s="202"/>
      <c r="AD15" s="202"/>
      <c r="AE15" s="202"/>
      <c r="AF15" s="202"/>
      <c r="AG15" s="202" t="s">
        <v>103</v>
      </c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</row>
    <row r="16" customFormat="false" ht="12.75" hidden="false" customHeight="false" outlineLevel="1" collapsed="false">
      <c r="A16" s="208" t="n">
        <v>6</v>
      </c>
      <c r="B16" s="209" t="s">
        <v>121</v>
      </c>
      <c r="C16" s="210" t="s">
        <v>122</v>
      </c>
      <c r="D16" s="211" t="s">
        <v>111</v>
      </c>
      <c r="E16" s="212" t="n">
        <v>58.56</v>
      </c>
      <c r="F16" s="213"/>
      <c r="G16" s="214" t="n">
        <f aca="false">ROUND(E16*F16,2)</f>
        <v>0</v>
      </c>
      <c r="H16" s="213"/>
      <c r="I16" s="214" t="n">
        <f aca="false">ROUND(E16*H16,2)</f>
        <v>0</v>
      </c>
      <c r="J16" s="213"/>
      <c r="K16" s="214" t="n">
        <f aca="false">ROUND(E16*J16,2)</f>
        <v>0</v>
      </c>
      <c r="L16" s="214" t="n">
        <v>21</v>
      </c>
      <c r="M16" s="214" t="n">
        <f aca="false">G16*(1+L16/100)</f>
        <v>0</v>
      </c>
      <c r="N16" s="214" t="n">
        <v>0</v>
      </c>
      <c r="O16" s="214" t="n">
        <f aca="false">ROUND(E16*N16,2)</f>
        <v>0</v>
      </c>
      <c r="P16" s="214" t="n">
        <v>0</v>
      </c>
      <c r="Q16" s="215" t="n">
        <f aca="false">ROUND(E16*P16,2)</f>
        <v>0</v>
      </c>
      <c r="R16" s="201"/>
      <c r="S16" s="201" t="s">
        <v>120</v>
      </c>
      <c r="T16" s="201" t="s">
        <v>120</v>
      </c>
      <c r="U16" s="201" t="n">
        <v>0</v>
      </c>
      <c r="V16" s="201" t="n">
        <f aca="false">ROUND(E16*U16,2)</f>
        <v>0</v>
      </c>
      <c r="W16" s="201"/>
      <c r="X16" s="201" t="s">
        <v>102</v>
      </c>
      <c r="Y16" s="202"/>
      <c r="Z16" s="202"/>
      <c r="AA16" s="202"/>
      <c r="AB16" s="202"/>
      <c r="AC16" s="202"/>
      <c r="AD16" s="202"/>
      <c r="AE16" s="202"/>
      <c r="AF16" s="202"/>
      <c r="AG16" s="202" t="s">
        <v>103</v>
      </c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</row>
    <row r="17" customFormat="false" ht="12.75" hidden="false" customHeight="false" outlineLevel="1" collapsed="false">
      <c r="A17" s="193" t="n">
        <v>7</v>
      </c>
      <c r="B17" s="194" t="s">
        <v>123</v>
      </c>
      <c r="C17" s="195" t="s">
        <v>124</v>
      </c>
      <c r="D17" s="196" t="s">
        <v>111</v>
      </c>
      <c r="E17" s="197" t="n">
        <v>117.12</v>
      </c>
      <c r="F17" s="198"/>
      <c r="G17" s="199" t="n">
        <f aca="false">ROUND(E17*F17,2)</f>
        <v>0</v>
      </c>
      <c r="H17" s="198"/>
      <c r="I17" s="199" t="n">
        <f aca="false">ROUND(E17*H17,2)</f>
        <v>0</v>
      </c>
      <c r="J17" s="198"/>
      <c r="K17" s="199" t="n">
        <f aca="false">ROUND(E17*J17,2)</f>
        <v>0</v>
      </c>
      <c r="L17" s="199" t="n">
        <v>21</v>
      </c>
      <c r="M17" s="199" t="n">
        <f aca="false">G17*(1+L17/100)</f>
        <v>0</v>
      </c>
      <c r="N17" s="199" t="n">
        <v>0</v>
      </c>
      <c r="O17" s="199" t="n">
        <f aca="false">ROUND(E17*N17,2)</f>
        <v>0</v>
      </c>
      <c r="P17" s="199" t="n">
        <v>0</v>
      </c>
      <c r="Q17" s="200" t="n">
        <f aca="false">ROUND(E17*P17,2)</f>
        <v>0</v>
      </c>
      <c r="R17" s="201"/>
      <c r="S17" s="201" t="s">
        <v>120</v>
      </c>
      <c r="T17" s="201" t="s">
        <v>120</v>
      </c>
      <c r="U17" s="201" t="n">
        <v>0</v>
      </c>
      <c r="V17" s="201" t="n">
        <f aca="false">ROUND(E17*U17,2)</f>
        <v>0</v>
      </c>
      <c r="W17" s="201"/>
      <c r="X17" s="201" t="s">
        <v>102</v>
      </c>
      <c r="Y17" s="202"/>
      <c r="Z17" s="202"/>
      <c r="AA17" s="202"/>
      <c r="AB17" s="202"/>
      <c r="AC17" s="202"/>
      <c r="AD17" s="202"/>
      <c r="AE17" s="202"/>
      <c r="AF17" s="202"/>
      <c r="AG17" s="202" t="s">
        <v>103</v>
      </c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</row>
    <row r="18" customFormat="false" ht="12.75" hidden="false" customHeight="false" outlineLevel="1" collapsed="false">
      <c r="A18" s="203"/>
      <c r="B18" s="204"/>
      <c r="C18" s="205" t="s">
        <v>125</v>
      </c>
      <c r="D18" s="206"/>
      <c r="E18" s="207" t="n">
        <v>117.12</v>
      </c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2"/>
      <c r="Z18" s="202"/>
      <c r="AA18" s="202"/>
      <c r="AB18" s="202"/>
      <c r="AC18" s="202"/>
      <c r="AD18" s="202"/>
      <c r="AE18" s="202"/>
      <c r="AF18" s="202"/>
      <c r="AG18" s="202" t="s">
        <v>105</v>
      </c>
      <c r="AH18" s="202" t="n">
        <v>0</v>
      </c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</row>
    <row r="19" customFormat="false" ht="22.5" hidden="false" customHeight="false" outlineLevel="1" collapsed="false">
      <c r="A19" s="193" t="n">
        <v>8</v>
      </c>
      <c r="B19" s="194" t="s">
        <v>126</v>
      </c>
      <c r="C19" s="195" t="s">
        <v>127</v>
      </c>
      <c r="D19" s="196" t="s">
        <v>111</v>
      </c>
      <c r="E19" s="197" t="n">
        <v>29.28</v>
      </c>
      <c r="F19" s="198"/>
      <c r="G19" s="199" t="n">
        <f aca="false">ROUND(E19*F19,2)</f>
        <v>0</v>
      </c>
      <c r="H19" s="198"/>
      <c r="I19" s="199" t="n">
        <f aca="false">ROUND(E19*H19,2)</f>
        <v>0</v>
      </c>
      <c r="J19" s="198"/>
      <c r="K19" s="199" t="n">
        <f aca="false">ROUND(E19*J19,2)</f>
        <v>0</v>
      </c>
      <c r="L19" s="199" t="n">
        <v>21</v>
      </c>
      <c r="M19" s="199" t="n">
        <f aca="false">G19*(1+L19/100)</f>
        <v>0</v>
      </c>
      <c r="N19" s="199" t="n">
        <v>0</v>
      </c>
      <c r="O19" s="199" t="n">
        <f aca="false">ROUND(E19*N19,2)</f>
        <v>0</v>
      </c>
      <c r="P19" s="199" t="n">
        <v>0</v>
      </c>
      <c r="Q19" s="200" t="n">
        <f aca="false">ROUND(E19*P19,2)</f>
        <v>0</v>
      </c>
      <c r="R19" s="201"/>
      <c r="S19" s="201" t="s">
        <v>120</v>
      </c>
      <c r="T19" s="201" t="s">
        <v>120</v>
      </c>
      <c r="U19" s="201" t="n">
        <v>0</v>
      </c>
      <c r="V19" s="201" t="n">
        <f aca="false">ROUND(E19*U19,2)</f>
        <v>0</v>
      </c>
      <c r="W19" s="201"/>
      <c r="X19" s="201" t="s">
        <v>102</v>
      </c>
      <c r="Y19" s="202"/>
      <c r="Z19" s="202"/>
      <c r="AA19" s="202"/>
      <c r="AB19" s="202"/>
      <c r="AC19" s="202"/>
      <c r="AD19" s="202"/>
      <c r="AE19" s="202"/>
      <c r="AF19" s="202"/>
      <c r="AG19" s="202" t="s">
        <v>103</v>
      </c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</row>
    <row r="20" customFormat="false" ht="12.75" hidden="false" customHeight="false" outlineLevel="1" collapsed="false">
      <c r="A20" s="203"/>
      <c r="B20" s="204"/>
      <c r="C20" s="205" t="s">
        <v>128</v>
      </c>
      <c r="D20" s="206"/>
      <c r="E20" s="207" t="n">
        <v>29.28</v>
      </c>
      <c r="F20" s="201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01"/>
      <c r="Y20" s="202"/>
      <c r="Z20" s="202"/>
      <c r="AA20" s="202"/>
      <c r="AB20" s="202"/>
      <c r="AC20" s="202"/>
      <c r="AD20" s="202"/>
      <c r="AE20" s="202"/>
      <c r="AF20" s="202"/>
      <c r="AG20" s="202" t="s">
        <v>105</v>
      </c>
      <c r="AH20" s="202" t="n">
        <v>0</v>
      </c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 s="202"/>
      <c r="AU20" s="202"/>
      <c r="AV20" s="202"/>
      <c r="AW20" s="202"/>
      <c r="AX20" s="202"/>
      <c r="AY20" s="202"/>
      <c r="AZ20" s="202"/>
      <c r="BA20" s="202"/>
      <c r="BB20" s="202"/>
      <c r="BC20" s="202"/>
      <c r="BD20" s="202"/>
      <c r="BE20" s="202"/>
      <c r="BF20" s="202"/>
      <c r="BG20" s="202"/>
      <c r="BH20" s="202"/>
    </row>
    <row r="21" customFormat="false" ht="12.75" hidden="false" customHeight="false" outlineLevel="1" collapsed="false">
      <c r="A21" s="208" t="n">
        <v>9</v>
      </c>
      <c r="B21" s="209" t="s">
        <v>129</v>
      </c>
      <c r="C21" s="210" t="s">
        <v>130</v>
      </c>
      <c r="D21" s="211" t="s">
        <v>111</v>
      </c>
      <c r="E21" s="212" t="n">
        <v>58.56</v>
      </c>
      <c r="F21" s="213"/>
      <c r="G21" s="214" t="n">
        <f aca="false">ROUND(E21*F21,2)</f>
        <v>0</v>
      </c>
      <c r="H21" s="213"/>
      <c r="I21" s="214" t="n">
        <f aca="false">ROUND(E21*H21,2)</f>
        <v>0</v>
      </c>
      <c r="J21" s="213"/>
      <c r="K21" s="214" t="n">
        <f aca="false">ROUND(E21*J21,2)</f>
        <v>0</v>
      </c>
      <c r="L21" s="214" t="n">
        <v>21</v>
      </c>
      <c r="M21" s="214" t="n">
        <f aca="false">G21*(1+L21/100)</f>
        <v>0</v>
      </c>
      <c r="N21" s="214" t="n">
        <v>0</v>
      </c>
      <c r="O21" s="214" t="n">
        <f aca="false">ROUND(E21*N21,2)</f>
        <v>0</v>
      </c>
      <c r="P21" s="214" t="n">
        <v>0</v>
      </c>
      <c r="Q21" s="215" t="n">
        <f aca="false">ROUND(E21*P21,2)</f>
        <v>0</v>
      </c>
      <c r="R21" s="201"/>
      <c r="S21" s="201" t="s">
        <v>120</v>
      </c>
      <c r="T21" s="201" t="s">
        <v>120</v>
      </c>
      <c r="U21" s="201" t="n">
        <v>0</v>
      </c>
      <c r="V21" s="201" t="n">
        <f aca="false">ROUND(E21*U21,2)</f>
        <v>0</v>
      </c>
      <c r="W21" s="201"/>
      <c r="X21" s="201" t="s">
        <v>102</v>
      </c>
      <c r="Y21" s="202"/>
      <c r="Z21" s="202"/>
      <c r="AA21" s="202"/>
      <c r="AB21" s="202"/>
      <c r="AC21" s="202"/>
      <c r="AD21" s="202"/>
      <c r="AE21" s="202"/>
      <c r="AF21" s="202"/>
      <c r="AG21" s="202" t="s">
        <v>103</v>
      </c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2"/>
      <c r="BE21" s="202"/>
      <c r="BF21" s="202"/>
      <c r="BG21" s="202"/>
      <c r="BH21" s="202"/>
    </row>
    <row r="22" customFormat="false" ht="12.75" hidden="false" customHeight="false" outlineLevel="1" collapsed="false">
      <c r="A22" s="193" t="n">
        <v>10</v>
      </c>
      <c r="B22" s="194" t="s">
        <v>131</v>
      </c>
      <c r="C22" s="195" t="s">
        <v>132</v>
      </c>
      <c r="D22" s="196" t="s">
        <v>111</v>
      </c>
      <c r="E22" s="197" t="n">
        <v>29.28</v>
      </c>
      <c r="F22" s="198"/>
      <c r="G22" s="199" t="n">
        <f aca="false">ROUND(E22*F22,2)</f>
        <v>0</v>
      </c>
      <c r="H22" s="198"/>
      <c r="I22" s="199" t="n">
        <f aca="false">ROUND(E22*H22,2)</f>
        <v>0</v>
      </c>
      <c r="J22" s="198"/>
      <c r="K22" s="199" t="n">
        <f aca="false">ROUND(E22*J22,2)</f>
        <v>0</v>
      </c>
      <c r="L22" s="199" t="n">
        <v>21</v>
      </c>
      <c r="M22" s="199" t="n">
        <f aca="false">G22*(1+L22/100)</f>
        <v>0</v>
      </c>
      <c r="N22" s="199" t="n">
        <v>0</v>
      </c>
      <c r="O22" s="199" t="n">
        <f aca="false">ROUND(E22*N22,2)</f>
        <v>0</v>
      </c>
      <c r="P22" s="199" t="n">
        <v>0</v>
      </c>
      <c r="Q22" s="200" t="n">
        <f aca="false">ROUND(E22*P22,2)</f>
        <v>0</v>
      </c>
      <c r="R22" s="201"/>
      <c r="S22" s="201" t="s">
        <v>120</v>
      </c>
      <c r="T22" s="201" t="s">
        <v>120</v>
      </c>
      <c r="U22" s="201" t="n">
        <v>0</v>
      </c>
      <c r="V22" s="201" t="n">
        <f aca="false">ROUND(E22*U22,2)</f>
        <v>0</v>
      </c>
      <c r="W22" s="201"/>
      <c r="X22" s="201" t="s">
        <v>102</v>
      </c>
      <c r="Y22" s="202"/>
      <c r="Z22" s="202"/>
      <c r="AA22" s="202"/>
      <c r="AB22" s="202"/>
      <c r="AC22" s="202"/>
      <c r="AD22" s="202"/>
      <c r="AE22" s="202"/>
      <c r="AF22" s="202"/>
      <c r="AG22" s="202" t="s">
        <v>103</v>
      </c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  <c r="AT22" s="202"/>
      <c r="AU22" s="202"/>
      <c r="AV22" s="202"/>
      <c r="AW22" s="202"/>
      <c r="AX22" s="202"/>
      <c r="AY22" s="202"/>
      <c r="AZ22" s="202"/>
      <c r="BA22" s="202"/>
      <c r="BB22" s="202"/>
      <c r="BC22" s="202"/>
      <c r="BD22" s="202"/>
      <c r="BE22" s="202"/>
      <c r="BF22" s="202"/>
      <c r="BG22" s="202"/>
      <c r="BH22" s="202"/>
    </row>
    <row r="23" customFormat="false" ht="12.75" hidden="false" customHeight="false" outlineLevel="1" collapsed="false">
      <c r="A23" s="203"/>
      <c r="B23" s="204"/>
      <c r="C23" s="205" t="s">
        <v>133</v>
      </c>
      <c r="D23" s="206"/>
      <c r="E23" s="207" t="n">
        <v>29.28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2"/>
      <c r="Z23" s="202"/>
      <c r="AA23" s="202"/>
      <c r="AB23" s="202"/>
      <c r="AC23" s="202"/>
      <c r="AD23" s="202"/>
      <c r="AE23" s="202"/>
      <c r="AF23" s="202"/>
      <c r="AG23" s="202" t="s">
        <v>105</v>
      </c>
      <c r="AH23" s="202" t="n">
        <v>0</v>
      </c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  <c r="AT23" s="202"/>
      <c r="AU23" s="202"/>
      <c r="AV23" s="202"/>
      <c r="AW23" s="202"/>
      <c r="AX23" s="202"/>
      <c r="AY23" s="202"/>
      <c r="AZ23" s="202"/>
      <c r="BA23" s="202"/>
      <c r="BB23" s="202"/>
      <c r="BC23" s="202"/>
      <c r="BD23" s="202"/>
      <c r="BE23" s="202"/>
      <c r="BF23" s="202"/>
      <c r="BG23" s="202"/>
      <c r="BH23" s="202"/>
    </row>
    <row r="24" customFormat="false" ht="12.75" hidden="false" customHeight="false" outlineLevel="1" collapsed="false">
      <c r="A24" s="193" t="n">
        <v>11</v>
      </c>
      <c r="B24" s="194" t="s">
        <v>134</v>
      </c>
      <c r="C24" s="195" t="s">
        <v>135</v>
      </c>
      <c r="D24" s="196" t="s">
        <v>111</v>
      </c>
      <c r="E24" s="197" t="n">
        <v>24.4</v>
      </c>
      <c r="F24" s="198"/>
      <c r="G24" s="199" t="n">
        <f aca="false">ROUND(E24*F24,2)</f>
        <v>0</v>
      </c>
      <c r="H24" s="198"/>
      <c r="I24" s="199" t="n">
        <f aca="false">ROUND(E24*H24,2)</f>
        <v>0</v>
      </c>
      <c r="J24" s="198"/>
      <c r="K24" s="199" t="n">
        <f aca="false">ROUND(E24*J24,2)</f>
        <v>0</v>
      </c>
      <c r="L24" s="199" t="n">
        <v>21</v>
      </c>
      <c r="M24" s="199" t="n">
        <f aca="false">G24*(1+L24/100)</f>
        <v>0</v>
      </c>
      <c r="N24" s="199" t="n">
        <v>0</v>
      </c>
      <c r="O24" s="199" t="n">
        <f aca="false">ROUND(E24*N24,2)</f>
        <v>0</v>
      </c>
      <c r="P24" s="199" t="n">
        <v>0</v>
      </c>
      <c r="Q24" s="200" t="n">
        <f aca="false">ROUND(E24*P24,2)</f>
        <v>0</v>
      </c>
      <c r="R24" s="201"/>
      <c r="S24" s="201" t="s">
        <v>120</v>
      </c>
      <c r="T24" s="201" t="s">
        <v>120</v>
      </c>
      <c r="U24" s="201" t="n">
        <v>0</v>
      </c>
      <c r="V24" s="201" t="n">
        <f aca="false">ROUND(E24*U24,2)</f>
        <v>0</v>
      </c>
      <c r="W24" s="201"/>
      <c r="X24" s="201" t="s">
        <v>102</v>
      </c>
      <c r="Y24" s="202"/>
      <c r="Z24" s="202"/>
      <c r="AA24" s="202"/>
      <c r="AB24" s="202"/>
      <c r="AC24" s="202"/>
      <c r="AD24" s="202"/>
      <c r="AE24" s="202"/>
      <c r="AF24" s="202"/>
      <c r="AG24" s="202" t="s">
        <v>103</v>
      </c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</row>
    <row r="25" customFormat="false" ht="12.75" hidden="false" customHeight="false" outlineLevel="1" collapsed="false">
      <c r="A25" s="203"/>
      <c r="B25" s="204"/>
      <c r="C25" s="205" t="s">
        <v>136</v>
      </c>
      <c r="D25" s="206"/>
      <c r="E25" s="207" t="n">
        <v>24.4</v>
      </c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2"/>
      <c r="Z25" s="202"/>
      <c r="AA25" s="202"/>
      <c r="AB25" s="202"/>
      <c r="AC25" s="202"/>
      <c r="AD25" s="202"/>
      <c r="AE25" s="202"/>
      <c r="AF25" s="202"/>
      <c r="AG25" s="202" t="s">
        <v>105</v>
      </c>
      <c r="AH25" s="202" t="n">
        <v>0</v>
      </c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</row>
    <row r="26" customFormat="false" ht="12.75" hidden="false" customHeight="false" outlineLevel="1" collapsed="false">
      <c r="A26" s="208" t="n">
        <v>12</v>
      </c>
      <c r="B26" s="209" t="s">
        <v>137</v>
      </c>
      <c r="C26" s="210" t="s">
        <v>138</v>
      </c>
      <c r="D26" s="211" t="s">
        <v>111</v>
      </c>
      <c r="E26" s="212" t="n">
        <v>24.4</v>
      </c>
      <c r="F26" s="213"/>
      <c r="G26" s="214" t="n">
        <f aca="false">ROUND(E26*F26,2)</f>
        <v>0</v>
      </c>
      <c r="H26" s="213"/>
      <c r="I26" s="214" t="n">
        <f aca="false">ROUND(E26*H26,2)</f>
        <v>0</v>
      </c>
      <c r="J26" s="213"/>
      <c r="K26" s="214" t="n">
        <f aca="false">ROUND(E26*J26,2)</f>
        <v>0</v>
      </c>
      <c r="L26" s="214" t="n">
        <v>21</v>
      </c>
      <c r="M26" s="214" t="n">
        <f aca="false">G26*(1+L26/100)</f>
        <v>0</v>
      </c>
      <c r="N26" s="214" t="n">
        <v>0</v>
      </c>
      <c r="O26" s="214" t="n">
        <f aca="false">ROUND(E26*N26,2)</f>
        <v>0</v>
      </c>
      <c r="P26" s="214" t="n">
        <v>0</v>
      </c>
      <c r="Q26" s="215" t="n">
        <f aca="false">ROUND(E26*P26,2)</f>
        <v>0</v>
      </c>
      <c r="R26" s="201"/>
      <c r="S26" s="201" t="s">
        <v>120</v>
      </c>
      <c r="T26" s="201" t="s">
        <v>120</v>
      </c>
      <c r="U26" s="201" t="n">
        <v>0</v>
      </c>
      <c r="V26" s="201" t="n">
        <f aca="false">ROUND(E26*U26,2)</f>
        <v>0</v>
      </c>
      <c r="W26" s="201"/>
      <c r="X26" s="201" t="s">
        <v>102</v>
      </c>
      <c r="Y26" s="202"/>
      <c r="Z26" s="202"/>
      <c r="AA26" s="202"/>
      <c r="AB26" s="202"/>
      <c r="AC26" s="202"/>
      <c r="AD26" s="202"/>
      <c r="AE26" s="202"/>
      <c r="AF26" s="202"/>
      <c r="AG26" s="202" t="s">
        <v>103</v>
      </c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</row>
    <row r="27" customFormat="false" ht="12.75" hidden="false" customHeight="false" outlineLevel="1" collapsed="false">
      <c r="A27" s="193" t="n">
        <v>13</v>
      </c>
      <c r="B27" s="194" t="s">
        <v>139</v>
      </c>
      <c r="C27" s="195" t="s">
        <v>140</v>
      </c>
      <c r="D27" s="196" t="s">
        <v>141</v>
      </c>
      <c r="E27" s="197" t="n">
        <v>58.56</v>
      </c>
      <c r="F27" s="198"/>
      <c r="G27" s="199" t="n">
        <f aca="false">ROUND(E27*F27,2)</f>
        <v>0</v>
      </c>
      <c r="H27" s="198"/>
      <c r="I27" s="199" t="n">
        <f aca="false">ROUND(E27*H27,2)</f>
        <v>0</v>
      </c>
      <c r="J27" s="198"/>
      <c r="K27" s="199" t="n">
        <f aca="false">ROUND(E27*J27,2)</f>
        <v>0</v>
      </c>
      <c r="L27" s="199" t="n">
        <v>21</v>
      </c>
      <c r="M27" s="199" t="n">
        <f aca="false">G27*(1+L27/100)</f>
        <v>0</v>
      </c>
      <c r="N27" s="199" t="n">
        <v>1</v>
      </c>
      <c r="O27" s="199" t="n">
        <f aca="false">ROUND(E27*N27,2)</f>
        <v>58.56</v>
      </c>
      <c r="P27" s="199" t="n">
        <v>0</v>
      </c>
      <c r="Q27" s="200" t="n">
        <f aca="false">ROUND(E27*P27,2)</f>
        <v>0</v>
      </c>
      <c r="R27" s="201" t="s">
        <v>142</v>
      </c>
      <c r="S27" s="201" t="s">
        <v>120</v>
      </c>
      <c r="T27" s="201" t="s">
        <v>120</v>
      </c>
      <c r="U27" s="201" t="n">
        <v>0</v>
      </c>
      <c r="V27" s="201" t="n">
        <f aca="false">ROUND(E27*U27,2)</f>
        <v>0</v>
      </c>
      <c r="W27" s="201"/>
      <c r="X27" s="201" t="s">
        <v>143</v>
      </c>
      <c r="Y27" s="202"/>
      <c r="Z27" s="202"/>
      <c r="AA27" s="202"/>
      <c r="AB27" s="202"/>
      <c r="AC27" s="202"/>
      <c r="AD27" s="202"/>
      <c r="AE27" s="202"/>
      <c r="AF27" s="202"/>
      <c r="AG27" s="202" t="s">
        <v>144</v>
      </c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</row>
    <row r="28" customFormat="false" ht="12.75" hidden="false" customHeight="false" outlineLevel="1" collapsed="false">
      <c r="A28" s="203"/>
      <c r="B28" s="204"/>
      <c r="C28" s="205" t="s">
        <v>145</v>
      </c>
      <c r="D28" s="206"/>
      <c r="E28" s="207" t="n">
        <v>58.56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2"/>
      <c r="Z28" s="202"/>
      <c r="AA28" s="202"/>
      <c r="AB28" s="202"/>
      <c r="AC28" s="202"/>
      <c r="AD28" s="202"/>
      <c r="AE28" s="202"/>
      <c r="AF28" s="202"/>
      <c r="AG28" s="202" t="s">
        <v>105</v>
      </c>
      <c r="AH28" s="202" t="n">
        <v>0</v>
      </c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</row>
    <row r="29" customFormat="false" ht="12.75" hidden="false" customHeight="false" outlineLevel="0" collapsed="false">
      <c r="A29" s="185" t="s">
        <v>95</v>
      </c>
      <c r="B29" s="186" t="s">
        <v>52</v>
      </c>
      <c r="C29" s="187" t="s">
        <v>53</v>
      </c>
      <c r="D29" s="188"/>
      <c r="E29" s="189"/>
      <c r="F29" s="190"/>
      <c r="G29" s="190" t="n">
        <f aca="false">SUMIF(AG30:AG32,"&lt;&gt;NOR",G30:G32)</f>
        <v>0</v>
      </c>
      <c r="H29" s="190"/>
      <c r="I29" s="190" t="n">
        <f aca="false">SUM(I30:I32)</f>
        <v>0</v>
      </c>
      <c r="J29" s="190"/>
      <c r="K29" s="190" t="n">
        <f aca="false">SUM(K30:K32)</f>
        <v>0</v>
      </c>
      <c r="L29" s="190"/>
      <c r="M29" s="190" t="n">
        <f aca="false">SUM(M30:M32)</f>
        <v>0</v>
      </c>
      <c r="N29" s="190"/>
      <c r="O29" s="190" t="n">
        <f aca="false">SUM(O30:O32)</f>
        <v>1.37</v>
      </c>
      <c r="P29" s="190"/>
      <c r="Q29" s="191" t="n">
        <f aca="false">SUM(Q30:Q32)</f>
        <v>0</v>
      </c>
      <c r="R29" s="192"/>
      <c r="S29" s="192"/>
      <c r="T29" s="192"/>
      <c r="U29" s="192"/>
      <c r="V29" s="192" t="n">
        <f aca="false">SUM(V30:V32)</f>
        <v>0</v>
      </c>
      <c r="W29" s="192"/>
      <c r="X29" s="192"/>
      <c r="AG29" s="0" t="s">
        <v>96</v>
      </c>
    </row>
    <row r="30" customFormat="false" ht="12.75" hidden="false" customHeight="false" outlineLevel="1" collapsed="false">
      <c r="A30" s="208" t="n">
        <v>14</v>
      </c>
      <c r="B30" s="209" t="s">
        <v>146</v>
      </c>
      <c r="C30" s="210" t="s">
        <v>147</v>
      </c>
      <c r="D30" s="211" t="s">
        <v>148</v>
      </c>
      <c r="E30" s="212" t="n">
        <v>4</v>
      </c>
      <c r="F30" s="213"/>
      <c r="G30" s="214" t="n">
        <f aca="false">ROUND(E30*F30,2)</f>
        <v>0</v>
      </c>
      <c r="H30" s="213"/>
      <c r="I30" s="214" t="n">
        <f aca="false">ROUND(E30*H30,2)</f>
        <v>0</v>
      </c>
      <c r="J30" s="213"/>
      <c r="K30" s="214" t="n">
        <f aca="false">ROUND(E30*J30,2)</f>
        <v>0</v>
      </c>
      <c r="L30" s="214" t="n">
        <v>21</v>
      </c>
      <c r="M30" s="214" t="n">
        <f aca="false">G30*(1+L30/100)</f>
        <v>0</v>
      </c>
      <c r="N30" s="214" t="n">
        <v>0.34191</v>
      </c>
      <c r="O30" s="214" t="n">
        <f aca="false">ROUND(E30*N30,2)</f>
        <v>1.37</v>
      </c>
      <c r="P30" s="214" t="n">
        <v>0</v>
      </c>
      <c r="Q30" s="215" t="n">
        <f aca="false">ROUND(E30*P30,2)</f>
        <v>0</v>
      </c>
      <c r="R30" s="201"/>
      <c r="S30" s="201" t="s">
        <v>149</v>
      </c>
      <c r="T30" s="201" t="s">
        <v>150</v>
      </c>
      <c r="U30" s="201" t="n">
        <v>0</v>
      </c>
      <c r="V30" s="201" t="n">
        <f aca="false">ROUND(E30*U30,2)</f>
        <v>0</v>
      </c>
      <c r="W30" s="201"/>
      <c r="X30" s="201" t="s">
        <v>102</v>
      </c>
      <c r="Y30" s="202"/>
      <c r="Z30" s="202"/>
      <c r="AA30" s="202"/>
      <c r="AB30" s="202"/>
      <c r="AC30" s="202"/>
      <c r="AD30" s="202"/>
      <c r="AE30" s="202"/>
      <c r="AF30" s="202"/>
      <c r="AG30" s="202" t="s">
        <v>103</v>
      </c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</row>
    <row r="31" customFormat="false" ht="12.75" hidden="false" customHeight="false" outlineLevel="1" collapsed="false">
      <c r="A31" s="193" t="n">
        <v>15</v>
      </c>
      <c r="B31" s="194" t="s">
        <v>151</v>
      </c>
      <c r="C31" s="195" t="s">
        <v>152</v>
      </c>
      <c r="D31" s="196" t="s">
        <v>111</v>
      </c>
      <c r="E31" s="197" t="n">
        <v>4.88</v>
      </c>
      <c r="F31" s="198"/>
      <c r="G31" s="199" t="n">
        <f aca="false">ROUND(E31*F31,2)</f>
        <v>0</v>
      </c>
      <c r="H31" s="198"/>
      <c r="I31" s="199" t="n">
        <f aca="false">ROUND(E31*H31,2)</f>
        <v>0</v>
      </c>
      <c r="J31" s="198"/>
      <c r="K31" s="199" t="n">
        <f aca="false">ROUND(E31*J31,2)</f>
        <v>0</v>
      </c>
      <c r="L31" s="199" t="n">
        <v>21</v>
      </c>
      <c r="M31" s="199" t="n">
        <f aca="false">G31*(1+L31/100)</f>
        <v>0</v>
      </c>
      <c r="N31" s="199" t="n">
        <v>0</v>
      </c>
      <c r="O31" s="199" t="n">
        <f aca="false">ROUND(E31*N31,2)</f>
        <v>0</v>
      </c>
      <c r="P31" s="199" t="n">
        <v>0</v>
      </c>
      <c r="Q31" s="200" t="n">
        <f aca="false">ROUND(E31*P31,2)</f>
        <v>0</v>
      </c>
      <c r="R31" s="201"/>
      <c r="S31" s="201" t="s">
        <v>120</v>
      </c>
      <c r="T31" s="201" t="s">
        <v>120</v>
      </c>
      <c r="U31" s="201" t="n">
        <v>0</v>
      </c>
      <c r="V31" s="201" t="n">
        <f aca="false">ROUND(E31*U31,2)</f>
        <v>0</v>
      </c>
      <c r="W31" s="201"/>
      <c r="X31" s="201" t="s">
        <v>102</v>
      </c>
      <c r="Y31" s="202"/>
      <c r="Z31" s="202"/>
      <c r="AA31" s="202"/>
      <c r="AB31" s="202"/>
      <c r="AC31" s="202"/>
      <c r="AD31" s="202"/>
      <c r="AE31" s="202"/>
      <c r="AF31" s="202"/>
      <c r="AG31" s="202" t="s">
        <v>103</v>
      </c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</row>
    <row r="32" customFormat="false" ht="12.75" hidden="false" customHeight="false" outlineLevel="1" collapsed="false">
      <c r="A32" s="203"/>
      <c r="B32" s="204"/>
      <c r="C32" s="205" t="s">
        <v>153</v>
      </c>
      <c r="D32" s="206"/>
      <c r="E32" s="207" t="n">
        <v>4.88</v>
      </c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2"/>
      <c r="Z32" s="202"/>
      <c r="AA32" s="202"/>
      <c r="AB32" s="202"/>
      <c r="AC32" s="202"/>
      <c r="AD32" s="202"/>
      <c r="AE32" s="202"/>
      <c r="AF32" s="202"/>
      <c r="AG32" s="202" t="s">
        <v>105</v>
      </c>
      <c r="AH32" s="202" t="n">
        <v>0</v>
      </c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</row>
    <row r="33" customFormat="false" ht="12.75" hidden="false" customHeight="false" outlineLevel="0" collapsed="false">
      <c r="A33" s="185" t="s">
        <v>95</v>
      </c>
      <c r="B33" s="186" t="s">
        <v>54</v>
      </c>
      <c r="C33" s="187" t="s">
        <v>55</v>
      </c>
      <c r="D33" s="188"/>
      <c r="E33" s="189"/>
      <c r="F33" s="190"/>
      <c r="G33" s="190" t="n">
        <f aca="false">SUMIF(AG34:AG37,"&lt;&gt;NOR",G34:G37)</f>
        <v>0</v>
      </c>
      <c r="H33" s="190"/>
      <c r="I33" s="190" t="n">
        <f aca="false">SUM(I34:I37)</f>
        <v>0</v>
      </c>
      <c r="J33" s="190"/>
      <c r="K33" s="190" t="n">
        <f aca="false">SUM(K34:K37)</f>
        <v>0</v>
      </c>
      <c r="L33" s="190"/>
      <c r="M33" s="190" t="n">
        <f aca="false">SUM(M34:M37)</f>
        <v>0</v>
      </c>
      <c r="N33" s="190"/>
      <c r="O33" s="190" t="n">
        <f aca="false">SUM(O34:O37)</f>
        <v>1.44</v>
      </c>
      <c r="P33" s="190"/>
      <c r="Q33" s="191" t="n">
        <f aca="false">SUM(Q34:Q37)</f>
        <v>0</v>
      </c>
      <c r="R33" s="192"/>
      <c r="S33" s="192"/>
      <c r="T33" s="192"/>
      <c r="U33" s="192"/>
      <c r="V33" s="192" t="n">
        <f aca="false">SUM(V34:V37)</f>
        <v>0</v>
      </c>
      <c r="W33" s="192"/>
      <c r="X33" s="192"/>
      <c r="AG33" s="0" t="s">
        <v>96</v>
      </c>
    </row>
    <row r="34" customFormat="false" ht="19.4" hidden="false" customHeight="false" outlineLevel="1" collapsed="false">
      <c r="A34" s="208" t="n">
        <v>16</v>
      </c>
      <c r="B34" s="209" t="s">
        <v>154</v>
      </c>
      <c r="C34" s="210" t="s">
        <v>155</v>
      </c>
      <c r="D34" s="211" t="s">
        <v>156</v>
      </c>
      <c r="E34" s="212" t="n">
        <v>18</v>
      </c>
      <c r="F34" s="213"/>
      <c r="G34" s="214" t="n">
        <f aca="false">ROUND(E34*F34,2)</f>
        <v>0</v>
      </c>
      <c r="H34" s="213"/>
      <c r="I34" s="214" t="n">
        <f aca="false">ROUND(E34*H34,2)</f>
        <v>0</v>
      </c>
      <c r="J34" s="213"/>
      <c r="K34" s="214" t="n">
        <f aca="false">ROUND(E34*J34,2)</f>
        <v>0</v>
      </c>
      <c r="L34" s="214" t="n">
        <v>21</v>
      </c>
      <c r="M34" s="214" t="n">
        <f aca="false">G34*(1+L34/100)</f>
        <v>0</v>
      </c>
      <c r="N34" s="214" t="n">
        <v>0.06605</v>
      </c>
      <c r="O34" s="214" t="n">
        <f aca="false">ROUND(E34*N34,2)</f>
        <v>1.19</v>
      </c>
      <c r="P34" s="214" t="n">
        <v>0</v>
      </c>
      <c r="Q34" s="215" t="n">
        <f aca="false">ROUND(E34*P34,2)</f>
        <v>0</v>
      </c>
      <c r="R34" s="201"/>
      <c r="S34" s="201" t="s">
        <v>120</v>
      </c>
      <c r="T34" s="201" t="s">
        <v>120</v>
      </c>
      <c r="U34" s="201" t="n">
        <v>0</v>
      </c>
      <c r="V34" s="201" t="n">
        <f aca="false">ROUND(E34*U34,2)</f>
        <v>0</v>
      </c>
      <c r="W34" s="201"/>
      <c r="X34" s="201" t="s">
        <v>102</v>
      </c>
      <c r="Y34" s="202"/>
      <c r="Z34" s="202"/>
      <c r="AA34" s="202"/>
      <c r="AB34" s="202"/>
      <c r="AC34" s="202"/>
      <c r="AD34" s="202"/>
      <c r="AE34" s="202"/>
      <c r="AF34" s="202"/>
      <c r="AG34" s="202" t="s">
        <v>103</v>
      </c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</row>
    <row r="35" customFormat="false" ht="19.4" hidden="false" customHeight="false" outlineLevel="1" collapsed="false">
      <c r="A35" s="208" t="n">
        <v>17</v>
      </c>
      <c r="B35" s="209" t="s">
        <v>157</v>
      </c>
      <c r="C35" s="210" t="s">
        <v>158</v>
      </c>
      <c r="D35" s="211" t="s">
        <v>156</v>
      </c>
      <c r="E35" s="212" t="n">
        <v>2</v>
      </c>
      <c r="F35" s="213"/>
      <c r="G35" s="214" t="n">
        <f aca="false">ROUND(E35*F35,2)</f>
        <v>0</v>
      </c>
      <c r="H35" s="213"/>
      <c r="I35" s="214" t="n">
        <f aca="false">ROUND(E35*H35,2)</f>
        <v>0</v>
      </c>
      <c r="J35" s="213"/>
      <c r="K35" s="214" t="n">
        <f aca="false">ROUND(E35*J35,2)</f>
        <v>0</v>
      </c>
      <c r="L35" s="214" t="n">
        <v>21</v>
      </c>
      <c r="M35" s="214" t="n">
        <f aca="false">G35*(1+L35/100)</f>
        <v>0</v>
      </c>
      <c r="N35" s="214" t="n">
        <v>0.00315</v>
      </c>
      <c r="O35" s="214" t="n">
        <f aca="false">ROUND(E35*N35,2)</f>
        <v>0.01</v>
      </c>
      <c r="P35" s="214" t="n">
        <v>0</v>
      </c>
      <c r="Q35" s="215" t="n">
        <f aca="false">ROUND(E35*P35,2)</f>
        <v>0</v>
      </c>
      <c r="R35" s="201"/>
      <c r="S35" s="201" t="s">
        <v>159</v>
      </c>
      <c r="T35" s="201" t="s">
        <v>159</v>
      </c>
      <c r="U35" s="201" t="n">
        <v>0</v>
      </c>
      <c r="V35" s="201" t="n">
        <f aca="false">ROUND(E35*U35,2)</f>
        <v>0</v>
      </c>
      <c r="W35" s="201"/>
      <c r="X35" s="201" t="s">
        <v>102</v>
      </c>
      <c r="Y35" s="202"/>
      <c r="Z35" s="202"/>
      <c r="AA35" s="202"/>
      <c r="AB35" s="202"/>
      <c r="AC35" s="202"/>
      <c r="AD35" s="202"/>
      <c r="AE35" s="202"/>
      <c r="AF35" s="202"/>
      <c r="AG35" s="202" t="s">
        <v>103</v>
      </c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</row>
    <row r="36" customFormat="false" ht="19.4" hidden="false" customHeight="false" outlineLevel="1" collapsed="false">
      <c r="A36" s="208" t="n">
        <v>18</v>
      </c>
      <c r="B36" s="209" t="s">
        <v>160</v>
      </c>
      <c r="C36" s="210" t="s">
        <v>161</v>
      </c>
      <c r="D36" s="211" t="s">
        <v>156</v>
      </c>
      <c r="E36" s="212" t="n">
        <v>36</v>
      </c>
      <c r="F36" s="213"/>
      <c r="G36" s="214" t="n">
        <f aca="false">ROUND(E36*F36,2)</f>
        <v>0</v>
      </c>
      <c r="H36" s="213"/>
      <c r="I36" s="214" t="n">
        <f aca="false">ROUND(E36*H36,2)</f>
        <v>0</v>
      </c>
      <c r="J36" s="213"/>
      <c r="K36" s="214" t="n">
        <f aca="false">ROUND(E36*J36,2)</f>
        <v>0</v>
      </c>
      <c r="L36" s="214" t="n">
        <v>21</v>
      </c>
      <c r="M36" s="214" t="n">
        <f aca="false">G36*(1+L36/100)</f>
        <v>0</v>
      </c>
      <c r="N36" s="214" t="n">
        <v>0.0063</v>
      </c>
      <c r="O36" s="214" t="n">
        <f aca="false">ROUND(E36*N36,2)</f>
        <v>0.23</v>
      </c>
      <c r="P36" s="214" t="n">
        <v>0</v>
      </c>
      <c r="Q36" s="215" t="n">
        <f aca="false">ROUND(E36*P36,2)</f>
        <v>0</v>
      </c>
      <c r="R36" s="201"/>
      <c r="S36" s="201" t="s">
        <v>120</v>
      </c>
      <c r="T36" s="201" t="s">
        <v>120</v>
      </c>
      <c r="U36" s="201" t="n">
        <v>0</v>
      </c>
      <c r="V36" s="201" t="n">
        <f aca="false">ROUND(E36*U36,2)</f>
        <v>0</v>
      </c>
      <c r="W36" s="201"/>
      <c r="X36" s="201" t="s">
        <v>102</v>
      </c>
      <c r="Y36" s="202"/>
      <c r="Z36" s="202"/>
      <c r="AA36" s="202"/>
      <c r="AB36" s="202"/>
      <c r="AC36" s="202"/>
      <c r="AD36" s="202"/>
      <c r="AE36" s="202"/>
      <c r="AF36" s="202"/>
      <c r="AG36" s="202" t="s">
        <v>103</v>
      </c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</row>
    <row r="37" customFormat="false" ht="12.8" hidden="false" customHeight="false" outlineLevel="1" collapsed="false">
      <c r="A37" s="208" t="n">
        <v>19</v>
      </c>
      <c r="B37" s="209" t="s">
        <v>162</v>
      </c>
      <c r="C37" s="210" t="s">
        <v>163</v>
      </c>
      <c r="D37" s="211" t="s">
        <v>156</v>
      </c>
      <c r="E37" s="212" t="n">
        <v>1</v>
      </c>
      <c r="F37" s="213"/>
      <c r="G37" s="214" t="n">
        <f aca="false">ROUND(E37*F37,2)</f>
        <v>0</v>
      </c>
      <c r="H37" s="213"/>
      <c r="I37" s="214" t="n">
        <f aca="false">ROUND(E37*H37,2)</f>
        <v>0</v>
      </c>
      <c r="J37" s="213"/>
      <c r="K37" s="214" t="n">
        <f aca="false">ROUND(E37*J37,2)</f>
        <v>0</v>
      </c>
      <c r="L37" s="214" t="n">
        <v>21</v>
      </c>
      <c r="M37" s="214" t="n">
        <f aca="false">G37*(1+L37/100)</f>
        <v>0</v>
      </c>
      <c r="N37" s="214" t="n">
        <v>0.01079</v>
      </c>
      <c r="O37" s="214" t="n">
        <f aca="false">ROUND(E37*N37,2)</f>
        <v>0.01</v>
      </c>
      <c r="P37" s="214" t="n">
        <v>0</v>
      </c>
      <c r="Q37" s="215" t="n">
        <f aca="false">ROUND(E37*P37,2)</f>
        <v>0</v>
      </c>
      <c r="R37" s="201"/>
      <c r="S37" s="201" t="s">
        <v>159</v>
      </c>
      <c r="T37" s="201" t="s">
        <v>159</v>
      </c>
      <c r="U37" s="201" t="n">
        <v>0</v>
      </c>
      <c r="V37" s="201" t="n">
        <f aca="false">ROUND(E37*U37,2)</f>
        <v>0</v>
      </c>
      <c r="W37" s="201"/>
      <c r="X37" s="201" t="s">
        <v>102</v>
      </c>
      <c r="Y37" s="202"/>
      <c r="Z37" s="202"/>
      <c r="AA37" s="202"/>
      <c r="AB37" s="202"/>
      <c r="AC37" s="202"/>
      <c r="AD37" s="202"/>
      <c r="AE37" s="202"/>
      <c r="AF37" s="202"/>
      <c r="AG37" s="202" t="s">
        <v>103</v>
      </c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</row>
    <row r="38" customFormat="false" ht="12.75" hidden="false" customHeight="false" outlineLevel="0" collapsed="false">
      <c r="A38" s="185" t="s">
        <v>95</v>
      </c>
      <c r="B38" s="186" t="s">
        <v>56</v>
      </c>
      <c r="C38" s="187" t="s">
        <v>57</v>
      </c>
      <c r="D38" s="188"/>
      <c r="E38" s="189"/>
      <c r="F38" s="190"/>
      <c r="G38" s="190" t="n">
        <f aca="false">SUMIF(AG39:AG46,"&lt;&gt;NOR",G39:G46)</f>
        <v>0</v>
      </c>
      <c r="H38" s="190"/>
      <c r="I38" s="190" t="n">
        <f aca="false">SUM(I39:I46)</f>
        <v>0</v>
      </c>
      <c r="J38" s="190"/>
      <c r="K38" s="190" t="n">
        <f aca="false">SUM(K39:K46)</f>
        <v>0</v>
      </c>
      <c r="L38" s="190"/>
      <c r="M38" s="190" t="n">
        <f aca="false">SUM(M39:M46)</f>
        <v>0</v>
      </c>
      <c r="N38" s="190"/>
      <c r="O38" s="190" t="n">
        <f aca="false">SUM(O39:O46)</f>
        <v>0.97</v>
      </c>
      <c r="P38" s="190"/>
      <c r="Q38" s="191" t="n">
        <f aca="false">SUM(Q39:Q46)</f>
        <v>0</v>
      </c>
      <c r="R38" s="192"/>
      <c r="S38" s="192"/>
      <c r="T38" s="192"/>
      <c r="U38" s="192"/>
      <c r="V38" s="192" t="n">
        <f aca="false">SUM(V39:V46)</f>
        <v>0</v>
      </c>
      <c r="W38" s="192"/>
      <c r="X38" s="192"/>
      <c r="AG38" s="0" t="s">
        <v>96</v>
      </c>
    </row>
    <row r="39" customFormat="false" ht="12.75" hidden="false" customHeight="false" outlineLevel="1" collapsed="false">
      <c r="A39" s="208" t="n">
        <v>20</v>
      </c>
      <c r="B39" s="209" t="s">
        <v>164</v>
      </c>
      <c r="C39" s="210" t="s">
        <v>165</v>
      </c>
      <c r="D39" s="211" t="s">
        <v>156</v>
      </c>
      <c r="E39" s="212" t="n">
        <v>1</v>
      </c>
      <c r="F39" s="213"/>
      <c r="G39" s="214" t="n">
        <f aca="false">ROUND(E39*F39,2)</f>
        <v>0</v>
      </c>
      <c r="H39" s="213"/>
      <c r="I39" s="214" t="n">
        <f aca="false">ROUND(E39*H39,2)</f>
        <v>0</v>
      </c>
      <c r="J39" s="213"/>
      <c r="K39" s="214" t="n">
        <f aca="false">ROUND(E39*J39,2)</f>
        <v>0</v>
      </c>
      <c r="L39" s="214" t="n">
        <v>21</v>
      </c>
      <c r="M39" s="214" t="n">
        <f aca="false">G39*(1+L39/100)</f>
        <v>0</v>
      </c>
      <c r="N39" s="214" t="n">
        <v>0.3409</v>
      </c>
      <c r="O39" s="214" t="n">
        <f aca="false">ROUND(E39*N39,2)</f>
        <v>0.34</v>
      </c>
      <c r="P39" s="214" t="n">
        <v>0</v>
      </c>
      <c r="Q39" s="215" t="n">
        <f aca="false">ROUND(E39*P39,2)</f>
        <v>0</v>
      </c>
      <c r="R39" s="201"/>
      <c r="S39" s="201" t="s">
        <v>120</v>
      </c>
      <c r="T39" s="201" t="s">
        <v>120</v>
      </c>
      <c r="U39" s="201" t="n">
        <v>0</v>
      </c>
      <c r="V39" s="201" t="n">
        <f aca="false">ROUND(E39*U39,2)</f>
        <v>0</v>
      </c>
      <c r="W39" s="201"/>
      <c r="X39" s="201" t="s">
        <v>102</v>
      </c>
      <c r="Y39" s="202"/>
      <c r="Z39" s="202"/>
      <c r="AA39" s="202"/>
      <c r="AB39" s="202"/>
      <c r="AC39" s="202"/>
      <c r="AD39" s="202"/>
      <c r="AE39" s="202"/>
      <c r="AF39" s="202"/>
      <c r="AG39" s="202" t="s">
        <v>103</v>
      </c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</row>
    <row r="40" customFormat="false" ht="12.75" hidden="false" customHeight="false" outlineLevel="1" collapsed="false">
      <c r="A40" s="208" t="n">
        <v>21</v>
      </c>
      <c r="B40" s="209" t="s">
        <v>166</v>
      </c>
      <c r="C40" s="210" t="s">
        <v>167</v>
      </c>
      <c r="D40" s="211" t="s">
        <v>156</v>
      </c>
      <c r="E40" s="212" t="n">
        <v>2</v>
      </c>
      <c r="F40" s="213"/>
      <c r="G40" s="214" t="n">
        <f aca="false">ROUND(E40*F40,2)</f>
        <v>0</v>
      </c>
      <c r="H40" s="213"/>
      <c r="I40" s="214" t="n">
        <f aca="false">ROUND(E40*H40,2)</f>
        <v>0</v>
      </c>
      <c r="J40" s="213"/>
      <c r="K40" s="214" t="n">
        <f aca="false">ROUND(E40*J40,2)</f>
        <v>0</v>
      </c>
      <c r="L40" s="214" t="n">
        <v>21</v>
      </c>
      <c r="M40" s="214" t="n">
        <f aca="false">G40*(1+L40/100)</f>
        <v>0</v>
      </c>
      <c r="N40" s="214" t="n">
        <v>0.00936</v>
      </c>
      <c r="O40" s="214" t="n">
        <f aca="false">ROUND(E40*N40,2)</f>
        <v>0.02</v>
      </c>
      <c r="P40" s="214" t="n">
        <v>0</v>
      </c>
      <c r="Q40" s="215" t="n">
        <f aca="false">ROUND(E40*P40,2)</f>
        <v>0</v>
      </c>
      <c r="R40" s="201"/>
      <c r="S40" s="201" t="s">
        <v>120</v>
      </c>
      <c r="T40" s="201" t="s">
        <v>120</v>
      </c>
      <c r="U40" s="201" t="n">
        <v>0</v>
      </c>
      <c r="V40" s="201" t="n">
        <f aca="false">ROUND(E40*U40,2)</f>
        <v>0</v>
      </c>
      <c r="W40" s="201"/>
      <c r="X40" s="201" t="s">
        <v>102</v>
      </c>
      <c r="Y40" s="202"/>
      <c r="Z40" s="202"/>
      <c r="AA40" s="202"/>
      <c r="AB40" s="202"/>
      <c r="AC40" s="202"/>
      <c r="AD40" s="202"/>
      <c r="AE40" s="202"/>
      <c r="AF40" s="202"/>
      <c r="AG40" s="202" t="s">
        <v>103</v>
      </c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</row>
    <row r="41" customFormat="false" ht="12.75" hidden="false" customHeight="false" outlineLevel="1" collapsed="false">
      <c r="A41" s="208" t="n">
        <v>22</v>
      </c>
      <c r="B41" s="209" t="s">
        <v>168</v>
      </c>
      <c r="C41" s="210" t="s">
        <v>169</v>
      </c>
      <c r="D41" s="211" t="s">
        <v>156</v>
      </c>
      <c r="E41" s="212" t="n">
        <v>1</v>
      </c>
      <c r="F41" s="213"/>
      <c r="G41" s="214" t="n">
        <f aca="false">ROUND(E41*F41,2)</f>
        <v>0</v>
      </c>
      <c r="H41" s="213"/>
      <c r="I41" s="214" t="n">
        <f aca="false">ROUND(E41*H41,2)</f>
        <v>0</v>
      </c>
      <c r="J41" s="213"/>
      <c r="K41" s="214" t="n">
        <f aca="false">ROUND(E41*J41,2)</f>
        <v>0</v>
      </c>
      <c r="L41" s="214" t="n">
        <v>21</v>
      </c>
      <c r="M41" s="214" t="n">
        <f aca="false">G41*(1+L41/100)</f>
        <v>0</v>
      </c>
      <c r="N41" s="214" t="n">
        <v>0.144</v>
      </c>
      <c r="O41" s="214" t="n">
        <f aca="false">ROUND(E41*N41,2)</f>
        <v>0.14</v>
      </c>
      <c r="P41" s="214" t="n">
        <v>0</v>
      </c>
      <c r="Q41" s="215" t="n">
        <f aca="false">ROUND(E41*P41,2)</f>
        <v>0</v>
      </c>
      <c r="R41" s="201" t="s">
        <v>142</v>
      </c>
      <c r="S41" s="201" t="s">
        <v>159</v>
      </c>
      <c r="T41" s="201" t="s">
        <v>159</v>
      </c>
      <c r="U41" s="201" t="n">
        <v>0</v>
      </c>
      <c r="V41" s="201" t="n">
        <f aca="false">ROUND(E41*U41,2)</f>
        <v>0</v>
      </c>
      <c r="W41" s="201"/>
      <c r="X41" s="201" t="s">
        <v>143</v>
      </c>
      <c r="Y41" s="202"/>
      <c r="Z41" s="202"/>
      <c r="AA41" s="202"/>
      <c r="AB41" s="202"/>
      <c r="AC41" s="202"/>
      <c r="AD41" s="202"/>
      <c r="AE41" s="202"/>
      <c r="AF41" s="202"/>
      <c r="AG41" s="202" t="s">
        <v>144</v>
      </c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</row>
    <row r="42" customFormat="false" ht="12.75" hidden="false" customHeight="false" outlineLevel="1" collapsed="false">
      <c r="A42" s="208" t="n">
        <v>23</v>
      </c>
      <c r="B42" s="209" t="s">
        <v>170</v>
      </c>
      <c r="C42" s="210" t="s">
        <v>171</v>
      </c>
      <c r="D42" s="211" t="s">
        <v>156</v>
      </c>
      <c r="E42" s="212" t="n">
        <v>1</v>
      </c>
      <c r="F42" s="213"/>
      <c r="G42" s="214" t="n">
        <f aca="false">ROUND(E42*F42,2)</f>
        <v>0</v>
      </c>
      <c r="H42" s="213"/>
      <c r="I42" s="214" t="n">
        <f aca="false">ROUND(E42*H42,2)</f>
        <v>0</v>
      </c>
      <c r="J42" s="213"/>
      <c r="K42" s="214" t="n">
        <f aca="false">ROUND(E42*J42,2)</f>
        <v>0</v>
      </c>
      <c r="L42" s="214" t="n">
        <v>21</v>
      </c>
      <c r="M42" s="214" t="n">
        <f aca="false">G42*(1+L42/100)</f>
        <v>0</v>
      </c>
      <c r="N42" s="214" t="n">
        <v>0.007</v>
      </c>
      <c r="O42" s="214" t="n">
        <f aca="false">ROUND(E42*N42,2)</f>
        <v>0.01</v>
      </c>
      <c r="P42" s="214" t="n">
        <v>0</v>
      </c>
      <c r="Q42" s="215" t="n">
        <f aca="false">ROUND(E42*P42,2)</f>
        <v>0</v>
      </c>
      <c r="R42" s="201" t="s">
        <v>142</v>
      </c>
      <c r="S42" s="201" t="s">
        <v>120</v>
      </c>
      <c r="T42" s="201" t="s">
        <v>120</v>
      </c>
      <c r="U42" s="201" t="n">
        <v>0</v>
      </c>
      <c r="V42" s="201" t="n">
        <f aca="false">ROUND(E42*U42,2)</f>
        <v>0</v>
      </c>
      <c r="W42" s="201"/>
      <c r="X42" s="201" t="s">
        <v>143</v>
      </c>
      <c r="Y42" s="202"/>
      <c r="Z42" s="202"/>
      <c r="AA42" s="202"/>
      <c r="AB42" s="202"/>
      <c r="AC42" s="202"/>
      <c r="AD42" s="202"/>
      <c r="AE42" s="202"/>
      <c r="AF42" s="202"/>
      <c r="AG42" s="202" t="s">
        <v>144</v>
      </c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</row>
    <row r="43" customFormat="false" ht="12.75" hidden="false" customHeight="false" outlineLevel="1" collapsed="false">
      <c r="A43" s="208" t="n">
        <v>24</v>
      </c>
      <c r="B43" s="209" t="s">
        <v>172</v>
      </c>
      <c r="C43" s="210" t="s">
        <v>173</v>
      </c>
      <c r="D43" s="211" t="s">
        <v>156</v>
      </c>
      <c r="E43" s="212" t="n">
        <v>1</v>
      </c>
      <c r="F43" s="213"/>
      <c r="G43" s="214" t="n">
        <f aca="false">ROUND(E43*F43,2)</f>
        <v>0</v>
      </c>
      <c r="H43" s="213"/>
      <c r="I43" s="214" t="n">
        <f aca="false">ROUND(E43*H43,2)</f>
        <v>0</v>
      </c>
      <c r="J43" s="213"/>
      <c r="K43" s="214" t="n">
        <f aca="false">ROUND(E43*J43,2)</f>
        <v>0</v>
      </c>
      <c r="L43" s="214" t="n">
        <v>21</v>
      </c>
      <c r="M43" s="214" t="n">
        <f aca="false">G43*(1+L43/100)</f>
        <v>0</v>
      </c>
      <c r="N43" s="214" t="n">
        <v>0.103</v>
      </c>
      <c r="O43" s="214" t="n">
        <f aca="false">ROUND(E43*N43,2)</f>
        <v>0.1</v>
      </c>
      <c r="P43" s="214" t="n">
        <v>0</v>
      </c>
      <c r="Q43" s="215" t="n">
        <f aca="false">ROUND(E43*P43,2)</f>
        <v>0</v>
      </c>
      <c r="R43" s="201" t="s">
        <v>142</v>
      </c>
      <c r="S43" s="201" t="s">
        <v>120</v>
      </c>
      <c r="T43" s="201" t="s">
        <v>120</v>
      </c>
      <c r="U43" s="201" t="n">
        <v>0</v>
      </c>
      <c r="V43" s="201" t="n">
        <f aca="false">ROUND(E43*U43,2)</f>
        <v>0</v>
      </c>
      <c r="W43" s="201"/>
      <c r="X43" s="201" t="s">
        <v>143</v>
      </c>
      <c r="Y43" s="202"/>
      <c r="Z43" s="202"/>
      <c r="AA43" s="202"/>
      <c r="AB43" s="202"/>
      <c r="AC43" s="202"/>
      <c r="AD43" s="202"/>
      <c r="AE43" s="202"/>
      <c r="AF43" s="202"/>
      <c r="AG43" s="202" t="s">
        <v>144</v>
      </c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</row>
    <row r="44" customFormat="false" ht="12.75" hidden="false" customHeight="false" outlineLevel="1" collapsed="false">
      <c r="A44" s="208" t="n">
        <v>25</v>
      </c>
      <c r="B44" s="209" t="s">
        <v>172</v>
      </c>
      <c r="C44" s="210" t="s">
        <v>174</v>
      </c>
      <c r="D44" s="211" t="s">
        <v>156</v>
      </c>
      <c r="E44" s="212" t="n">
        <v>1</v>
      </c>
      <c r="F44" s="213"/>
      <c r="G44" s="214" t="n">
        <f aca="false">ROUND(E44*F44,2)</f>
        <v>0</v>
      </c>
      <c r="H44" s="213"/>
      <c r="I44" s="214" t="n">
        <f aca="false">ROUND(E44*H44,2)</f>
        <v>0</v>
      </c>
      <c r="J44" s="213"/>
      <c r="K44" s="214" t="n">
        <f aca="false">ROUND(E44*J44,2)</f>
        <v>0</v>
      </c>
      <c r="L44" s="214" t="n">
        <v>21</v>
      </c>
      <c r="M44" s="214" t="n">
        <f aca="false">G44*(1+L44/100)</f>
        <v>0</v>
      </c>
      <c r="N44" s="214" t="n">
        <v>0.175</v>
      </c>
      <c r="O44" s="214" t="n">
        <f aca="false">ROUND(E44*N44,2)</f>
        <v>0.18</v>
      </c>
      <c r="P44" s="214" t="n">
        <v>0</v>
      </c>
      <c r="Q44" s="215" t="n">
        <f aca="false">ROUND(E44*P44,2)</f>
        <v>0</v>
      </c>
      <c r="R44" s="201" t="s">
        <v>142</v>
      </c>
      <c r="S44" s="201" t="s">
        <v>120</v>
      </c>
      <c r="T44" s="201" t="s">
        <v>120</v>
      </c>
      <c r="U44" s="201" t="n">
        <v>0</v>
      </c>
      <c r="V44" s="201" t="n">
        <f aca="false">ROUND(E44*U44,2)</f>
        <v>0</v>
      </c>
      <c r="W44" s="201"/>
      <c r="X44" s="201" t="s">
        <v>143</v>
      </c>
      <c r="Y44" s="202"/>
      <c r="Z44" s="202"/>
      <c r="AA44" s="202"/>
      <c r="AB44" s="202"/>
      <c r="AC44" s="202"/>
      <c r="AD44" s="202"/>
      <c r="AE44" s="202"/>
      <c r="AF44" s="202"/>
      <c r="AG44" s="202" t="s">
        <v>144</v>
      </c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</row>
    <row r="45" customFormat="false" ht="12.75" hidden="false" customHeight="false" outlineLevel="1" collapsed="false">
      <c r="A45" s="208" t="n">
        <v>26</v>
      </c>
      <c r="B45" s="209" t="s">
        <v>172</v>
      </c>
      <c r="C45" s="210" t="s">
        <v>175</v>
      </c>
      <c r="D45" s="211" t="s">
        <v>156</v>
      </c>
      <c r="E45" s="212" t="n">
        <v>1</v>
      </c>
      <c r="F45" s="213"/>
      <c r="G45" s="214" t="n">
        <f aca="false">ROUND(E45*F45,2)</f>
        <v>0</v>
      </c>
      <c r="H45" s="213"/>
      <c r="I45" s="214" t="n">
        <f aca="false">ROUND(E45*H45,2)</f>
        <v>0</v>
      </c>
      <c r="J45" s="213"/>
      <c r="K45" s="214" t="n">
        <f aca="false">ROUND(E45*J45,2)</f>
        <v>0</v>
      </c>
      <c r="L45" s="214" t="n">
        <v>21</v>
      </c>
      <c r="M45" s="214" t="n">
        <f aca="false">G45*(1+L45/100)</f>
        <v>0</v>
      </c>
      <c r="N45" s="214" t="n">
        <v>0.06</v>
      </c>
      <c r="O45" s="214" t="n">
        <f aca="false">ROUND(E45*N45,2)</f>
        <v>0.06</v>
      </c>
      <c r="P45" s="214" t="n">
        <v>0</v>
      </c>
      <c r="Q45" s="215" t="n">
        <f aca="false">ROUND(E45*P45,2)</f>
        <v>0</v>
      </c>
      <c r="R45" s="201" t="s">
        <v>142</v>
      </c>
      <c r="S45" s="201" t="s">
        <v>120</v>
      </c>
      <c r="T45" s="201" t="s">
        <v>120</v>
      </c>
      <c r="U45" s="201" t="n">
        <v>0</v>
      </c>
      <c r="V45" s="201" t="n">
        <f aca="false">ROUND(E45*U45,2)</f>
        <v>0</v>
      </c>
      <c r="W45" s="201"/>
      <c r="X45" s="201" t="s">
        <v>143</v>
      </c>
      <c r="Y45" s="202"/>
      <c r="Z45" s="202"/>
      <c r="AA45" s="202"/>
      <c r="AB45" s="202"/>
      <c r="AC45" s="202"/>
      <c r="AD45" s="202"/>
      <c r="AE45" s="202"/>
      <c r="AF45" s="202"/>
      <c r="AG45" s="202" t="s">
        <v>144</v>
      </c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</row>
    <row r="46" customFormat="false" ht="12.75" hidden="false" customHeight="false" outlineLevel="1" collapsed="false">
      <c r="A46" s="208" t="n">
        <v>27</v>
      </c>
      <c r="B46" s="209" t="s">
        <v>172</v>
      </c>
      <c r="C46" s="210" t="s">
        <v>176</v>
      </c>
      <c r="D46" s="211" t="s">
        <v>156</v>
      </c>
      <c r="E46" s="212" t="n">
        <v>1</v>
      </c>
      <c r="F46" s="213"/>
      <c r="G46" s="214" t="n">
        <f aca="false">ROUND(E46*F46,2)</f>
        <v>0</v>
      </c>
      <c r="H46" s="213"/>
      <c r="I46" s="214" t="n">
        <f aca="false">ROUND(E46*H46,2)</f>
        <v>0</v>
      </c>
      <c r="J46" s="213"/>
      <c r="K46" s="214" t="n">
        <f aca="false">ROUND(E46*J46,2)</f>
        <v>0</v>
      </c>
      <c r="L46" s="214" t="n">
        <v>21</v>
      </c>
      <c r="M46" s="214" t="n">
        <f aca="false">G46*(1+L46/100)</f>
        <v>0</v>
      </c>
      <c r="N46" s="214" t="n">
        <v>0.12</v>
      </c>
      <c r="O46" s="214" t="n">
        <f aca="false">ROUND(E46*N46,2)</f>
        <v>0.12</v>
      </c>
      <c r="P46" s="214" t="n">
        <v>0</v>
      </c>
      <c r="Q46" s="215" t="n">
        <f aca="false">ROUND(E46*P46,2)</f>
        <v>0</v>
      </c>
      <c r="R46" s="201" t="s">
        <v>142</v>
      </c>
      <c r="S46" s="201" t="s">
        <v>120</v>
      </c>
      <c r="T46" s="201" t="s">
        <v>120</v>
      </c>
      <c r="U46" s="201" t="n">
        <v>0</v>
      </c>
      <c r="V46" s="201" t="n">
        <f aca="false">ROUND(E46*U46,2)</f>
        <v>0</v>
      </c>
      <c r="W46" s="201"/>
      <c r="X46" s="201" t="s">
        <v>143</v>
      </c>
      <c r="Y46" s="202"/>
      <c r="Z46" s="202"/>
      <c r="AA46" s="202"/>
      <c r="AB46" s="202"/>
      <c r="AC46" s="202"/>
      <c r="AD46" s="202"/>
      <c r="AE46" s="202"/>
      <c r="AF46" s="202"/>
      <c r="AG46" s="202" t="s">
        <v>144</v>
      </c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</row>
    <row r="47" customFormat="false" ht="12.75" hidden="false" customHeight="false" outlineLevel="0" collapsed="false">
      <c r="A47" s="185" t="s">
        <v>95</v>
      </c>
      <c r="B47" s="186" t="s">
        <v>58</v>
      </c>
      <c r="C47" s="187" t="s">
        <v>59</v>
      </c>
      <c r="D47" s="188"/>
      <c r="E47" s="189"/>
      <c r="F47" s="190"/>
      <c r="G47" s="190" t="n">
        <f aca="false">SUMIF(AG48:AG59,"&lt;&gt;NOR",G48:G59)</f>
        <v>0</v>
      </c>
      <c r="H47" s="190"/>
      <c r="I47" s="190" t="n">
        <f aca="false">SUM(I48:I59)</f>
        <v>0</v>
      </c>
      <c r="J47" s="190"/>
      <c r="K47" s="190" t="n">
        <f aca="false">SUM(K48:K59)</f>
        <v>0</v>
      </c>
      <c r="L47" s="190"/>
      <c r="M47" s="190" t="n">
        <f aca="false">SUM(M48:M59)</f>
        <v>0</v>
      </c>
      <c r="N47" s="190"/>
      <c r="O47" s="190" t="n">
        <f aca="false">SUM(O48:O59)</f>
        <v>0.12</v>
      </c>
      <c r="P47" s="190"/>
      <c r="Q47" s="191" t="n">
        <f aca="false">SUM(Q48:Q59)</f>
        <v>0</v>
      </c>
      <c r="R47" s="192"/>
      <c r="S47" s="192"/>
      <c r="T47" s="192"/>
      <c r="U47" s="192"/>
      <c r="V47" s="192" t="n">
        <f aca="false">SUM(V48:V59)</f>
        <v>0</v>
      </c>
      <c r="W47" s="192"/>
      <c r="X47" s="192"/>
      <c r="AG47" s="0" t="s">
        <v>96</v>
      </c>
    </row>
    <row r="48" customFormat="false" ht="22.5" hidden="false" customHeight="false" outlineLevel="1" collapsed="false">
      <c r="A48" s="208" t="n">
        <v>28</v>
      </c>
      <c r="B48" s="209" t="s">
        <v>177</v>
      </c>
      <c r="C48" s="210" t="s">
        <v>178</v>
      </c>
      <c r="D48" s="211" t="s">
        <v>179</v>
      </c>
      <c r="E48" s="212" t="n">
        <v>30</v>
      </c>
      <c r="F48" s="213"/>
      <c r="G48" s="214" t="n">
        <f aca="false">ROUND(E48*F48,2)</f>
        <v>0</v>
      </c>
      <c r="H48" s="213"/>
      <c r="I48" s="214" t="n">
        <f aca="false">ROUND(E48*H48,2)</f>
        <v>0</v>
      </c>
      <c r="J48" s="213"/>
      <c r="K48" s="214" t="n">
        <f aca="false">ROUND(E48*J48,2)</f>
        <v>0</v>
      </c>
      <c r="L48" s="214" t="n">
        <v>21</v>
      </c>
      <c r="M48" s="214" t="n">
        <f aca="false">G48*(1+L48/100)</f>
        <v>0</v>
      </c>
      <c r="N48" s="214" t="n">
        <v>1E-005</v>
      </c>
      <c r="O48" s="214" t="n">
        <f aca="false">ROUND(E48*N48,2)</f>
        <v>0</v>
      </c>
      <c r="P48" s="214" t="n">
        <v>0</v>
      </c>
      <c r="Q48" s="215" t="n">
        <f aca="false">ROUND(E48*P48,2)</f>
        <v>0</v>
      </c>
      <c r="R48" s="201"/>
      <c r="S48" s="201" t="s">
        <v>112</v>
      </c>
      <c r="T48" s="201" t="s">
        <v>113</v>
      </c>
      <c r="U48" s="201" t="n">
        <v>0</v>
      </c>
      <c r="V48" s="201" t="n">
        <f aca="false">ROUND(E48*U48,2)</f>
        <v>0</v>
      </c>
      <c r="W48" s="201"/>
      <c r="X48" s="201" t="s">
        <v>102</v>
      </c>
      <c r="Y48" s="202"/>
      <c r="Z48" s="202"/>
      <c r="AA48" s="202"/>
      <c r="AB48" s="202"/>
      <c r="AC48" s="202"/>
      <c r="AD48" s="202"/>
      <c r="AE48" s="202"/>
      <c r="AF48" s="202"/>
      <c r="AG48" s="202" t="s">
        <v>103</v>
      </c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</row>
    <row r="49" customFormat="false" ht="22.5" hidden="false" customHeight="false" outlineLevel="1" collapsed="false">
      <c r="A49" s="208" t="n">
        <v>29</v>
      </c>
      <c r="B49" s="209" t="s">
        <v>180</v>
      </c>
      <c r="C49" s="210" t="s">
        <v>181</v>
      </c>
      <c r="D49" s="211" t="s">
        <v>179</v>
      </c>
      <c r="E49" s="212" t="n">
        <v>31</v>
      </c>
      <c r="F49" s="213"/>
      <c r="G49" s="214" t="n">
        <f aca="false">ROUND(E49*F49,2)</f>
        <v>0</v>
      </c>
      <c r="H49" s="213"/>
      <c r="I49" s="214" t="n">
        <f aca="false">ROUND(E49*H49,2)</f>
        <v>0</v>
      </c>
      <c r="J49" s="213"/>
      <c r="K49" s="214" t="n">
        <f aca="false">ROUND(E49*J49,2)</f>
        <v>0</v>
      </c>
      <c r="L49" s="214" t="n">
        <v>21</v>
      </c>
      <c r="M49" s="214" t="n">
        <f aca="false">G49*(1+L49/100)</f>
        <v>0</v>
      </c>
      <c r="N49" s="214" t="n">
        <v>1E-005</v>
      </c>
      <c r="O49" s="214" t="n">
        <f aca="false">ROUND(E49*N49,2)</f>
        <v>0</v>
      </c>
      <c r="P49" s="214" t="n">
        <v>0</v>
      </c>
      <c r="Q49" s="215" t="n">
        <f aca="false">ROUND(E49*P49,2)</f>
        <v>0</v>
      </c>
      <c r="R49" s="201"/>
      <c r="S49" s="201" t="s">
        <v>112</v>
      </c>
      <c r="T49" s="201" t="s">
        <v>113</v>
      </c>
      <c r="U49" s="201" t="n">
        <v>0</v>
      </c>
      <c r="V49" s="201" t="n">
        <f aca="false">ROUND(E49*U49,2)</f>
        <v>0</v>
      </c>
      <c r="W49" s="201"/>
      <c r="X49" s="201" t="s">
        <v>102</v>
      </c>
      <c r="Y49" s="202"/>
      <c r="Z49" s="202"/>
      <c r="AA49" s="202"/>
      <c r="AB49" s="202"/>
      <c r="AC49" s="202"/>
      <c r="AD49" s="202"/>
      <c r="AE49" s="202"/>
      <c r="AF49" s="202"/>
      <c r="AG49" s="202" t="s">
        <v>103</v>
      </c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</row>
    <row r="50" customFormat="false" ht="12.75" hidden="false" customHeight="false" outlineLevel="1" collapsed="false">
      <c r="A50" s="208" t="n">
        <v>30</v>
      </c>
      <c r="B50" s="209" t="s">
        <v>182</v>
      </c>
      <c r="C50" s="210" t="s">
        <v>183</v>
      </c>
      <c r="D50" s="211" t="s">
        <v>156</v>
      </c>
      <c r="E50" s="212" t="n">
        <v>6</v>
      </c>
      <c r="F50" s="213"/>
      <c r="G50" s="214" t="n">
        <f aca="false">ROUND(E50*F50,2)</f>
        <v>0</v>
      </c>
      <c r="H50" s="213"/>
      <c r="I50" s="214" t="n">
        <f aca="false">ROUND(E50*H50,2)</f>
        <v>0</v>
      </c>
      <c r="J50" s="213"/>
      <c r="K50" s="214" t="n">
        <f aca="false">ROUND(E50*J50,2)</f>
        <v>0</v>
      </c>
      <c r="L50" s="214" t="n">
        <v>21</v>
      </c>
      <c r="M50" s="214" t="n">
        <f aca="false">G50*(1+L50/100)</f>
        <v>0</v>
      </c>
      <c r="N50" s="214" t="n">
        <v>3E-005</v>
      </c>
      <c r="O50" s="214" t="n">
        <f aca="false">ROUND(E50*N50,2)</f>
        <v>0</v>
      </c>
      <c r="P50" s="214" t="n">
        <v>0</v>
      </c>
      <c r="Q50" s="215" t="n">
        <f aca="false">ROUND(E50*P50,2)</f>
        <v>0</v>
      </c>
      <c r="R50" s="201"/>
      <c r="S50" s="201" t="s">
        <v>120</v>
      </c>
      <c r="T50" s="201" t="s">
        <v>120</v>
      </c>
      <c r="U50" s="201" t="n">
        <v>0</v>
      </c>
      <c r="V50" s="201" t="n">
        <f aca="false">ROUND(E50*U50,2)</f>
        <v>0</v>
      </c>
      <c r="W50" s="201"/>
      <c r="X50" s="201" t="s">
        <v>102</v>
      </c>
      <c r="Y50" s="202"/>
      <c r="Z50" s="202"/>
      <c r="AA50" s="202"/>
      <c r="AB50" s="202"/>
      <c r="AC50" s="202"/>
      <c r="AD50" s="202"/>
      <c r="AE50" s="202"/>
      <c r="AF50" s="202"/>
      <c r="AG50" s="202" t="s">
        <v>103</v>
      </c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</row>
    <row r="51" customFormat="false" ht="12.75" hidden="false" customHeight="false" outlineLevel="1" collapsed="false">
      <c r="A51" s="208" t="n">
        <v>31</v>
      </c>
      <c r="B51" s="209" t="s">
        <v>184</v>
      </c>
      <c r="C51" s="210" t="s">
        <v>185</v>
      </c>
      <c r="D51" s="211" t="s">
        <v>156</v>
      </c>
      <c r="E51" s="212" t="n">
        <v>4</v>
      </c>
      <c r="F51" s="213"/>
      <c r="G51" s="214" t="n">
        <f aca="false">ROUND(E51*F51,2)</f>
        <v>0</v>
      </c>
      <c r="H51" s="213"/>
      <c r="I51" s="214" t="n">
        <f aca="false">ROUND(E51*H51,2)</f>
        <v>0</v>
      </c>
      <c r="J51" s="213"/>
      <c r="K51" s="214" t="n">
        <f aca="false">ROUND(E51*J51,2)</f>
        <v>0</v>
      </c>
      <c r="L51" s="214" t="n">
        <v>21</v>
      </c>
      <c r="M51" s="214" t="n">
        <f aca="false">G51*(1+L51/100)</f>
        <v>0</v>
      </c>
      <c r="N51" s="214" t="n">
        <v>3E-005</v>
      </c>
      <c r="O51" s="214" t="n">
        <f aca="false">ROUND(E51*N51,2)</f>
        <v>0</v>
      </c>
      <c r="P51" s="214" t="n">
        <v>0</v>
      </c>
      <c r="Q51" s="215" t="n">
        <f aca="false">ROUND(E51*P51,2)</f>
        <v>0</v>
      </c>
      <c r="R51" s="201"/>
      <c r="S51" s="201" t="s">
        <v>120</v>
      </c>
      <c r="T51" s="201" t="s">
        <v>120</v>
      </c>
      <c r="U51" s="201" t="n">
        <v>0</v>
      </c>
      <c r="V51" s="201" t="n">
        <f aca="false">ROUND(E51*U51,2)</f>
        <v>0</v>
      </c>
      <c r="W51" s="201"/>
      <c r="X51" s="201" t="s">
        <v>102</v>
      </c>
      <c r="Y51" s="202"/>
      <c r="Z51" s="202"/>
      <c r="AA51" s="202"/>
      <c r="AB51" s="202"/>
      <c r="AC51" s="202"/>
      <c r="AD51" s="202"/>
      <c r="AE51" s="202"/>
      <c r="AF51" s="202"/>
      <c r="AG51" s="202" t="s">
        <v>103</v>
      </c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</row>
    <row r="52" customFormat="false" ht="12.75" hidden="false" customHeight="false" outlineLevel="1" collapsed="false">
      <c r="A52" s="208" t="n">
        <v>32</v>
      </c>
      <c r="B52" s="209" t="s">
        <v>186</v>
      </c>
      <c r="C52" s="210" t="s">
        <v>187</v>
      </c>
      <c r="D52" s="211" t="s">
        <v>156</v>
      </c>
      <c r="E52" s="212" t="n">
        <v>2</v>
      </c>
      <c r="F52" s="213"/>
      <c r="G52" s="214" t="n">
        <f aca="false">ROUND(E52*F52,2)</f>
        <v>0</v>
      </c>
      <c r="H52" s="213"/>
      <c r="I52" s="214" t="n">
        <f aca="false">ROUND(E52*H52,2)</f>
        <v>0</v>
      </c>
      <c r="J52" s="213"/>
      <c r="K52" s="214" t="n">
        <f aca="false">ROUND(E52*J52,2)</f>
        <v>0</v>
      </c>
      <c r="L52" s="214" t="n">
        <v>21</v>
      </c>
      <c r="M52" s="214" t="n">
        <f aca="false">G52*(1+L52/100)</f>
        <v>0</v>
      </c>
      <c r="N52" s="214" t="n">
        <v>4E-005</v>
      </c>
      <c r="O52" s="214" t="n">
        <f aca="false">ROUND(E52*N52,2)</f>
        <v>0</v>
      </c>
      <c r="P52" s="214" t="n">
        <v>0</v>
      </c>
      <c r="Q52" s="215" t="n">
        <f aca="false">ROUND(E52*P52,2)</f>
        <v>0</v>
      </c>
      <c r="R52" s="201"/>
      <c r="S52" s="201" t="s">
        <v>120</v>
      </c>
      <c r="T52" s="201" t="s">
        <v>120</v>
      </c>
      <c r="U52" s="201" t="n">
        <v>0</v>
      </c>
      <c r="V52" s="201" t="n">
        <f aca="false">ROUND(E52*U52,2)</f>
        <v>0</v>
      </c>
      <c r="W52" s="201"/>
      <c r="X52" s="201" t="s">
        <v>102</v>
      </c>
      <c r="Y52" s="202"/>
      <c r="Z52" s="202"/>
      <c r="AA52" s="202"/>
      <c r="AB52" s="202"/>
      <c r="AC52" s="202"/>
      <c r="AD52" s="202"/>
      <c r="AE52" s="202"/>
      <c r="AF52" s="202"/>
      <c r="AG52" s="202" t="s">
        <v>103</v>
      </c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</row>
    <row r="53" customFormat="false" ht="19.4" hidden="false" customHeight="false" outlineLevel="1" collapsed="false">
      <c r="A53" s="208" t="n">
        <v>33</v>
      </c>
      <c r="B53" s="209" t="s">
        <v>188</v>
      </c>
      <c r="C53" s="210" t="s">
        <v>189</v>
      </c>
      <c r="D53" s="211" t="s">
        <v>156</v>
      </c>
      <c r="E53" s="212" t="n">
        <v>5</v>
      </c>
      <c r="F53" s="213"/>
      <c r="G53" s="214" t="n">
        <f aca="false">ROUND(E53*F53,2)</f>
        <v>0</v>
      </c>
      <c r="H53" s="213"/>
      <c r="I53" s="214" t="n">
        <f aca="false">ROUND(E53*H53,2)</f>
        <v>0</v>
      </c>
      <c r="J53" s="213"/>
      <c r="K53" s="214" t="n">
        <f aca="false">ROUND(E53*J53,2)</f>
        <v>0</v>
      </c>
      <c r="L53" s="214" t="n">
        <v>21</v>
      </c>
      <c r="M53" s="214" t="n">
        <f aca="false">G53*(1+L53/100)</f>
        <v>0</v>
      </c>
      <c r="N53" s="214" t="n">
        <v>0.0071</v>
      </c>
      <c r="O53" s="214" t="n">
        <f aca="false">ROUND(E53*N53,2)</f>
        <v>0.04</v>
      </c>
      <c r="P53" s="214" t="n">
        <v>0</v>
      </c>
      <c r="Q53" s="215" t="n">
        <f aca="false">ROUND(E53*P53,2)</f>
        <v>0</v>
      </c>
      <c r="R53" s="201" t="s">
        <v>142</v>
      </c>
      <c r="S53" s="201" t="s">
        <v>120</v>
      </c>
      <c r="T53" s="201" t="s">
        <v>120</v>
      </c>
      <c r="U53" s="201" t="n">
        <v>0</v>
      </c>
      <c r="V53" s="201" t="n">
        <f aca="false">ROUND(E53*U53,2)</f>
        <v>0</v>
      </c>
      <c r="W53" s="201"/>
      <c r="X53" s="201" t="s">
        <v>143</v>
      </c>
      <c r="Y53" s="202"/>
      <c r="Z53" s="202"/>
      <c r="AA53" s="202"/>
      <c r="AB53" s="202"/>
      <c r="AC53" s="202"/>
      <c r="AD53" s="202"/>
      <c r="AE53" s="202"/>
      <c r="AF53" s="202"/>
      <c r="AG53" s="202" t="s">
        <v>144</v>
      </c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</row>
    <row r="54" customFormat="false" ht="19.4" hidden="false" customHeight="false" outlineLevel="1" collapsed="false">
      <c r="A54" s="208" t="n">
        <v>34</v>
      </c>
      <c r="B54" s="209" t="s">
        <v>188</v>
      </c>
      <c r="C54" s="210" t="s">
        <v>190</v>
      </c>
      <c r="D54" s="211" t="s">
        <v>156</v>
      </c>
      <c r="E54" s="212" t="n">
        <v>6</v>
      </c>
      <c r="F54" s="213"/>
      <c r="G54" s="214" t="n">
        <f aca="false">ROUND(E54*F54,2)</f>
        <v>0</v>
      </c>
      <c r="H54" s="213"/>
      <c r="I54" s="214" t="n">
        <f aca="false">ROUND(E54*H54,2)</f>
        <v>0</v>
      </c>
      <c r="J54" s="213"/>
      <c r="K54" s="214" t="n">
        <f aca="false">ROUND(E54*J54,2)</f>
        <v>0</v>
      </c>
      <c r="L54" s="214" t="n">
        <v>21</v>
      </c>
      <c r="M54" s="214" t="n">
        <f aca="false">G54*(1+L54/100)</f>
        <v>0</v>
      </c>
      <c r="N54" s="214" t="n">
        <v>0.0138</v>
      </c>
      <c r="O54" s="214" t="n">
        <f aca="false">ROUND(E54*N54,2)</f>
        <v>0.08</v>
      </c>
      <c r="P54" s="214" t="n">
        <v>0</v>
      </c>
      <c r="Q54" s="215" t="n">
        <f aca="false">ROUND(E54*P54,2)</f>
        <v>0</v>
      </c>
      <c r="R54" s="201" t="s">
        <v>142</v>
      </c>
      <c r="S54" s="201" t="s">
        <v>120</v>
      </c>
      <c r="T54" s="201" t="s">
        <v>120</v>
      </c>
      <c r="U54" s="201" t="n">
        <v>0</v>
      </c>
      <c r="V54" s="201" t="n">
        <f aca="false">ROUND(E54*U54,2)</f>
        <v>0</v>
      </c>
      <c r="W54" s="201"/>
      <c r="X54" s="201" t="s">
        <v>143</v>
      </c>
      <c r="Y54" s="202"/>
      <c r="Z54" s="202"/>
      <c r="AA54" s="202"/>
      <c r="AB54" s="202"/>
      <c r="AC54" s="202"/>
      <c r="AD54" s="202"/>
      <c r="AE54" s="202"/>
      <c r="AF54" s="202"/>
      <c r="AG54" s="202" t="s">
        <v>144</v>
      </c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</row>
    <row r="55" customFormat="false" ht="12.75" hidden="false" customHeight="false" outlineLevel="1" collapsed="false">
      <c r="A55" s="208" t="n">
        <v>35</v>
      </c>
      <c r="B55" s="209" t="s">
        <v>191</v>
      </c>
      <c r="C55" s="210" t="s">
        <v>192</v>
      </c>
      <c r="D55" s="211" t="s">
        <v>156</v>
      </c>
      <c r="E55" s="212" t="n">
        <v>6</v>
      </c>
      <c r="F55" s="213"/>
      <c r="G55" s="214" t="n">
        <f aca="false">ROUND(E55*F55,2)</f>
        <v>0</v>
      </c>
      <c r="H55" s="213"/>
      <c r="I55" s="214" t="n">
        <f aca="false">ROUND(E55*H55,2)</f>
        <v>0</v>
      </c>
      <c r="J55" s="213"/>
      <c r="K55" s="214" t="n">
        <f aca="false">ROUND(E55*J55,2)</f>
        <v>0</v>
      </c>
      <c r="L55" s="214" t="n">
        <v>21</v>
      </c>
      <c r="M55" s="214" t="n">
        <f aca="false">G55*(1+L55/100)</f>
        <v>0</v>
      </c>
      <c r="N55" s="214" t="n">
        <v>0</v>
      </c>
      <c r="O55" s="214" t="n">
        <f aca="false">ROUND(E55*N55,2)</f>
        <v>0</v>
      </c>
      <c r="P55" s="214" t="n">
        <v>0</v>
      </c>
      <c r="Q55" s="215" t="n">
        <f aca="false">ROUND(E55*P55,2)</f>
        <v>0</v>
      </c>
      <c r="R55" s="201" t="s">
        <v>142</v>
      </c>
      <c r="S55" s="201" t="s">
        <v>120</v>
      </c>
      <c r="T55" s="201" t="s">
        <v>120</v>
      </c>
      <c r="U55" s="201" t="n">
        <v>0</v>
      </c>
      <c r="V55" s="201" t="n">
        <f aca="false">ROUND(E55*U55,2)</f>
        <v>0</v>
      </c>
      <c r="W55" s="201"/>
      <c r="X55" s="201" t="s">
        <v>143</v>
      </c>
      <c r="Y55" s="202"/>
      <c r="Z55" s="202"/>
      <c r="AA55" s="202"/>
      <c r="AB55" s="202"/>
      <c r="AC55" s="202"/>
      <c r="AD55" s="202"/>
      <c r="AE55" s="202"/>
      <c r="AF55" s="202"/>
      <c r="AG55" s="202" t="s">
        <v>144</v>
      </c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</row>
    <row r="56" customFormat="false" ht="12.75" hidden="false" customHeight="false" outlineLevel="1" collapsed="false">
      <c r="A56" s="208" t="n">
        <v>36</v>
      </c>
      <c r="B56" s="209" t="s">
        <v>193</v>
      </c>
      <c r="C56" s="210" t="s">
        <v>194</v>
      </c>
      <c r="D56" s="211" t="s">
        <v>156</v>
      </c>
      <c r="E56" s="212" t="n">
        <v>6</v>
      </c>
      <c r="F56" s="213"/>
      <c r="G56" s="214" t="n">
        <f aca="false">ROUND(E56*F56,2)</f>
        <v>0</v>
      </c>
      <c r="H56" s="213"/>
      <c r="I56" s="214" t="n">
        <f aca="false">ROUND(E56*H56,2)</f>
        <v>0</v>
      </c>
      <c r="J56" s="213"/>
      <c r="K56" s="214" t="n">
        <f aca="false">ROUND(E56*J56,2)</f>
        <v>0</v>
      </c>
      <c r="L56" s="214" t="n">
        <v>21</v>
      </c>
      <c r="M56" s="214" t="n">
        <f aca="false">G56*(1+L56/100)</f>
        <v>0</v>
      </c>
      <c r="N56" s="214" t="n">
        <v>0</v>
      </c>
      <c r="O56" s="214" t="n">
        <f aca="false">ROUND(E56*N56,2)</f>
        <v>0</v>
      </c>
      <c r="P56" s="214" t="n">
        <v>0</v>
      </c>
      <c r="Q56" s="215" t="n">
        <f aca="false">ROUND(E56*P56,2)</f>
        <v>0</v>
      </c>
      <c r="R56" s="201" t="s">
        <v>142</v>
      </c>
      <c r="S56" s="201" t="s">
        <v>120</v>
      </c>
      <c r="T56" s="201" t="s">
        <v>120</v>
      </c>
      <c r="U56" s="201" t="n">
        <v>0</v>
      </c>
      <c r="V56" s="201" t="n">
        <f aca="false">ROUND(E56*U56,2)</f>
        <v>0</v>
      </c>
      <c r="W56" s="201"/>
      <c r="X56" s="201" t="s">
        <v>143</v>
      </c>
      <c r="Y56" s="202"/>
      <c r="Z56" s="202"/>
      <c r="AA56" s="202"/>
      <c r="AB56" s="202"/>
      <c r="AC56" s="202"/>
      <c r="AD56" s="202"/>
      <c r="AE56" s="202"/>
      <c r="AF56" s="202"/>
      <c r="AG56" s="202" t="s">
        <v>144</v>
      </c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</row>
    <row r="57" customFormat="false" ht="12.75" hidden="false" customHeight="false" outlineLevel="1" collapsed="false">
      <c r="A57" s="208" t="n">
        <v>37</v>
      </c>
      <c r="B57" s="209" t="s">
        <v>195</v>
      </c>
      <c r="C57" s="210" t="s">
        <v>196</v>
      </c>
      <c r="D57" s="211" t="s">
        <v>156</v>
      </c>
      <c r="E57" s="212" t="n">
        <v>4</v>
      </c>
      <c r="F57" s="213"/>
      <c r="G57" s="214" t="n">
        <f aca="false">ROUND(E57*F57,2)</f>
        <v>0</v>
      </c>
      <c r="H57" s="213"/>
      <c r="I57" s="214" t="n">
        <f aca="false">ROUND(E57*H57,2)</f>
        <v>0</v>
      </c>
      <c r="J57" s="213"/>
      <c r="K57" s="214" t="n">
        <f aca="false">ROUND(E57*J57,2)</f>
        <v>0</v>
      </c>
      <c r="L57" s="214" t="n">
        <v>21</v>
      </c>
      <c r="M57" s="214" t="n">
        <f aca="false">G57*(1+L57/100)</f>
        <v>0</v>
      </c>
      <c r="N57" s="214" t="n">
        <v>0</v>
      </c>
      <c r="O57" s="214" t="n">
        <f aca="false">ROUND(E57*N57,2)</f>
        <v>0</v>
      </c>
      <c r="P57" s="214" t="n">
        <v>0</v>
      </c>
      <c r="Q57" s="215" t="n">
        <f aca="false">ROUND(E57*P57,2)</f>
        <v>0</v>
      </c>
      <c r="R57" s="201" t="s">
        <v>142</v>
      </c>
      <c r="S57" s="201" t="s">
        <v>120</v>
      </c>
      <c r="T57" s="201" t="s">
        <v>120</v>
      </c>
      <c r="U57" s="201" t="n">
        <v>0</v>
      </c>
      <c r="V57" s="201" t="n">
        <f aca="false">ROUND(E57*U57,2)</f>
        <v>0</v>
      </c>
      <c r="W57" s="201"/>
      <c r="X57" s="201" t="s">
        <v>143</v>
      </c>
      <c r="Y57" s="202"/>
      <c r="Z57" s="202"/>
      <c r="AA57" s="202"/>
      <c r="AB57" s="202"/>
      <c r="AC57" s="202"/>
      <c r="AD57" s="202"/>
      <c r="AE57" s="202"/>
      <c r="AF57" s="202"/>
      <c r="AG57" s="202" t="s">
        <v>144</v>
      </c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</row>
    <row r="58" customFormat="false" ht="12.75" hidden="false" customHeight="false" outlineLevel="1" collapsed="false">
      <c r="A58" s="208" t="n">
        <v>38</v>
      </c>
      <c r="B58" s="209" t="s">
        <v>197</v>
      </c>
      <c r="C58" s="210" t="s">
        <v>198</v>
      </c>
      <c r="D58" s="211" t="s">
        <v>156</v>
      </c>
      <c r="E58" s="212" t="n">
        <v>6</v>
      </c>
      <c r="F58" s="213"/>
      <c r="G58" s="214" t="n">
        <f aca="false">ROUND(E58*F58,2)</f>
        <v>0</v>
      </c>
      <c r="H58" s="213"/>
      <c r="I58" s="214" t="n">
        <f aca="false">ROUND(E58*H58,2)</f>
        <v>0</v>
      </c>
      <c r="J58" s="213"/>
      <c r="K58" s="214" t="n">
        <f aca="false">ROUND(E58*J58,2)</f>
        <v>0</v>
      </c>
      <c r="L58" s="214" t="n">
        <v>21</v>
      </c>
      <c r="M58" s="214" t="n">
        <f aca="false">G58*(1+L58/100)</f>
        <v>0</v>
      </c>
      <c r="N58" s="214" t="n">
        <v>0</v>
      </c>
      <c r="O58" s="214" t="n">
        <f aca="false">ROUND(E58*N58,2)</f>
        <v>0</v>
      </c>
      <c r="P58" s="214" t="n">
        <v>0</v>
      </c>
      <c r="Q58" s="215" t="n">
        <f aca="false">ROUND(E58*P58,2)</f>
        <v>0</v>
      </c>
      <c r="R58" s="201" t="s">
        <v>142</v>
      </c>
      <c r="S58" s="201" t="s">
        <v>120</v>
      </c>
      <c r="T58" s="201" t="s">
        <v>120</v>
      </c>
      <c r="U58" s="201" t="n">
        <v>0</v>
      </c>
      <c r="V58" s="201" t="n">
        <f aca="false">ROUND(E58*U58,2)</f>
        <v>0</v>
      </c>
      <c r="W58" s="201"/>
      <c r="X58" s="201" t="s">
        <v>143</v>
      </c>
      <c r="Y58" s="202"/>
      <c r="Z58" s="202"/>
      <c r="AA58" s="202"/>
      <c r="AB58" s="202"/>
      <c r="AC58" s="202"/>
      <c r="AD58" s="202"/>
      <c r="AE58" s="202"/>
      <c r="AF58" s="202"/>
      <c r="AG58" s="202" t="s">
        <v>144</v>
      </c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</row>
    <row r="59" customFormat="false" ht="12.75" hidden="false" customHeight="false" outlineLevel="1" collapsed="false">
      <c r="A59" s="208" t="n">
        <v>39</v>
      </c>
      <c r="B59" s="209" t="s">
        <v>199</v>
      </c>
      <c r="C59" s="210" t="s">
        <v>200</v>
      </c>
      <c r="D59" s="211" t="s">
        <v>156</v>
      </c>
      <c r="E59" s="212" t="n">
        <v>2</v>
      </c>
      <c r="F59" s="213"/>
      <c r="G59" s="214" t="n">
        <f aca="false">ROUND(E59*F59,2)</f>
        <v>0</v>
      </c>
      <c r="H59" s="213"/>
      <c r="I59" s="214" t="n">
        <f aca="false">ROUND(E59*H59,2)</f>
        <v>0</v>
      </c>
      <c r="J59" s="213"/>
      <c r="K59" s="214" t="n">
        <f aca="false">ROUND(E59*J59,2)</f>
        <v>0</v>
      </c>
      <c r="L59" s="214" t="n">
        <v>21</v>
      </c>
      <c r="M59" s="214" t="n">
        <f aca="false">G59*(1+L59/100)</f>
        <v>0</v>
      </c>
      <c r="N59" s="214" t="n">
        <v>0</v>
      </c>
      <c r="O59" s="214" t="n">
        <f aca="false">ROUND(E59*N59,2)</f>
        <v>0</v>
      </c>
      <c r="P59" s="214" t="n">
        <v>0</v>
      </c>
      <c r="Q59" s="215" t="n">
        <f aca="false">ROUND(E59*P59,2)</f>
        <v>0</v>
      </c>
      <c r="R59" s="201" t="s">
        <v>142</v>
      </c>
      <c r="S59" s="201" t="s">
        <v>120</v>
      </c>
      <c r="T59" s="201" t="s">
        <v>120</v>
      </c>
      <c r="U59" s="201" t="n">
        <v>0</v>
      </c>
      <c r="V59" s="201" t="n">
        <f aca="false">ROUND(E59*U59,2)</f>
        <v>0</v>
      </c>
      <c r="W59" s="201"/>
      <c r="X59" s="201" t="s">
        <v>143</v>
      </c>
      <c r="Y59" s="202"/>
      <c r="Z59" s="202"/>
      <c r="AA59" s="202"/>
      <c r="AB59" s="202"/>
      <c r="AC59" s="202"/>
      <c r="AD59" s="202"/>
      <c r="AE59" s="202"/>
      <c r="AF59" s="202"/>
      <c r="AG59" s="202" t="s">
        <v>144</v>
      </c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</row>
    <row r="60" customFormat="false" ht="12.75" hidden="false" customHeight="false" outlineLevel="0" collapsed="false">
      <c r="A60" s="185" t="s">
        <v>95</v>
      </c>
      <c r="B60" s="186" t="s">
        <v>60</v>
      </c>
      <c r="C60" s="187" t="s">
        <v>61</v>
      </c>
      <c r="D60" s="188"/>
      <c r="E60" s="189"/>
      <c r="F60" s="190"/>
      <c r="G60" s="190" t="n">
        <f aca="false">SUMIF(AG61:AG66,"&lt;&gt;NOR",G61:G66)</f>
        <v>0</v>
      </c>
      <c r="H60" s="190"/>
      <c r="I60" s="190" t="n">
        <f aca="false">SUM(I61:I66)</f>
        <v>0</v>
      </c>
      <c r="J60" s="190"/>
      <c r="K60" s="190" t="n">
        <f aca="false">SUM(K61:K66)</f>
        <v>0</v>
      </c>
      <c r="L60" s="190"/>
      <c r="M60" s="190" t="n">
        <f aca="false">SUM(M61:M66)</f>
        <v>0</v>
      </c>
      <c r="N60" s="190"/>
      <c r="O60" s="190" t="n">
        <f aca="false">SUM(O61:O66)</f>
        <v>2.47</v>
      </c>
      <c r="P60" s="190"/>
      <c r="Q60" s="191" t="n">
        <f aca="false">SUM(Q61:Q66)</f>
        <v>0</v>
      </c>
      <c r="R60" s="192"/>
      <c r="S60" s="192"/>
      <c r="T60" s="192"/>
      <c r="U60" s="192"/>
      <c r="V60" s="192" t="n">
        <f aca="false">SUM(V61:V66)</f>
        <v>0</v>
      </c>
      <c r="W60" s="192"/>
      <c r="X60" s="192"/>
      <c r="AG60" s="0" t="s">
        <v>96</v>
      </c>
    </row>
    <row r="61" customFormat="false" ht="12.75" hidden="false" customHeight="false" outlineLevel="1" collapsed="false">
      <c r="A61" s="208" t="n">
        <v>40</v>
      </c>
      <c r="B61" s="209" t="s">
        <v>60</v>
      </c>
      <c r="C61" s="210" t="s">
        <v>201</v>
      </c>
      <c r="D61" s="211" t="s">
        <v>179</v>
      </c>
      <c r="E61" s="212" t="n">
        <v>31</v>
      </c>
      <c r="F61" s="213"/>
      <c r="G61" s="214" t="n">
        <f aca="false">ROUND(E61*F61,2)</f>
        <v>0</v>
      </c>
      <c r="H61" s="213"/>
      <c r="I61" s="214" t="n">
        <f aca="false">ROUND(E61*H61,2)</f>
        <v>0</v>
      </c>
      <c r="J61" s="213"/>
      <c r="K61" s="214" t="n">
        <f aca="false">ROUND(E61*J61,2)</f>
        <v>0</v>
      </c>
      <c r="L61" s="214" t="n">
        <v>21</v>
      </c>
      <c r="M61" s="214" t="n">
        <f aca="false">G61*(1+L61/100)</f>
        <v>0</v>
      </c>
      <c r="N61" s="214" t="n">
        <v>0</v>
      </c>
      <c r="O61" s="214" t="n">
        <f aca="false">ROUND(E61*N61,2)</f>
        <v>0</v>
      </c>
      <c r="P61" s="214" t="n">
        <v>0</v>
      </c>
      <c r="Q61" s="215" t="n">
        <f aca="false">ROUND(E61*P61,2)</f>
        <v>0</v>
      </c>
      <c r="R61" s="201"/>
      <c r="S61" s="201" t="s">
        <v>100</v>
      </c>
      <c r="T61" s="201" t="s">
        <v>101</v>
      </c>
      <c r="U61" s="201" t="n">
        <v>0</v>
      </c>
      <c r="V61" s="201" t="n">
        <f aca="false">ROUND(E61*U61,2)</f>
        <v>0</v>
      </c>
      <c r="W61" s="201"/>
      <c r="X61" s="201" t="s">
        <v>102</v>
      </c>
      <c r="Y61" s="202"/>
      <c r="Z61" s="202"/>
      <c r="AA61" s="202"/>
      <c r="AB61" s="202"/>
      <c r="AC61" s="202"/>
      <c r="AD61" s="202"/>
      <c r="AE61" s="202"/>
      <c r="AF61" s="202"/>
      <c r="AG61" s="202" t="s">
        <v>103</v>
      </c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</row>
    <row r="62" customFormat="false" ht="22.5" hidden="false" customHeight="false" outlineLevel="1" collapsed="false">
      <c r="A62" s="208" t="n">
        <v>41</v>
      </c>
      <c r="B62" s="209" t="s">
        <v>202</v>
      </c>
      <c r="C62" s="210" t="s">
        <v>203</v>
      </c>
      <c r="D62" s="211" t="s">
        <v>204</v>
      </c>
      <c r="E62" s="212" t="n">
        <v>1</v>
      </c>
      <c r="F62" s="213"/>
      <c r="G62" s="214" t="n">
        <f aca="false">ROUND(E62*F62,2)</f>
        <v>0</v>
      </c>
      <c r="H62" s="213"/>
      <c r="I62" s="214" t="n">
        <f aca="false">ROUND(E62*H62,2)</f>
        <v>0</v>
      </c>
      <c r="J62" s="213"/>
      <c r="K62" s="214" t="n">
        <f aca="false">ROUND(E62*J62,2)</f>
        <v>0</v>
      </c>
      <c r="L62" s="214" t="n">
        <v>21</v>
      </c>
      <c r="M62" s="214" t="n">
        <f aca="false">G62*(1+L62/100)</f>
        <v>0</v>
      </c>
      <c r="N62" s="214" t="n">
        <v>0.00011</v>
      </c>
      <c r="O62" s="214" t="n">
        <f aca="false">ROUND(E62*N62,2)</f>
        <v>0</v>
      </c>
      <c r="P62" s="214" t="n">
        <v>0</v>
      </c>
      <c r="Q62" s="215" t="n">
        <f aca="false">ROUND(E62*P62,2)</f>
        <v>0</v>
      </c>
      <c r="R62" s="201"/>
      <c r="S62" s="201" t="s">
        <v>120</v>
      </c>
      <c r="T62" s="201" t="s">
        <v>120</v>
      </c>
      <c r="U62" s="201" t="n">
        <v>0</v>
      </c>
      <c r="V62" s="201" t="n">
        <f aca="false">ROUND(E62*U62,2)</f>
        <v>0</v>
      </c>
      <c r="W62" s="201"/>
      <c r="X62" s="201" t="s">
        <v>102</v>
      </c>
      <c r="Y62" s="202"/>
      <c r="Z62" s="202"/>
      <c r="AA62" s="202"/>
      <c r="AB62" s="202"/>
      <c r="AC62" s="202"/>
      <c r="AD62" s="202"/>
      <c r="AE62" s="202"/>
      <c r="AF62" s="202"/>
      <c r="AG62" s="202" t="s">
        <v>205</v>
      </c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202"/>
      <c r="BC62" s="202"/>
      <c r="BD62" s="202"/>
      <c r="BE62" s="202"/>
      <c r="BF62" s="202"/>
      <c r="BG62" s="202"/>
      <c r="BH62" s="202"/>
    </row>
    <row r="63" customFormat="false" ht="22.5" hidden="false" customHeight="false" outlineLevel="1" collapsed="false">
      <c r="A63" s="208" t="n">
        <v>42</v>
      </c>
      <c r="B63" s="209" t="s">
        <v>206</v>
      </c>
      <c r="C63" s="210" t="s">
        <v>207</v>
      </c>
      <c r="D63" s="211" t="s">
        <v>156</v>
      </c>
      <c r="E63" s="212" t="n">
        <v>1</v>
      </c>
      <c r="F63" s="213"/>
      <c r="G63" s="214" t="n">
        <f aca="false">ROUND(E63*F63,2)</f>
        <v>0</v>
      </c>
      <c r="H63" s="213"/>
      <c r="I63" s="214" t="n">
        <f aca="false">ROUND(E63*H63,2)</f>
        <v>0</v>
      </c>
      <c r="J63" s="213"/>
      <c r="K63" s="214" t="n">
        <f aca="false">ROUND(E63*J63,2)</f>
        <v>0</v>
      </c>
      <c r="L63" s="214" t="n">
        <v>21</v>
      </c>
      <c r="M63" s="214" t="n">
        <f aca="false">G63*(1+L63/100)</f>
        <v>0</v>
      </c>
      <c r="N63" s="214" t="n">
        <v>2.39997</v>
      </c>
      <c r="O63" s="214" t="n">
        <f aca="false">ROUND(E63*N63,2)</f>
        <v>2.4</v>
      </c>
      <c r="P63" s="214" t="n">
        <v>0</v>
      </c>
      <c r="Q63" s="215" t="n">
        <f aca="false">ROUND(E63*P63,2)</f>
        <v>0</v>
      </c>
      <c r="R63" s="201"/>
      <c r="S63" s="201" t="s">
        <v>120</v>
      </c>
      <c r="T63" s="201" t="s">
        <v>120</v>
      </c>
      <c r="U63" s="201" t="n">
        <v>0</v>
      </c>
      <c r="V63" s="201" t="n">
        <f aca="false">ROUND(E63*U63,2)</f>
        <v>0</v>
      </c>
      <c r="W63" s="201"/>
      <c r="X63" s="201" t="s">
        <v>102</v>
      </c>
      <c r="Y63" s="202"/>
      <c r="Z63" s="202"/>
      <c r="AA63" s="202"/>
      <c r="AB63" s="202"/>
      <c r="AC63" s="202"/>
      <c r="AD63" s="202"/>
      <c r="AE63" s="202"/>
      <c r="AF63" s="202"/>
      <c r="AG63" s="202" t="s">
        <v>103</v>
      </c>
      <c r="AH63" s="202"/>
      <c r="AI63" s="202"/>
      <c r="AJ63" s="202"/>
      <c r="AK63" s="202"/>
      <c r="AL63" s="202"/>
      <c r="AM63" s="202"/>
      <c r="AN63" s="202"/>
      <c r="AO63" s="202"/>
      <c r="AP63" s="202"/>
      <c r="AQ63" s="202"/>
      <c r="AR63" s="202"/>
      <c r="AS63" s="202"/>
      <c r="AT63" s="202"/>
      <c r="AU63" s="202"/>
      <c r="AV63" s="202"/>
      <c r="AW63" s="202"/>
      <c r="AX63" s="202"/>
      <c r="AY63" s="202"/>
      <c r="AZ63" s="202"/>
      <c r="BA63" s="202"/>
      <c r="BB63" s="202"/>
      <c r="BC63" s="202"/>
      <c r="BD63" s="202"/>
      <c r="BE63" s="202"/>
      <c r="BF63" s="202"/>
      <c r="BG63" s="202"/>
      <c r="BH63" s="202"/>
    </row>
    <row r="64" customFormat="false" ht="12.75" hidden="false" customHeight="false" outlineLevel="1" collapsed="false">
      <c r="A64" s="208" t="n">
        <v>43</v>
      </c>
      <c r="B64" s="209" t="s">
        <v>208</v>
      </c>
      <c r="C64" s="210" t="s">
        <v>209</v>
      </c>
      <c r="D64" s="211" t="s">
        <v>210</v>
      </c>
      <c r="E64" s="212" t="n">
        <v>4</v>
      </c>
      <c r="F64" s="213"/>
      <c r="G64" s="214" t="n">
        <f aca="false">ROUND(E64*F64,2)</f>
        <v>0</v>
      </c>
      <c r="H64" s="213"/>
      <c r="I64" s="214" t="n">
        <f aca="false">ROUND(E64*H64,2)</f>
        <v>0</v>
      </c>
      <c r="J64" s="213"/>
      <c r="K64" s="214" t="n">
        <f aca="false">ROUND(E64*J64,2)</f>
        <v>0</v>
      </c>
      <c r="L64" s="214" t="n">
        <v>21</v>
      </c>
      <c r="M64" s="214" t="n">
        <f aca="false">G64*(1+L64/100)</f>
        <v>0</v>
      </c>
      <c r="N64" s="214" t="n">
        <v>0</v>
      </c>
      <c r="O64" s="214" t="n">
        <f aca="false">ROUND(E64*N64,2)</f>
        <v>0</v>
      </c>
      <c r="P64" s="214" t="n">
        <v>0</v>
      </c>
      <c r="Q64" s="215" t="n">
        <f aca="false">ROUND(E64*P64,2)</f>
        <v>0</v>
      </c>
      <c r="R64" s="201"/>
      <c r="S64" s="201" t="s">
        <v>100</v>
      </c>
      <c r="T64" s="201" t="s">
        <v>101</v>
      </c>
      <c r="U64" s="201" t="n">
        <v>0</v>
      </c>
      <c r="V64" s="201" t="n">
        <f aca="false">ROUND(E64*U64,2)</f>
        <v>0</v>
      </c>
      <c r="W64" s="201"/>
      <c r="X64" s="201" t="s">
        <v>102</v>
      </c>
      <c r="Y64" s="202"/>
      <c r="Z64" s="202"/>
      <c r="AA64" s="202"/>
      <c r="AB64" s="202"/>
      <c r="AC64" s="202"/>
      <c r="AD64" s="202"/>
      <c r="AE64" s="202"/>
      <c r="AF64" s="202"/>
      <c r="AG64" s="202" t="s">
        <v>103</v>
      </c>
      <c r="AH64" s="202"/>
      <c r="AI64" s="202"/>
      <c r="AJ64" s="202"/>
      <c r="AK64" s="202"/>
      <c r="AL64" s="202"/>
      <c r="AM64" s="202"/>
      <c r="AN64" s="202"/>
      <c r="AO64" s="202"/>
      <c r="AP64" s="202"/>
      <c r="AQ64" s="202"/>
      <c r="AR64" s="202"/>
      <c r="AS64" s="202"/>
      <c r="AT64" s="202"/>
      <c r="AU64" s="202"/>
      <c r="AV64" s="202"/>
      <c r="AW64" s="202"/>
      <c r="AX64" s="202"/>
      <c r="AY64" s="202"/>
      <c r="AZ64" s="202"/>
      <c r="BA64" s="202"/>
      <c r="BB64" s="202"/>
      <c r="BC64" s="202"/>
      <c r="BD64" s="202"/>
      <c r="BE64" s="202"/>
      <c r="BF64" s="202"/>
      <c r="BG64" s="202"/>
      <c r="BH64" s="202"/>
    </row>
    <row r="65" customFormat="false" ht="12.75" hidden="false" customHeight="false" outlineLevel="1" collapsed="false">
      <c r="A65" s="208" t="n">
        <v>44</v>
      </c>
      <c r="B65" s="209" t="s">
        <v>211</v>
      </c>
      <c r="C65" s="210" t="s">
        <v>212</v>
      </c>
      <c r="D65" s="211" t="s">
        <v>213</v>
      </c>
      <c r="E65" s="212" t="n">
        <v>250</v>
      </c>
      <c r="F65" s="213"/>
      <c r="G65" s="214" t="n">
        <f aca="false">ROUND(E65*F65,2)</f>
        <v>0</v>
      </c>
      <c r="H65" s="213"/>
      <c r="I65" s="214" t="n">
        <f aca="false">ROUND(E65*H65,2)</f>
        <v>0</v>
      </c>
      <c r="J65" s="213"/>
      <c r="K65" s="214" t="n">
        <f aca="false">ROUND(E65*J65,2)</f>
        <v>0</v>
      </c>
      <c r="L65" s="214" t="n">
        <v>21</v>
      </c>
      <c r="M65" s="214" t="n">
        <f aca="false">G65*(1+L65/100)</f>
        <v>0</v>
      </c>
      <c r="N65" s="214" t="n">
        <v>0</v>
      </c>
      <c r="O65" s="214" t="n">
        <f aca="false">ROUND(E65*N65,2)</f>
        <v>0</v>
      </c>
      <c r="P65" s="214" t="n">
        <v>0</v>
      </c>
      <c r="Q65" s="215" t="n">
        <f aca="false">ROUND(E65*P65,2)</f>
        <v>0</v>
      </c>
      <c r="R65" s="201"/>
      <c r="S65" s="201" t="s">
        <v>100</v>
      </c>
      <c r="T65" s="201" t="s">
        <v>101</v>
      </c>
      <c r="U65" s="201" t="n">
        <v>0</v>
      </c>
      <c r="V65" s="201" t="n">
        <f aca="false">ROUND(E65*U65,2)</f>
        <v>0</v>
      </c>
      <c r="W65" s="201"/>
      <c r="X65" s="201" t="s">
        <v>102</v>
      </c>
      <c r="Y65" s="202"/>
      <c r="Z65" s="202"/>
      <c r="AA65" s="202"/>
      <c r="AB65" s="202"/>
      <c r="AC65" s="202"/>
      <c r="AD65" s="202"/>
      <c r="AE65" s="202"/>
      <c r="AF65" s="202"/>
      <c r="AG65" s="202" t="s">
        <v>103</v>
      </c>
      <c r="AH65" s="202"/>
      <c r="AI65" s="202"/>
      <c r="AJ65" s="202"/>
      <c r="AK65" s="202"/>
      <c r="AL65" s="202"/>
      <c r="AM65" s="202"/>
      <c r="AN65" s="202"/>
      <c r="AO65" s="202"/>
      <c r="AP65" s="202"/>
      <c r="AQ65" s="202"/>
      <c r="AR65" s="202"/>
      <c r="AS65" s="202"/>
      <c r="AT65" s="202"/>
      <c r="AU65" s="202"/>
      <c r="AV65" s="202"/>
      <c r="AW65" s="202"/>
      <c r="AX65" s="202"/>
      <c r="AY65" s="202"/>
      <c r="AZ65" s="202"/>
      <c r="BA65" s="202"/>
      <c r="BB65" s="202"/>
      <c r="BC65" s="202"/>
      <c r="BD65" s="202"/>
      <c r="BE65" s="202"/>
      <c r="BF65" s="202"/>
      <c r="BG65" s="202"/>
      <c r="BH65" s="202"/>
    </row>
    <row r="66" customFormat="false" ht="12.75" hidden="false" customHeight="false" outlineLevel="1" collapsed="false">
      <c r="A66" s="208" t="n">
        <v>45</v>
      </c>
      <c r="B66" s="209" t="s">
        <v>214</v>
      </c>
      <c r="C66" s="210" t="s">
        <v>215</v>
      </c>
      <c r="D66" s="211" t="s">
        <v>156</v>
      </c>
      <c r="E66" s="212" t="n">
        <v>1</v>
      </c>
      <c r="F66" s="213"/>
      <c r="G66" s="214" t="n">
        <f aca="false">ROUND(E66*F66,2)</f>
        <v>0</v>
      </c>
      <c r="H66" s="213"/>
      <c r="I66" s="214" t="n">
        <f aca="false">ROUND(E66*H66,2)</f>
        <v>0</v>
      </c>
      <c r="J66" s="213"/>
      <c r="K66" s="214" t="n">
        <f aca="false">ROUND(E66*J66,2)</f>
        <v>0</v>
      </c>
      <c r="L66" s="214" t="n">
        <v>21</v>
      </c>
      <c r="M66" s="214" t="n">
        <f aca="false">G66*(1+L66/100)</f>
        <v>0</v>
      </c>
      <c r="N66" s="214" t="n">
        <v>0.07301</v>
      </c>
      <c r="O66" s="214" t="n">
        <f aca="false">ROUND(E66*N66,2)</f>
        <v>0.07</v>
      </c>
      <c r="P66" s="214" t="n">
        <v>0</v>
      </c>
      <c r="Q66" s="215" t="n">
        <f aca="false">ROUND(E66*P66,2)</f>
        <v>0</v>
      </c>
      <c r="R66" s="201"/>
      <c r="S66" s="201" t="s">
        <v>120</v>
      </c>
      <c r="T66" s="201" t="s">
        <v>120</v>
      </c>
      <c r="U66" s="201" t="n">
        <v>0</v>
      </c>
      <c r="V66" s="201" t="n">
        <f aca="false">ROUND(E66*U66,2)</f>
        <v>0</v>
      </c>
      <c r="W66" s="201"/>
      <c r="X66" s="201" t="s">
        <v>102</v>
      </c>
      <c r="Y66" s="202"/>
      <c r="Z66" s="202"/>
      <c r="AA66" s="202"/>
      <c r="AB66" s="202"/>
      <c r="AC66" s="202"/>
      <c r="AD66" s="202"/>
      <c r="AE66" s="202"/>
      <c r="AF66" s="202"/>
      <c r="AG66" s="202" t="s">
        <v>103</v>
      </c>
      <c r="AH66" s="202"/>
      <c r="AI66" s="202"/>
      <c r="AJ66" s="202"/>
      <c r="AK66" s="202"/>
      <c r="AL66" s="202"/>
      <c r="AM66" s="202"/>
      <c r="AN66" s="202"/>
      <c r="AO66" s="202"/>
      <c r="AP66" s="202"/>
      <c r="AQ66" s="202"/>
      <c r="AR66" s="202"/>
      <c r="AS66" s="202"/>
      <c r="AT66" s="202"/>
      <c r="AU66" s="202"/>
      <c r="AV66" s="202"/>
      <c r="AW66" s="202"/>
      <c r="AX66" s="202"/>
      <c r="AY66" s="202"/>
      <c r="AZ66" s="202"/>
      <c r="BA66" s="202"/>
      <c r="BB66" s="202"/>
      <c r="BC66" s="202"/>
      <c r="BD66" s="202"/>
      <c r="BE66" s="202"/>
      <c r="BF66" s="202"/>
      <c r="BG66" s="202"/>
      <c r="BH66" s="202"/>
    </row>
    <row r="67" customFormat="false" ht="12.75" hidden="false" customHeight="false" outlineLevel="0" collapsed="false">
      <c r="A67" s="185" t="s">
        <v>95</v>
      </c>
      <c r="B67" s="186" t="s">
        <v>62</v>
      </c>
      <c r="C67" s="187" t="s">
        <v>63</v>
      </c>
      <c r="D67" s="188"/>
      <c r="E67" s="189"/>
      <c r="F67" s="190"/>
      <c r="G67" s="190" t="n">
        <f aca="false">SUMIF(AG68:AG68,"&lt;&gt;NOR",G68:G68)</f>
        <v>0</v>
      </c>
      <c r="H67" s="190"/>
      <c r="I67" s="190" t="n">
        <f aca="false">SUM(I68:I68)</f>
        <v>0</v>
      </c>
      <c r="J67" s="190"/>
      <c r="K67" s="190" t="n">
        <f aca="false">SUM(K68:K68)</f>
        <v>0</v>
      </c>
      <c r="L67" s="190"/>
      <c r="M67" s="190" t="n">
        <f aca="false">SUM(M68:M68)</f>
        <v>0</v>
      </c>
      <c r="N67" s="190"/>
      <c r="O67" s="190" t="n">
        <f aca="false">SUM(O68:O68)</f>
        <v>0</v>
      </c>
      <c r="P67" s="190"/>
      <c r="Q67" s="191" t="n">
        <f aca="false">SUM(Q68:Q68)</f>
        <v>0</v>
      </c>
      <c r="R67" s="192"/>
      <c r="S67" s="192"/>
      <c r="T67" s="192"/>
      <c r="U67" s="192"/>
      <c r="V67" s="192" t="n">
        <f aca="false">SUM(V68:V68)</f>
        <v>0</v>
      </c>
      <c r="W67" s="192"/>
      <c r="X67" s="192"/>
      <c r="AG67" s="0" t="s">
        <v>96</v>
      </c>
    </row>
    <row r="68" customFormat="false" ht="12.75" hidden="false" customHeight="false" outlineLevel="1" collapsed="false">
      <c r="A68" s="193" t="n">
        <v>46</v>
      </c>
      <c r="B68" s="194" t="s">
        <v>216</v>
      </c>
      <c r="C68" s="195" t="s">
        <v>217</v>
      </c>
      <c r="D68" s="196" t="s">
        <v>99</v>
      </c>
      <c r="E68" s="197" t="n">
        <v>64.92143</v>
      </c>
      <c r="F68" s="198"/>
      <c r="G68" s="199" t="n">
        <f aca="false">ROUND(E68*F68,2)</f>
        <v>0</v>
      </c>
      <c r="H68" s="198"/>
      <c r="I68" s="199" t="n">
        <f aca="false">ROUND(E68*H68,2)</f>
        <v>0</v>
      </c>
      <c r="J68" s="198"/>
      <c r="K68" s="199" t="n">
        <f aca="false">ROUND(E68*J68,2)</f>
        <v>0</v>
      </c>
      <c r="L68" s="199" t="n">
        <v>21</v>
      </c>
      <c r="M68" s="199" t="n">
        <f aca="false">G68*(1+L68/100)</f>
        <v>0</v>
      </c>
      <c r="N68" s="199" t="n">
        <v>0</v>
      </c>
      <c r="O68" s="199" t="n">
        <f aca="false">ROUND(E68*N68,2)</f>
        <v>0</v>
      </c>
      <c r="P68" s="199" t="n">
        <v>0</v>
      </c>
      <c r="Q68" s="200" t="n">
        <f aca="false">ROUND(E68*P68,2)</f>
        <v>0</v>
      </c>
      <c r="R68" s="201"/>
      <c r="S68" s="201" t="s">
        <v>120</v>
      </c>
      <c r="T68" s="201" t="s">
        <v>120</v>
      </c>
      <c r="U68" s="201" t="n">
        <v>0</v>
      </c>
      <c r="V68" s="201" t="n">
        <f aca="false">ROUND(E68*U68,2)</f>
        <v>0</v>
      </c>
      <c r="W68" s="201"/>
      <c r="X68" s="201" t="s">
        <v>102</v>
      </c>
      <c r="Y68" s="202"/>
      <c r="Z68" s="202"/>
      <c r="AA68" s="202"/>
      <c r="AB68" s="202"/>
      <c r="AC68" s="202"/>
      <c r="AD68" s="202"/>
      <c r="AE68" s="202"/>
      <c r="AF68" s="202"/>
      <c r="AG68" s="202" t="s">
        <v>103</v>
      </c>
      <c r="AH68" s="202"/>
      <c r="AI68" s="202"/>
      <c r="AJ68" s="202"/>
      <c r="AK68" s="202"/>
      <c r="AL68" s="202"/>
      <c r="AM68" s="202"/>
      <c r="AN68" s="202"/>
      <c r="AO68" s="202"/>
      <c r="AP68" s="202"/>
      <c r="AQ68" s="202"/>
      <c r="AR68" s="202"/>
      <c r="AS68" s="202"/>
      <c r="AT68" s="202"/>
      <c r="AU68" s="202"/>
      <c r="AV68" s="202"/>
      <c r="AW68" s="202"/>
      <c r="AX68" s="202"/>
      <c r="AY68" s="202"/>
      <c r="AZ68" s="202"/>
      <c r="BA68" s="202"/>
      <c r="BB68" s="202"/>
      <c r="BC68" s="202"/>
      <c r="BD68" s="202"/>
      <c r="BE68" s="202"/>
      <c r="BF68" s="202"/>
      <c r="BG68" s="202"/>
      <c r="BH68" s="202"/>
    </row>
    <row r="69" customFormat="false" ht="12.75" hidden="false" customHeight="false" outlineLevel="0" collapsed="false">
      <c r="A69" s="163"/>
      <c r="B69" s="169"/>
      <c r="C69" s="216"/>
      <c r="D69" s="171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AE69" s="0" t="n">
        <v>15</v>
      </c>
      <c r="AF69" s="0" t="n">
        <v>21</v>
      </c>
      <c r="AG69" s="0" t="s">
        <v>82</v>
      </c>
    </row>
    <row r="70" customFormat="false" ht="12.75" hidden="false" customHeight="false" outlineLevel="0" collapsed="false">
      <c r="A70" s="217"/>
      <c r="B70" s="218" t="s">
        <v>18</v>
      </c>
      <c r="C70" s="219"/>
      <c r="D70" s="220"/>
      <c r="E70" s="221"/>
      <c r="F70" s="221"/>
      <c r="G70" s="222" t="n">
        <f aca="false">G8+G29+G33+G38+G47+G60+G67</f>
        <v>0</v>
      </c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AE70" s="0" t="n">
        <f aca="false">SUMIF(L7:L68,AE69,G7:G68)</f>
        <v>0</v>
      </c>
      <c r="AF70" s="0" t="n">
        <f aca="false">SUMIF(L7:L68,AF69,G7:G68)</f>
        <v>0</v>
      </c>
      <c r="AG70" s="0" t="s">
        <v>218</v>
      </c>
    </row>
    <row r="71" customFormat="false" ht="12.75" hidden="false" customHeight="false" outlineLevel="0" collapsed="false">
      <c r="A71" s="163"/>
      <c r="B71" s="169"/>
      <c r="C71" s="216"/>
      <c r="D71" s="171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</row>
    <row r="72" customFormat="false" ht="12.75" hidden="false" customHeight="false" outlineLevel="0" collapsed="false">
      <c r="A72" s="163"/>
      <c r="B72" s="169"/>
      <c r="C72" s="216"/>
      <c r="D72" s="171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</row>
    <row r="73" customFormat="false" ht="12.75" hidden="false" customHeight="false" outlineLevel="0" collapsed="false">
      <c r="A73" s="223" t="s">
        <v>219</v>
      </c>
      <c r="B73" s="223"/>
      <c r="C73" s="223"/>
      <c r="D73" s="171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</row>
    <row r="74" customFormat="false" ht="12.75" hidden="false" customHeight="false" outlineLevel="0" collapsed="false">
      <c r="A74" s="224"/>
      <c r="B74" s="224"/>
      <c r="C74" s="224"/>
      <c r="D74" s="224"/>
      <c r="E74" s="224"/>
      <c r="F74" s="224"/>
      <c r="G74" s="224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AG74" s="0" t="s">
        <v>220</v>
      </c>
    </row>
    <row r="75" customFormat="false" ht="12.75" hidden="false" customHeight="false" outlineLevel="0" collapsed="false">
      <c r="A75" s="224"/>
      <c r="B75" s="224"/>
      <c r="C75" s="224"/>
      <c r="D75" s="224"/>
      <c r="E75" s="224"/>
      <c r="F75" s="224"/>
      <c r="G75" s="224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</row>
    <row r="76" customFormat="false" ht="12.75" hidden="false" customHeight="false" outlineLevel="0" collapsed="false">
      <c r="A76" s="224"/>
      <c r="B76" s="224"/>
      <c r="C76" s="224"/>
      <c r="D76" s="224"/>
      <c r="E76" s="224"/>
      <c r="F76" s="224"/>
      <c r="G76" s="224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</row>
    <row r="77" customFormat="false" ht="12.75" hidden="false" customHeight="false" outlineLevel="0" collapsed="false">
      <c r="A77" s="224"/>
      <c r="B77" s="224"/>
      <c r="C77" s="224"/>
      <c r="D77" s="224"/>
      <c r="E77" s="224"/>
      <c r="F77" s="224"/>
      <c r="G77" s="224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</row>
    <row r="78" customFormat="false" ht="12.75" hidden="false" customHeight="false" outlineLevel="0" collapsed="false">
      <c r="A78" s="224"/>
      <c r="B78" s="224"/>
      <c r="C78" s="224"/>
      <c r="D78" s="224"/>
      <c r="E78" s="224"/>
      <c r="F78" s="224"/>
      <c r="G78" s="224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</row>
    <row r="79" customFormat="false" ht="12.75" hidden="false" customHeight="false" outlineLevel="0" collapsed="false">
      <c r="A79" s="163"/>
      <c r="B79" s="169"/>
      <c r="C79" s="216"/>
      <c r="D79" s="171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</row>
    <row r="80" customFormat="false" ht="12.75" hidden="false" customHeight="false" outlineLevel="0" collapsed="false">
      <c r="C80" s="225"/>
      <c r="D80" s="111"/>
      <c r="AG80" s="0" t="s">
        <v>221</v>
      </c>
    </row>
    <row r="81" customFormat="false" ht="12.75" hidden="false" customHeight="false" outlineLevel="0" collapsed="false">
      <c r="D81" s="111"/>
    </row>
    <row r="82" customFormat="false" ht="12.75" hidden="false" customHeight="false" outlineLevel="0" collapsed="false">
      <c r="D82" s="111"/>
    </row>
    <row r="83" customFormat="false" ht="12.75" hidden="false" customHeight="false" outlineLevel="0" collapsed="false">
      <c r="D83" s="111"/>
    </row>
    <row r="84" customFormat="false" ht="12.75" hidden="false" customHeight="false" outlineLevel="0" collapsed="false">
      <c r="D84" s="111"/>
    </row>
    <row r="85" customFormat="false" ht="12.75" hidden="false" customHeight="false" outlineLevel="0" collapsed="false">
      <c r="D85" s="111"/>
    </row>
    <row r="86" customFormat="false" ht="12.75" hidden="false" customHeight="false" outlineLevel="0" collapsed="false">
      <c r="D86" s="111"/>
    </row>
    <row r="87" customFormat="false" ht="12.75" hidden="false" customHeight="false" outlineLevel="0" collapsed="false">
      <c r="D87" s="111"/>
    </row>
    <row r="88" customFormat="false" ht="12.75" hidden="false" customHeight="false" outlineLevel="0" collapsed="false">
      <c r="D88" s="111"/>
    </row>
    <row r="89" customFormat="false" ht="12.75" hidden="false" customHeight="false" outlineLevel="0" collapsed="false">
      <c r="D89" s="111"/>
    </row>
    <row r="90" customFormat="false" ht="12.75" hidden="false" customHeight="false" outlineLevel="0" collapsed="false">
      <c r="D90" s="111"/>
    </row>
    <row r="91" customFormat="false" ht="12.75" hidden="false" customHeight="false" outlineLevel="0" collapsed="false">
      <c r="D91" s="111"/>
    </row>
    <row r="92" customFormat="false" ht="12.75" hidden="false" customHeight="false" outlineLevel="0" collapsed="false">
      <c r="D92" s="111"/>
    </row>
    <row r="93" customFormat="false" ht="12.75" hidden="false" customHeight="false" outlineLevel="0" collapsed="false">
      <c r="D93" s="111"/>
    </row>
    <row r="94" customFormat="false" ht="12.75" hidden="false" customHeight="false" outlineLevel="0" collapsed="false">
      <c r="D94" s="111"/>
    </row>
    <row r="95" customFormat="false" ht="12.75" hidden="false" customHeight="false" outlineLevel="0" collapsed="false">
      <c r="D95" s="111"/>
    </row>
    <row r="96" customFormat="false" ht="12.75" hidden="false" customHeight="false" outlineLevel="0" collapsed="false">
      <c r="D96" s="111"/>
    </row>
    <row r="97" customFormat="false" ht="12.75" hidden="false" customHeight="false" outlineLevel="0" collapsed="false">
      <c r="D97" s="111"/>
    </row>
    <row r="98" customFormat="false" ht="12.75" hidden="false" customHeight="false" outlineLevel="0" collapsed="false">
      <c r="D98" s="111"/>
    </row>
    <row r="99" customFormat="false" ht="12.75" hidden="false" customHeight="false" outlineLevel="0" collapsed="false">
      <c r="D99" s="111"/>
    </row>
    <row r="100" customFormat="false" ht="12.75" hidden="false" customHeight="false" outlineLevel="0" collapsed="false">
      <c r="D100" s="111"/>
    </row>
    <row r="101" customFormat="false" ht="12.75" hidden="false" customHeight="false" outlineLevel="0" collapsed="false">
      <c r="D101" s="111"/>
    </row>
    <row r="102" customFormat="false" ht="12.75" hidden="false" customHeight="false" outlineLevel="0" collapsed="false">
      <c r="D102" s="111"/>
    </row>
    <row r="103" customFormat="false" ht="12.75" hidden="false" customHeight="false" outlineLevel="0" collapsed="false">
      <c r="D103" s="111"/>
    </row>
    <row r="104" customFormat="false" ht="12.75" hidden="false" customHeight="false" outlineLevel="0" collapsed="false">
      <c r="D104" s="111"/>
    </row>
    <row r="105" customFormat="false" ht="12.75" hidden="false" customHeight="false" outlineLevel="0" collapsed="false">
      <c r="D105" s="111"/>
    </row>
    <row r="106" customFormat="false" ht="12.75" hidden="false" customHeight="false" outlineLevel="0" collapsed="false">
      <c r="D106" s="111"/>
    </row>
    <row r="107" customFormat="false" ht="12.75" hidden="false" customHeight="false" outlineLevel="0" collapsed="false">
      <c r="D107" s="111"/>
    </row>
    <row r="108" customFormat="false" ht="12.75" hidden="false" customHeight="false" outlineLevel="0" collapsed="false">
      <c r="D108" s="111"/>
    </row>
    <row r="109" customFormat="false" ht="12.75" hidden="false" customHeight="false" outlineLevel="0" collapsed="false">
      <c r="D109" s="111"/>
    </row>
    <row r="110" customFormat="false" ht="12.75" hidden="false" customHeight="false" outlineLevel="0" collapsed="false">
      <c r="D110" s="111"/>
    </row>
    <row r="111" customFormat="false" ht="12.75" hidden="false" customHeight="false" outlineLevel="0" collapsed="false">
      <c r="D111" s="111"/>
    </row>
    <row r="112" customFormat="false" ht="12.75" hidden="false" customHeight="false" outlineLevel="0" collapsed="false">
      <c r="D112" s="111"/>
    </row>
    <row r="113" customFormat="false" ht="12.75" hidden="false" customHeight="false" outlineLevel="0" collapsed="false">
      <c r="D113" s="111"/>
    </row>
    <row r="114" customFormat="false" ht="12.75" hidden="false" customHeight="false" outlineLevel="0" collapsed="false">
      <c r="D114" s="111"/>
    </row>
    <row r="115" customFormat="false" ht="12.75" hidden="false" customHeight="false" outlineLevel="0" collapsed="false">
      <c r="D115" s="111"/>
    </row>
    <row r="116" customFormat="false" ht="12.75" hidden="false" customHeight="false" outlineLevel="0" collapsed="false">
      <c r="D116" s="111"/>
    </row>
    <row r="117" customFormat="false" ht="12.75" hidden="false" customHeight="false" outlineLevel="0" collapsed="false">
      <c r="D117" s="111"/>
    </row>
    <row r="118" customFormat="false" ht="12.75" hidden="false" customHeight="false" outlineLevel="0" collapsed="false">
      <c r="D118" s="111"/>
    </row>
    <row r="119" customFormat="false" ht="12.75" hidden="false" customHeight="false" outlineLevel="0" collapsed="false">
      <c r="D119" s="111"/>
    </row>
    <row r="120" customFormat="false" ht="12.75" hidden="false" customHeight="false" outlineLevel="0" collapsed="false">
      <c r="D120" s="111"/>
    </row>
    <row r="121" customFormat="false" ht="12.75" hidden="false" customHeight="false" outlineLevel="0" collapsed="false">
      <c r="D121" s="111"/>
    </row>
    <row r="122" customFormat="false" ht="12.75" hidden="false" customHeight="false" outlineLevel="0" collapsed="false">
      <c r="D122" s="111"/>
    </row>
    <row r="123" customFormat="false" ht="12.75" hidden="false" customHeight="false" outlineLevel="0" collapsed="false">
      <c r="D123" s="111"/>
    </row>
    <row r="124" customFormat="false" ht="12.75" hidden="false" customHeight="false" outlineLevel="0" collapsed="false">
      <c r="D124" s="111"/>
    </row>
    <row r="125" customFormat="false" ht="12.75" hidden="false" customHeight="false" outlineLevel="0" collapsed="false">
      <c r="D125" s="111"/>
    </row>
    <row r="126" customFormat="false" ht="12.75" hidden="false" customHeight="false" outlineLevel="0" collapsed="false">
      <c r="D126" s="111"/>
    </row>
    <row r="127" customFormat="false" ht="12.75" hidden="false" customHeight="false" outlineLevel="0" collapsed="false">
      <c r="D127" s="111"/>
    </row>
    <row r="128" customFormat="false" ht="12.75" hidden="false" customHeight="false" outlineLevel="0" collapsed="false">
      <c r="D128" s="111"/>
    </row>
    <row r="129" customFormat="false" ht="12.75" hidden="false" customHeight="false" outlineLevel="0" collapsed="false">
      <c r="D129" s="111"/>
    </row>
    <row r="130" customFormat="false" ht="12.75" hidden="false" customHeight="false" outlineLevel="0" collapsed="false">
      <c r="D130" s="111"/>
    </row>
    <row r="131" customFormat="false" ht="12.75" hidden="false" customHeight="false" outlineLevel="0" collapsed="false">
      <c r="D131" s="111"/>
    </row>
    <row r="132" customFormat="false" ht="12.75" hidden="false" customHeight="false" outlineLevel="0" collapsed="false">
      <c r="D132" s="111"/>
    </row>
    <row r="133" customFormat="false" ht="12.75" hidden="false" customHeight="false" outlineLevel="0" collapsed="false">
      <c r="D133" s="111"/>
    </row>
    <row r="134" customFormat="false" ht="12.75" hidden="false" customHeight="false" outlineLevel="0" collapsed="false">
      <c r="D134" s="111"/>
    </row>
    <row r="135" customFormat="false" ht="12.75" hidden="false" customHeight="false" outlineLevel="0" collapsed="false">
      <c r="D135" s="111"/>
    </row>
    <row r="136" customFormat="false" ht="12.75" hidden="false" customHeight="false" outlineLevel="0" collapsed="false">
      <c r="D136" s="111"/>
    </row>
    <row r="137" customFormat="false" ht="12.75" hidden="false" customHeight="false" outlineLevel="0" collapsed="false">
      <c r="D137" s="111"/>
    </row>
    <row r="138" customFormat="false" ht="12.75" hidden="false" customHeight="false" outlineLevel="0" collapsed="false">
      <c r="D138" s="111"/>
    </row>
    <row r="139" customFormat="false" ht="12.75" hidden="false" customHeight="false" outlineLevel="0" collapsed="false">
      <c r="D139" s="111"/>
    </row>
    <row r="140" customFormat="false" ht="12.75" hidden="false" customHeight="false" outlineLevel="0" collapsed="false">
      <c r="D140" s="111"/>
    </row>
    <row r="141" customFormat="false" ht="12.75" hidden="false" customHeight="false" outlineLevel="0" collapsed="false">
      <c r="D141" s="111"/>
    </row>
    <row r="142" customFormat="false" ht="12.75" hidden="false" customHeight="false" outlineLevel="0" collapsed="false">
      <c r="D142" s="111"/>
    </row>
    <row r="143" customFormat="false" ht="12.75" hidden="false" customHeight="false" outlineLevel="0" collapsed="false">
      <c r="D143" s="111"/>
    </row>
    <row r="144" customFormat="false" ht="12.75" hidden="false" customHeight="false" outlineLevel="0" collapsed="false">
      <c r="D144" s="111"/>
    </row>
    <row r="145" customFormat="false" ht="12.75" hidden="false" customHeight="false" outlineLevel="0" collapsed="false">
      <c r="D145" s="111"/>
    </row>
    <row r="146" customFormat="false" ht="12.75" hidden="false" customHeight="false" outlineLevel="0" collapsed="false">
      <c r="D146" s="111"/>
    </row>
    <row r="147" customFormat="false" ht="12.75" hidden="false" customHeight="false" outlineLevel="0" collapsed="false">
      <c r="D147" s="111"/>
    </row>
    <row r="148" customFormat="false" ht="12.75" hidden="false" customHeight="false" outlineLevel="0" collapsed="false">
      <c r="D148" s="111"/>
    </row>
    <row r="149" customFormat="false" ht="12.75" hidden="false" customHeight="false" outlineLevel="0" collapsed="false">
      <c r="D149" s="111"/>
    </row>
    <row r="150" customFormat="false" ht="12.75" hidden="false" customHeight="false" outlineLevel="0" collapsed="false">
      <c r="D150" s="111"/>
    </row>
    <row r="151" customFormat="false" ht="12.75" hidden="false" customHeight="false" outlineLevel="0" collapsed="false">
      <c r="D151" s="111"/>
    </row>
    <row r="152" customFormat="false" ht="12.75" hidden="false" customHeight="false" outlineLevel="0" collapsed="false">
      <c r="D152" s="111"/>
    </row>
    <row r="153" customFormat="false" ht="12.75" hidden="false" customHeight="false" outlineLevel="0" collapsed="false">
      <c r="D153" s="111"/>
    </row>
    <row r="154" customFormat="false" ht="12.75" hidden="false" customHeight="false" outlineLevel="0" collapsed="false">
      <c r="D154" s="111"/>
    </row>
    <row r="155" customFormat="false" ht="12.75" hidden="false" customHeight="false" outlineLevel="0" collapsed="false">
      <c r="D155" s="111"/>
    </row>
    <row r="156" customFormat="false" ht="12.75" hidden="false" customHeight="false" outlineLevel="0" collapsed="false">
      <c r="D156" s="111"/>
    </row>
    <row r="157" customFormat="false" ht="12.75" hidden="false" customHeight="false" outlineLevel="0" collapsed="false">
      <c r="D157" s="111"/>
    </row>
    <row r="158" customFormat="false" ht="12.75" hidden="false" customHeight="false" outlineLevel="0" collapsed="false">
      <c r="D158" s="111"/>
    </row>
    <row r="159" customFormat="false" ht="12.75" hidden="false" customHeight="false" outlineLevel="0" collapsed="false">
      <c r="D159" s="111"/>
    </row>
    <row r="160" customFormat="false" ht="12.75" hidden="false" customHeight="false" outlineLevel="0" collapsed="false">
      <c r="D160" s="111"/>
    </row>
    <row r="161" customFormat="false" ht="12.75" hidden="false" customHeight="false" outlineLevel="0" collapsed="false">
      <c r="D161" s="111"/>
    </row>
    <row r="162" customFormat="false" ht="12.75" hidden="false" customHeight="false" outlineLevel="0" collapsed="false">
      <c r="D162" s="111"/>
    </row>
    <row r="163" customFormat="false" ht="12.75" hidden="false" customHeight="false" outlineLevel="0" collapsed="false">
      <c r="D163" s="111"/>
    </row>
    <row r="164" customFormat="false" ht="12.75" hidden="false" customHeight="false" outlineLevel="0" collapsed="false">
      <c r="D164" s="111"/>
    </row>
    <row r="165" customFormat="false" ht="12.75" hidden="false" customHeight="false" outlineLevel="0" collapsed="false">
      <c r="D165" s="111"/>
    </row>
    <row r="166" customFormat="false" ht="12.75" hidden="false" customHeight="false" outlineLevel="0" collapsed="false">
      <c r="D166" s="111"/>
    </row>
    <row r="167" customFormat="false" ht="12.75" hidden="false" customHeight="false" outlineLevel="0" collapsed="false">
      <c r="D167" s="111"/>
    </row>
    <row r="168" customFormat="false" ht="12.75" hidden="false" customHeight="false" outlineLevel="0" collapsed="false">
      <c r="D168" s="111"/>
    </row>
    <row r="169" customFormat="false" ht="12.75" hidden="false" customHeight="false" outlineLevel="0" collapsed="false">
      <c r="D169" s="111"/>
    </row>
    <row r="170" customFormat="false" ht="12.75" hidden="false" customHeight="false" outlineLevel="0" collapsed="false">
      <c r="D170" s="111"/>
    </row>
    <row r="171" customFormat="false" ht="12.75" hidden="false" customHeight="false" outlineLevel="0" collapsed="false">
      <c r="D171" s="111"/>
    </row>
    <row r="172" customFormat="false" ht="12.75" hidden="false" customHeight="false" outlineLevel="0" collapsed="false">
      <c r="D172" s="111"/>
    </row>
    <row r="173" customFormat="false" ht="12.75" hidden="false" customHeight="false" outlineLevel="0" collapsed="false">
      <c r="D173" s="111"/>
    </row>
    <row r="174" customFormat="false" ht="12.75" hidden="false" customHeight="false" outlineLevel="0" collapsed="false">
      <c r="D174" s="111"/>
    </row>
    <row r="175" customFormat="false" ht="12.75" hidden="false" customHeight="false" outlineLevel="0" collapsed="false">
      <c r="D175" s="111"/>
    </row>
    <row r="176" customFormat="false" ht="12.75" hidden="false" customHeight="false" outlineLevel="0" collapsed="false">
      <c r="D176" s="111"/>
    </row>
    <row r="177" customFormat="false" ht="12.75" hidden="false" customHeight="false" outlineLevel="0" collapsed="false">
      <c r="D177" s="111"/>
    </row>
    <row r="178" customFormat="false" ht="12.75" hidden="false" customHeight="false" outlineLevel="0" collapsed="false">
      <c r="D178" s="111"/>
    </row>
    <row r="179" customFormat="false" ht="12.75" hidden="false" customHeight="false" outlineLevel="0" collapsed="false">
      <c r="D179" s="111"/>
    </row>
    <row r="180" customFormat="false" ht="12.75" hidden="false" customHeight="false" outlineLevel="0" collapsed="false">
      <c r="D180" s="111"/>
    </row>
    <row r="181" customFormat="false" ht="12.75" hidden="false" customHeight="false" outlineLevel="0" collapsed="false">
      <c r="D181" s="111"/>
    </row>
    <row r="182" customFormat="false" ht="12.75" hidden="false" customHeight="false" outlineLevel="0" collapsed="false">
      <c r="D182" s="111"/>
    </row>
    <row r="183" customFormat="false" ht="12.75" hidden="false" customHeight="false" outlineLevel="0" collapsed="false">
      <c r="D183" s="111"/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  <row r="1031" customFormat="false" ht="12.75" hidden="false" customHeight="false" outlineLevel="0" collapsed="false">
      <c r="D1031" s="111"/>
    </row>
    <row r="1032" customFormat="false" ht="12.75" hidden="false" customHeight="false" outlineLevel="0" collapsed="false">
      <c r="D1032" s="111"/>
    </row>
    <row r="1033" customFormat="false" ht="12.75" hidden="false" customHeight="false" outlineLevel="0" collapsed="false">
      <c r="D1033" s="111"/>
    </row>
    <row r="1034" customFormat="false" ht="12.75" hidden="false" customHeight="false" outlineLevel="0" collapsed="false">
      <c r="D1034" s="111"/>
    </row>
    <row r="1035" customFormat="false" ht="12.75" hidden="false" customHeight="false" outlineLevel="0" collapsed="false">
      <c r="D1035" s="111"/>
    </row>
    <row r="1036" customFormat="false" ht="12.75" hidden="false" customHeight="false" outlineLevel="0" collapsed="false">
      <c r="D1036" s="111"/>
    </row>
    <row r="1037" customFormat="false" ht="12.75" hidden="false" customHeight="false" outlineLevel="0" collapsed="false">
      <c r="D1037" s="111"/>
    </row>
    <row r="1038" customFormat="false" ht="12.75" hidden="false" customHeight="false" outlineLevel="0" collapsed="false">
      <c r="D1038" s="111"/>
    </row>
    <row r="1039" customFormat="false" ht="12.75" hidden="false" customHeight="false" outlineLevel="0" collapsed="false">
      <c r="D1039" s="111"/>
    </row>
    <row r="1040" customFormat="false" ht="12.75" hidden="false" customHeight="false" outlineLevel="0" collapsed="false">
      <c r="D1040" s="111"/>
    </row>
    <row r="1041" customFormat="false" ht="12.75" hidden="false" customHeight="false" outlineLevel="0" collapsed="false">
      <c r="D1041" s="111"/>
    </row>
    <row r="1042" customFormat="false" ht="12.75" hidden="false" customHeight="false" outlineLevel="0" collapsed="false">
      <c r="D1042" s="111"/>
    </row>
    <row r="1043" customFormat="false" ht="12.75" hidden="false" customHeight="false" outlineLevel="0" collapsed="false">
      <c r="D1043" s="111"/>
    </row>
    <row r="1044" customFormat="false" ht="12.75" hidden="false" customHeight="false" outlineLevel="0" collapsed="false">
      <c r="D1044" s="111"/>
    </row>
    <row r="1045" customFormat="false" ht="12.75" hidden="false" customHeight="false" outlineLevel="0" collapsed="false">
      <c r="D1045" s="111"/>
    </row>
    <row r="1046" customFormat="false" ht="12.75" hidden="false" customHeight="false" outlineLevel="0" collapsed="false">
      <c r="D1046" s="111"/>
    </row>
    <row r="1047" customFormat="false" ht="12.75" hidden="false" customHeight="false" outlineLevel="0" collapsed="false">
      <c r="D1047" s="111"/>
    </row>
    <row r="1048" customFormat="false" ht="12.75" hidden="false" customHeight="false" outlineLevel="0" collapsed="false">
      <c r="D1048" s="111"/>
    </row>
    <row r="1049" customFormat="false" ht="12.75" hidden="false" customHeight="false" outlineLevel="0" collapsed="false">
      <c r="D1049" s="111"/>
    </row>
    <row r="1050" customFormat="false" ht="12.75" hidden="false" customHeight="false" outlineLevel="0" collapsed="false">
      <c r="D1050" s="111"/>
    </row>
    <row r="1051" customFormat="false" ht="12.75" hidden="false" customHeight="false" outlineLevel="0" collapsed="false">
      <c r="D1051" s="111"/>
    </row>
    <row r="1052" customFormat="false" ht="12.75" hidden="false" customHeight="false" outlineLevel="0" collapsed="false">
      <c r="D1052" s="111"/>
    </row>
    <row r="1053" customFormat="false" ht="12.75" hidden="false" customHeight="false" outlineLevel="0" collapsed="false">
      <c r="D1053" s="111"/>
    </row>
    <row r="1054" customFormat="false" ht="12.75" hidden="false" customHeight="false" outlineLevel="0" collapsed="false">
      <c r="D1054" s="111"/>
    </row>
    <row r="1055" customFormat="false" ht="12.75" hidden="false" customHeight="false" outlineLevel="0" collapsed="false">
      <c r="D1055" s="111"/>
    </row>
    <row r="1056" customFormat="false" ht="12.75" hidden="false" customHeight="false" outlineLevel="0" collapsed="false">
      <c r="D1056" s="111"/>
    </row>
    <row r="1057" customFormat="false" ht="12.75" hidden="false" customHeight="false" outlineLevel="0" collapsed="false">
      <c r="D1057" s="111"/>
    </row>
    <row r="1058" customFormat="false" ht="12.75" hidden="false" customHeight="false" outlineLevel="0" collapsed="false">
      <c r="D1058" s="111"/>
    </row>
    <row r="1059" customFormat="false" ht="12.75" hidden="false" customHeight="false" outlineLevel="0" collapsed="false">
      <c r="D1059" s="111"/>
    </row>
    <row r="1060" customFormat="false" ht="12.75" hidden="false" customHeight="false" outlineLevel="0" collapsed="false">
      <c r="D1060" s="111"/>
    </row>
    <row r="1061" customFormat="false" ht="12.75" hidden="false" customHeight="false" outlineLevel="0" collapsed="false">
      <c r="D1061" s="111"/>
    </row>
    <row r="1062" customFormat="false" ht="12.75" hidden="false" customHeight="false" outlineLevel="0" collapsed="false">
      <c r="D1062" s="111"/>
    </row>
    <row r="1063" customFormat="false" ht="12.75" hidden="false" customHeight="false" outlineLevel="0" collapsed="false">
      <c r="D1063" s="111"/>
    </row>
    <row r="1064" customFormat="false" ht="12.75" hidden="false" customHeight="false" outlineLevel="0" collapsed="false">
      <c r="D1064" s="111"/>
    </row>
    <row r="1065" customFormat="false" ht="12.75" hidden="false" customHeight="false" outlineLevel="0" collapsed="false">
      <c r="D1065" s="111"/>
    </row>
    <row r="1066" customFormat="false" ht="12.75" hidden="false" customHeight="false" outlineLevel="0" collapsed="false">
      <c r="D1066" s="111"/>
    </row>
    <row r="1067" customFormat="false" ht="12.75" hidden="false" customHeight="false" outlineLevel="0" collapsed="false">
      <c r="D1067" s="111"/>
    </row>
    <row r="1068" customFormat="false" ht="12.75" hidden="false" customHeight="false" outlineLevel="0" collapsed="false">
      <c r="D1068" s="111"/>
    </row>
    <row r="1069" customFormat="false" ht="12.75" hidden="false" customHeight="false" outlineLevel="0" collapsed="false">
      <c r="D1069" s="111"/>
    </row>
    <row r="1070" customFormat="false" ht="12.75" hidden="false" customHeight="false" outlineLevel="0" collapsed="false">
      <c r="D1070" s="111"/>
    </row>
    <row r="1071" customFormat="false" ht="12.75" hidden="false" customHeight="false" outlineLevel="0" collapsed="false">
      <c r="D1071" s="111"/>
    </row>
    <row r="1072" customFormat="false" ht="12.75" hidden="false" customHeight="false" outlineLevel="0" collapsed="false">
      <c r="D1072" s="111"/>
    </row>
    <row r="1073" customFormat="false" ht="12.75" hidden="false" customHeight="false" outlineLevel="0" collapsed="false">
      <c r="D1073" s="111"/>
    </row>
    <row r="1074" customFormat="false" ht="12.75" hidden="false" customHeight="false" outlineLevel="0" collapsed="false">
      <c r="D1074" s="111"/>
    </row>
    <row r="1075" customFormat="false" ht="12.75" hidden="false" customHeight="false" outlineLevel="0" collapsed="false">
      <c r="D1075" s="111"/>
    </row>
    <row r="1076" customFormat="false" ht="12.75" hidden="false" customHeight="false" outlineLevel="0" collapsed="false">
      <c r="D1076" s="111"/>
    </row>
    <row r="1077" customFormat="false" ht="12.75" hidden="false" customHeight="false" outlineLevel="0" collapsed="false">
      <c r="D1077" s="111"/>
    </row>
    <row r="1078" customFormat="false" ht="12.75" hidden="false" customHeight="false" outlineLevel="0" collapsed="false">
      <c r="D1078" s="111"/>
    </row>
    <row r="1079" customFormat="false" ht="12.75" hidden="false" customHeight="false" outlineLevel="0" collapsed="false">
      <c r="D1079" s="111"/>
    </row>
    <row r="1080" customFormat="false" ht="12.75" hidden="false" customHeight="false" outlineLevel="0" collapsed="false">
      <c r="D1080" s="111"/>
    </row>
  </sheetData>
  <mergeCells count="6">
    <mergeCell ref="A1:G1"/>
    <mergeCell ref="C2:G2"/>
    <mergeCell ref="C3:G3"/>
    <mergeCell ref="C4:G4"/>
    <mergeCell ref="A73:C73"/>
    <mergeCell ref="A74:G78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LibreOffice/6.1.2.1$Windows_X86_64 LibreOffice_project/65905a128db06ba48db947242809d14d3f9a93fe</Applicat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Hewlett-Packard Company</dc:creator>
  <dc:description/>
  <dc:language>cs-CZ</dc:language>
  <cp:lastModifiedBy/>
  <cp:lastPrinted>2021-03-24T06:35:41Z</cp:lastPrinted>
  <dcterms:modified xsi:type="dcterms:W3CDTF">2021-12-03T13:27:30Z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