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570" windowHeight="8145" activeTab="1"/>
  </bookViews>
  <sheets>
    <sheet name="Pronájem tiskových zařízení" sheetId="1" r:id="rId1"/>
    <sheet name="Náklady na spotřební materiál" sheetId="2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<sst xmlns="http://schemas.openxmlformats.org/spreadsheetml/2006/main" count="58" uniqueCount="35">
  <si>
    <t>Uchazeč vyplní pouze žlutě označená pole (ostatní pole se vyplní automaticky)</t>
  </si>
  <si>
    <t>popis</t>
  </si>
  <si>
    <t>počet zařízení</t>
  </si>
  <si>
    <t>DPH</t>
  </si>
  <si>
    <t>cena za ks měsíčně</t>
  </si>
  <si>
    <t>celková cena za 48 měsíců</t>
  </si>
  <si>
    <t>Měsíční paušál za pronájem tiskového zařízení TYP1</t>
  </si>
  <si>
    <t>bez</t>
  </si>
  <si>
    <t>Měsíční paušál za pronájem tiskového zařízení TYP2</t>
  </si>
  <si>
    <t>Měsíční paušál za pronájem tiskového zařízení TYP3</t>
  </si>
  <si>
    <t>cena celkem měsíčně</t>
  </si>
  <si>
    <t>bez DPH</t>
  </si>
  <si>
    <t>DPH 21%</t>
  </si>
  <si>
    <t>včetně DPH</t>
  </si>
  <si>
    <t>Barva kazety</t>
  </si>
  <si>
    <t>typ kazety (p/n)</t>
  </si>
  <si>
    <t>kapacita  kazety</t>
  </si>
  <si>
    <t>počet ks</t>
  </si>
  <si>
    <t>cena za kazetu</t>
  </si>
  <si>
    <t>Tisková náplň do tiskového zařízení TYP1</t>
  </si>
  <si>
    <t>Black</t>
  </si>
  <si>
    <t>Tisková náplň do tiskového zařízení TYP2</t>
  </si>
  <si>
    <t>Černobílá</t>
  </si>
  <si>
    <t>Tisková náplň do tiskového zařízení TYP3</t>
  </si>
  <si>
    <t>C / M / Y</t>
  </si>
  <si>
    <t>Barva válce</t>
  </si>
  <si>
    <t>typ válce (p/n)</t>
  </si>
  <si>
    <t>kapacita  válce</t>
  </si>
  <si>
    <t>cena za válec</t>
  </si>
  <si>
    <t>Vysvětlení tabulky</t>
  </si>
  <si>
    <t xml:space="preserve"> - V položce „Náklady na spotřební materiál“ dodavatel uvede „typ kazety“, "kapacitu kazety (výtěžnost)" a "cenu za 1 ks toneru bez DPH v Kč". Následně se automaticky vypočte pole "počet kazet" pro odhadovaný požadovaný tisk a "celková cena za tonery bez DPH v Kč" po dobu 48 měsíců a předpokládaný objem vytištěných stran v počtu 14,4 mil. stran. 
'- Předpokládaný objem tisku na jednotlivých typech tiskových zařízení je odhadnut v poměru jejich počtu.     </t>
  </si>
  <si>
    <t>Kalkulace nákladů na pronájem tiskových zařízení  na 48 měsíců</t>
  </si>
  <si>
    <t>Kalkulace nákladů na provoz A4 tiskových zařízení za 48 měsíců, s přepočteným počtem vytištěných stran při pokrytí 5% dle odebraných tonerových kazet (odhad 14 400 000 stran)</t>
  </si>
  <si>
    <t>Náklady na spotřební materiál</t>
  </si>
  <si>
    <t xml:space="preserve"> - V položce „Pronájem tiskových zařízení“ uvede dodavatel „typ tiskového zařízení“ a "cenu měsíčního paušálu za 1 ks tiskového zařízení bez DPH v Kč". Následně se automaticky propočte cena celkového paušálu za 280 tiskáren na dobu 48 měsíců.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</si>
</sst>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_-* #,##0.00\ [$Kč-405]_-;\-* #,##0.00\ [$Kč-405]_-;_-* &quot;-&quot;??\ [$Kč-405]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</fonts>
  <fills count="6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8">
    <border>
      <left/>
      <right/>
      <top/>
      <bottom/>
      <diagonal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Font="1"/>
    <xf numFmtId="0" fontId="3" fillId="0" borderId="0" xfId="21" applyFont="1" applyAlignment="1">
      <alignment horizontal="left" wrapText="1"/>
      <protection/>
    </xf>
    <xf numFmtId="0" fontId="3" fillId="0" borderId="0" xfId="21" applyFont="1" applyAlignment="1">
      <alignment horizontal="right" wrapText="1"/>
      <protection/>
    </xf>
    <xf numFmtId="0" fontId="4" fillId="2" borderId="1" xfId="22" applyFont="1" applyFill="1" applyBorder="1" applyAlignment="1">
      <alignment vertical="center" wrapText="1"/>
      <protection/>
    </xf>
    <xf numFmtId="0" fontId="4" fillId="2" borderId="2" xfId="22" applyFont="1" applyFill="1" applyBorder="1" applyAlignment="1">
      <alignment horizontal="center" vertical="center" wrapText="1"/>
      <protection/>
    </xf>
    <xf numFmtId="42" fontId="4" fillId="2" borderId="2" xfId="23" applyNumberFormat="1" applyFont="1" applyFill="1" applyBorder="1" applyAlignment="1">
      <alignment horizontal="center" vertical="center" wrapText="1" shrinkToFit="1"/>
    </xf>
    <xf numFmtId="42" fontId="4" fillId="2" borderId="3" xfId="23" applyNumberFormat="1" applyFont="1" applyFill="1" applyBorder="1" applyAlignment="1">
      <alignment horizontal="center" vertical="center" wrapText="1" shrinkToFit="1"/>
    </xf>
    <xf numFmtId="0" fontId="5" fillId="0" borderId="4" xfId="22" applyFont="1" applyBorder="1" applyAlignment="1">
      <alignment horizontal="center" vertical="center" wrapText="1"/>
      <protection/>
    </xf>
    <xf numFmtId="164" fontId="5" fillId="0" borderId="5" xfId="24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65" fontId="5" fillId="3" borderId="5" xfId="23" applyNumberFormat="1" applyFont="1" applyFill="1" applyBorder="1" applyAlignment="1">
      <alignment horizontal="right" vertical="center" wrapText="1" shrinkToFit="1"/>
    </xf>
    <xf numFmtId="165" fontId="5" fillId="0" borderId="6" xfId="23" applyNumberFormat="1" applyFont="1" applyFill="1" applyBorder="1" applyAlignment="1">
      <alignment horizontal="right" vertical="center" wrapText="1" shrinkToFit="1"/>
    </xf>
    <xf numFmtId="0" fontId="5" fillId="0" borderId="7" xfId="22" applyFont="1" applyBorder="1" applyAlignment="1">
      <alignment horizontal="center" vertical="center" wrapText="1"/>
      <protection/>
    </xf>
    <xf numFmtId="164" fontId="5" fillId="0" borderId="8" xfId="24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165" fontId="5" fillId="3" borderId="8" xfId="23" applyNumberFormat="1" applyFont="1" applyFill="1" applyBorder="1" applyAlignment="1">
      <alignment horizontal="right" vertical="center" wrapText="1" shrinkToFit="1"/>
    </xf>
    <xf numFmtId="165" fontId="5" fillId="0" borderId="9" xfId="23" applyNumberFormat="1" applyFont="1" applyFill="1" applyBorder="1" applyAlignment="1">
      <alignment horizontal="right" vertical="center" wrapText="1" shrinkToFit="1"/>
    </xf>
    <xf numFmtId="0" fontId="5" fillId="0" borderId="10" xfId="22" applyFont="1" applyBorder="1" applyAlignment="1">
      <alignment horizontal="center" vertical="center" wrapText="1"/>
      <protection/>
    </xf>
    <xf numFmtId="164" fontId="5" fillId="0" borderId="11" xfId="24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65" fontId="5" fillId="3" borderId="11" xfId="23" applyNumberFormat="1" applyFont="1" applyFill="1" applyBorder="1" applyAlignment="1">
      <alignment horizontal="right" vertical="center" wrapText="1" shrinkToFit="1"/>
    </xf>
    <xf numFmtId="165" fontId="5" fillId="0" borderId="12" xfId="23" applyNumberFormat="1" applyFont="1" applyFill="1" applyBorder="1" applyAlignment="1">
      <alignment horizontal="right" vertical="center" wrapText="1" shrinkToFit="1"/>
    </xf>
    <xf numFmtId="0" fontId="7" fillId="2" borderId="13" xfId="22" applyFont="1" applyFill="1" applyBorder="1" applyAlignment="1">
      <alignment horizontal="center" vertical="center" wrapText="1"/>
      <protection/>
    </xf>
    <xf numFmtId="42" fontId="7" fillId="2" borderId="14" xfId="23" applyNumberFormat="1" applyFont="1" applyFill="1" applyBorder="1" applyAlignment="1">
      <alignment horizontal="center" vertical="center" wrapText="1" shrinkToFit="1"/>
    </xf>
    <xf numFmtId="42" fontId="7" fillId="2" borderId="15" xfId="23" applyNumberFormat="1" applyFont="1" applyFill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44" fontId="7" fillId="0" borderId="8" xfId="20" applyFont="1" applyFill="1" applyBorder="1" applyAlignment="1">
      <alignment horizontal="right" vertical="center" wrapText="1" shrinkToFit="1"/>
    </xf>
    <xf numFmtId="44" fontId="7" fillId="0" borderId="9" xfId="20" applyFont="1" applyFill="1" applyBorder="1" applyAlignment="1">
      <alignment horizontal="right" vertical="center" wrapText="1" shrinkToFit="1"/>
    </xf>
    <xf numFmtId="0" fontId="6" fillId="0" borderId="16" xfId="0" applyFont="1" applyBorder="1" applyAlignment="1">
      <alignment horizontal="center" vertical="center"/>
    </xf>
    <xf numFmtId="44" fontId="5" fillId="4" borderId="17" xfId="20" applyFont="1" applyFill="1" applyBorder="1" applyAlignment="1">
      <alignment horizontal="right" vertical="center" wrapText="1" shrinkToFit="1"/>
    </xf>
    <xf numFmtId="44" fontId="5" fillId="0" borderId="18" xfId="20" applyFont="1" applyFill="1" applyBorder="1" applyAlignment="1">
      <alignment horizontal="right" vertical="center" wrapText="1" shrinkToFit="1"/>
    </xf>
    <xf numFmtId="0" fontId="8" fillId="0" borderId="19" xfId="0" applyFont="1" applyBorder="1" applyAlignment="1">
      <alignment horizontal="center" vertical="center" wrapText="1"/>
    </xf>
    <xf numFmtId="44" fontId="7" fillId="4" borderId="20" xfId="20" applyFont="1" applyFill="1" applyBorder="1" applyAlignment="1">
      <alignment horizontal="right" vertical="center" wrapText="1" shrinkToFit="1"/>
    </xf>
    <xf numFmtId="44" fontId="7" fillId="4" borderId="21" xfId="20" applyFont="1" applyFill="1" applyBorder="1" applyAlignment="1">
      <alignment horizontal="right" vertical="center" wrapText="1" shrinkToFit="1"/>
    </xf>
    <xf numFmtId="0" fontId="7" fillId="2" borderId="13" xfId="22" applyFont="1" applyFill="1" applyBorder="1" applyAlignment="1">
      <alignment horizontal="left" vertical="center"/>
      <protection/>
    </xf>
    <xf numFmtId="0" fontId="7" fillId="2" borderId="22" xfId="22" applyFont="1" applyFill="1" applyBorder="1" applyAlignment="1">
      <alignment horizontal="center" vertical="center"/>
      <protection/>
    </xf>
    <xf numFmtId="0" fontId="7" fillId="2" borderId="14" xfId="22" applyFont="1" applyFill="1" applyBorder="1" applyAlignment="1">
      <alignment horizontal="center" vertical="center"/>
      <protection/>
    </xf>
    <xf numFmtId="0" fontId="7" fillId="2" borderId="14" xfId="22" applyFont="1" applyFill="1" applyBorder="1" applyAlignment="1">
      <alignment horizontal="center" vertical="center" wrapText="1"/>
      <protection/>
    </xf>
    <xf numFmtId="1" fontId="7" fillId="2" borderId="14" xfId="22" applyNumberFormat="1" applyFont="1" applyFill="1" applyBorder="1" applyAlignment="1">
      <alignment horizontal="center" vertical="center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23" xfId="22" applyFont="1" applyBorder="1" applyAlignment="1">
      <alignment horizontal="center" vertical="center" wrapText="1"/>
      <protection/>
    </xf>
    <xf numFmtId="0" fontId="5" fillId="3" borderId="5" xfId="22" applyFont="1" applyFill="1" applyBorder="1" applyAlignment="1">
      <alignment horizontal="center" vertical="center" wrapText="1"/>
      <protection/>
    </xf>
    <xf numFmtId="1" fontId="5" fillId="0" borderId="5" xfId="24" applyNumberFormat="1" applyFont="1" applyFill="1" applyBorder="1" applyAlignment="1">
      <alignment horizontal="center" vertical="center" wrapText="1"/>
    </xf>
    <xf numFmtId="44" fontId="5" fillId="3" borderId="14" xfId="23" applyFont="1" applyFill="1" applyBorder="1" applyAlignment="1">
      <alignment horizontal="right" vertical="center" wrapText="1" shrinkToFit="1"/>
    </xf>
    <xf numFmtId="44" fontId="7" fillId="0" borderId="6" xfId="23" applyFont="1" applyFill="1" applyBorder="1" applyAlignment="1">
      <alignment horizontal="right" vertical="center" wrapText="1" shrinkToFit="1"/>
    </xf>
    <xf numFmtId="0" fontId="6" fillId="3" borderId="5" xfId="0" applyFont="1" applyFill="1" applyBorder="1" applyAlignment="1">
      <alignment horizontal="center" vertical="center" wrapText="1"/>
    </xf>
    <xf numFmtId="44" fontId="5" fillId="3" borderId="11" xfId="23" applyFont="1" applyFill="1" applyBorder="1" applyAlignment="1">
      <alignment horizontal="right" vertical="center" wrapText="1" shrinkToFit="1"/>
    </xf>
    <xf numFmtId="0" fontId="5" fillId="0" borderId="5" xfId="22" applyFont="1" applyBorder="1" applyAlignment="1">
      <alignment horizontal="center" vertical="center" wrapText="1"/>
      <protection/>
    </xf>
    <xf numFmtId="44" fontId="5" fillId="3" borderId="5" xfId="23" applyFont="1" applyFill="1" applyBorder="1" applyAlignment="1">
      <alignment horizontal="right" vertical="center" wrapText="1" shrinkToFit="1"/>
    </xf>
    <xf numFmtId="0" fontId="5" fillId="0" borderId="20" xfId="22" applyFont="1" applyBorder="1" applyAlignment="1">
      <alignment horizontal="center" vertical="center" wrapText="1"/>
      <protection/>
    </xf>
    <xf numFmtId="0" fontId="6" fillId="3" borderId="20" xfId="0" applyFont="1" applyFill="1" applyBorder="1" applyAlignment="1">
      <alignment horizontal="center" vertical="center" wrapText="1"/>
    </xf>
    <xf numFmtId="44" fontId="5" fillId="3" borderId="20" xfId="23" applyFont="1" applyFill="1" applyBorder="1" applyAlignment="1">
      <alignment horizontal="right" vertical="center" wrapText="1" shrinkToFit="1"/>
    </xf>
    <xf numFmtId="44" fontId="7" fillId="0" borderId="21" xfId="23" applyFont="1" applyFill="1" applyBorder="1" applyAlignment="1">
      <alignment horizontal="right" vertical="center" wrapText="1" shrinkToFit="1"/>
    </xf>
    <xf numFmtId="0" fontId="10" fillId="0" borderId="0" xfId="22" applyFont="1" applyAlignment="1">
      <alignment vertical="center"/>
      <protection/>
    </xf>
    <xf numFmtId="165" fontId="7" fillId="0" borderId="9" xfId="23" applyNumberFormat="1" applyFont="1" applyFill="1" applyBorder="1" applyAlignment="1">
      <alignment horizontal="right" vertical="center" wrapText="1" shrinkToFit="1"/>
    </xf>
    <xf numFmtId="165" fontId="5" fillId="0" borderId="24" xfId="23" applyNumberFormat="1" applyFont="1" applyFill="1" applyBorder="1" applyAlignment="1">
      <alignment horizontal="right" vertical="center" wrapText="1" shrinkToFit="1"/>
    </xf>
    <xf numFmtId="165" fontId="7" fillId="4" borderId="21" xfId="23" applyNumberFormat="1" applyFont="1" applyFill="1" applyBorder="1" applyAlignment="1">
      <alignment horizontal="right" vertical="center" wrapText="1" shrinkToFit="1"/>
    </xf>
    <xf numFmtId="1" fontId="5" fillId="0" borderId="20" xfId="24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 quotePrefix="1">
      <alignment vertical="top" wrapText="1"/>
    </xf>
    <xf numFmtId="0" fontId="9" fillId="0" borderId="0" xfId="0" applyFont="1"/>
    <xf numFmtId="0" fontId="12" fillId="0" borderId="25" xfId="0" applyFont="1" applyBorder="1" applyAlignment="1">
      <alignment/>
    </xf>
    <xf numFmtId="0" fontId="11" fillId="0" borderId="25" xfId="0" applyFont="1" applyBorder="1" applyAlignment="1">
      <alignment wrapText="1"/>
    </xf>
    <xf numFmtId="0" fontId="2" fillId="3" borderId="26" xfId="21" applyFont="1" applyFill="1" applyBorder="1" applyAlignment="1">
      <alignment horizontal="left" vertical="center" wrapText="1"/>
      <protection/>
    </xf>
    <xf numFmtId="0" fontId="2" fillId="3" borderId="27" xfId="21" applyFont="1" applyFill="1" applyBorder="1" applyAlignment="1">
      <alignment horizontal="left" vertical="center" wrapText="1"/>
      <protection/>
    </xf>
    <xf numFmtId="0" fontId="2" fillId="3" borderId="28" xfId="21" applyFont="1" applyFill="1" applyBorder="1" applyAlignment="1">
      <alignment horizontal="left" vertical="center" wrapText="1"/>
      <protection/>
    </xf>
    <xf numFmtId="0" fontId="2" fillId="2" borderId="29" xfId="22" applyFont="1" applyFill="1" applyBorder="1" applyAlignment="1">
      <alignment horizontal="left" vertical="center" wrapText="1"/>
      <protection/>
    </xf>
    <xf numFmtId="0" fontId="2" fillId="2" borderId="30" xfId="22" applyFont="1" applyFill="1" applyBorder="1" applyAlignment="1">
      <alignment horizontal="left" vertical="center" wrapText="1"/>
      <protection/>
    </xf>
    <xf numFmtId="0" fontId="2" fillId="2" borderId="31" xfId="22" applyFont="1" applyFill="1" applyBorder="1" applyAlignment="1">
      <alignment horizontal="left" vertical="center" wrapText="1"/>
      <protection/>
    </xf>
    <xf numFmtId="0" fontId="12" fillId="5" borderId="32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0" fontId="12" fillId="5" borderId="34" xfId="0" applyFont="1" applyFill="1" applyBorder="1" applyAlignment="1">
      <alignment horizontal="center"/>
    </xf>
    <xf numFmtId="0" fontId="11" fillId="5" borderId="35" xfId="0" applyFont="1" applyFill="1" applyBorder="1" applyAlignment="1" quotePrefix="1">
      <alignment horizontal="left" vertical="top" wrapText="1"/>
    </xf>
    <xf numFmtId="0" fontId="11" fillId="5" borderId="36" xfId="0" applyFont="1" applyFill="1" applyBorder="1" applyAlignment="1" quotePrefix="1">
      <alignment horizontal="left" vertical="top" wrapText="1"/>
    </xf>
    <xf numFmtId="0" fontId="11" fillId="5" borderId="37" xfId="0" applyFont="1" applyFill="1" applyBorder="1" applyAlignment="1" quotePrefix="1">
      <alignment horizontal="left" vertical="top" wrapText="1"/>
    </xf>
    <xf numFmtId="0" fontId="2" fillId="3" borderId="25" xfId="21" applyFont="1" applyFill="1" applyBorder="1" applyAlignment="1">
      <alignment horizontal="left" vertical="center" wrapText="1"/>
      <protection/>
    </xf>
    <xf numFmtId="0" fontId="2" fillId="3" borderId="0" xfId="21" applyFont="1" applyFill="1" applyAlignment="1">
      <alignment horizontal="left" vertical="center" wrapText="1"/>
      <protection/>
    </xf>
    <xf numFmtId="0" fontId="9" fillId="2" borderId="32" xfId="22" applyFont="1" applyFill="1" applyBorder="1" applyAlignment="1">
      <alignment horizontal="left" vertical="top" wrapText="1"/>
      <protection/>
    </xf>
    <xf numFmtId="0" fontId="9" fillId="2" borderId="33" xfId="22" applyFont="1" applyFill="1" applyBorder="1" applyAlignment="1">
      <alignment horizontal="left" vertical="top" wrapText="1"/>
      <protection/>
    </xf>
    <xf numFmtId="0" fontId="9" fillId="2" borderId="34" xfId="22" applyFont="1" applyFill="1" applyBorder="1" applyAlignment="1">
      <alignment horizontal="left" vertical="top" wrapText="1"/>
      <protection/>
    </xf>
    <xf numFmtId="0" fontId="5" fillId="0" borderId="4" xfId="22" applyFont="1" applyBorder="1" applyAlignment="1">
      <alignment horizontal="left" vertical="center" wrapText="1"/>
      <protection/>
    </xf>
    <xf numFmtId="0" fontId="5" fillId="0" borderId="19" xfId="22" applyFont="1" applyBorder="1" applyAlignment="1">
      <alignment horizontal="lef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9" xfId="22"/>
    <cellStyle name="Měna 3" xfId="23"/>
    <cellStyle name="Čárk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 topLeftCell="A1">
      <selection activeCell="A18" sqref="A18:E18"/>
    </sheetView>
  </sheetViews>
  <sheetFormatPr defaultColWidth="9.140625" defaultRowHeight="15"/>
  <cols>
    <col min="1" max="1" width="49.140625" style="0" customWidth="1"/>
    <col min="2" max="2" width="15.00390625" style="0" customWidth="1"/>
    <col min="3" max="3" width="11.140625" style="0" customWidth="1"/>
    <col min="4" max="4" width="19.00390625" style="0" customWidth="1"/>
    <col min="5" max="5" width="30.00390625" style="0" customWidth="1"/>
  </cols>
  <sheetData>
    <row r="1" spans="1:5" ht="15.75" thickBot="1">
      <c r="A1" s="1"/>
      <c r="B1" s="1"/>
      <c r="C1" s="1"/>
      <c r="D1" s="1"/>
      <c r="E1" s="1"/>
    </row>
    <row r="2" spans="1:5" ht="16.5" thickBot="1">
      <c r="A2" s="63" t="s">
        <v>0</v>
      </c>
      <c r="B2" s="64"/>
      <c r="C2" s="64"/>
      <c r="D2" s="64"/>
      <c r="E2" s="65"/>
    </row>
    <row r="3" spans="1:5" ht="16.5" thickBot="1">
      <c r="A3" s="2"/>
      <c r="B3" s="2"/>
      <c r="C3" s="3"/>
      <c r="D3" s="3"/>
      <c r="E3" s="3"/>
    </row>
    <row r="4" spans="1:5" ht="15.75">
      <c r="A4" s="66" t="s">
        <v>31</v>
      </c>
      <c r="B4" s="67"/>
      <c r="C4" s="67"/>
      <c r="D4" s="67"/>
      <c r="E4" s="68"/>
    </row>
    <row r="5" spans="1:5" ht="15.75" thickBot="1">
      <c r="A5" s="4" t="s">
        <v>1</v>
      </c>
      <c r="B5" s="5" t="s">
        <v>2</v>
      </c>
      <c r="C5" s="5" t="s">
        <v>3</v>
      </c>
      <c r="D5" s="6" t="s">
        <v>4</v>
      </c>
      <c r="E5" s="7" t="s">
        <v>5</v>
      </c>
    </row>
    <row r="6" spans="1:5" ht="15">
      <c r="A6" s="8" t="s">
        <v>6</v>
      </c>
      <c r="B6" s="9">
        <v>223</v>
      </c>
      <c r="C6" s="10" t="s">
        <v>7</v>
      </c>
      <c r="D6" s="11"/>
      <c r="E6" s="12">
        <f>B6*D6*48</f>
        <v>0</v>
      </c>
    </row>
    <row r="7" spans="1:5" ht="15">
      <c r="A7" s="13" t="s">
        <v>8</v>
      </c>
      <c r="B7" s="14">
        <v>50</v>
      </c>
      <c r="C7" s="15" t="s">
        <v>7</v>
      </c>
      <c r="D7" s="16"/>
      <c r="E7" s="17">
        <f>B7*D7*48</f>
        <v>0</v>
      </c>
    </row>
    <row r="8" spans="1:5" ht="15.75" thickBot="1">
      <c r="A8" s="18" t="s">
        <v>9</v>
      </c>
      <c r="B8" s="19">
        <v>7</v>
      </c>
      <c r="C8" s="20" t="s">
        <v>7</v>
      </c>
      <c r="D8" s="21"/>
      <c r="E8" s="22">
        <f>B8*D8*48</f>
        <v>0</v>
      </c>
    </row>
    <row r="9" spans="1:5" ht="15.75" thickBot="1">
      <c r="A9" s="1"/>
      <c r="B9" s="1"/>
      <c r="C9" s="1"/>
      <c r="D9" s="1"/>
      <c r="E9" s="1"/>
    </row>
    <row r="10" spans="1:5" ht="15.75" thickBot="1">
      <c r="A10" s="1"/>
      <c r="B10" s="1"/>
      <c r="C10" s="23" t="s">
        <v>3</v>
      </c>
      <c r="D10" s="24" t="s">
        <v>10</v>
      </c>
      <c r="E10" s="25" t="s">
        <v>5</v>
      </c>
    </row>
    <row r="11" spans="1:5" ht="15">
      <c r="A11" s="1"/>
      <c r="B11" s="1"/>
      <c r="C11" s="26" t="s">
        <v>11</v>
      </c>
      <c r="D11" s="27">
        <f>SUM(D6:D8)</f>
        <v>0</v>
      </c>
      <c r="E11" s="28">
        <f>SUM(E6:E8)</f>
        <v>0</v>
      </c>
    </row>
    <row r="12" spans="1:5" ht="15">
      <c r="A12" s="1"/>
      <c r="B12" s="1"/>
      <c r="C12" s="29" t="s">
        <v>12</v>
      </c>
      <c r="D12" s="30">
        <f>B6*D6+B7*D7+B8*D8</f>
        <v>0</v>
      </c>
      <c r="E12" s="31">
        <f>E13-E11</f>
        <v>0</v>
      </c>
    </row>
    <row r="13" spans="1:5" ht="15.75" thickBot="1">
      <c r="A13" s="1"/>
      <c r="B13" s="1"/>
      <c r="C13" s="32" t="s">
        <v>13</v>
      </c>
      <c r="D13" s="33">
        <f>D12*1.21</f>
        <v>0</v>
      </c>
      <c r="E13" s="34">
        <f>E11*1.21</f>
        <v>0</v>
      </c>
    </row>
    <row r="16" ht="15.75" thickBot="1"/>
    <row r="17" spans="1:6" ht="15">
      <c r="A17" s="69" t="s">
        <v>29</v>
      </c>
      <c r="B17" s="70"/>
      <c r="C17" s="70"/>
      <c r="D17" s="70"/>
      <c r="E17" s="71"/>
      <c r="F17" s="61"/>
    </row>
    <row r="18" spans="1:6" ht="36.75" customHeight="1" thickBot="1">
      <c r="A18" s="72" t="s">
        <v>34</v>
      </c>
      <c r="B18" s="73"/>
      <c r="C18" s="73"/>
      <c r="D18" s="73"/>
      <c r="E18" s="74"/>
      <c r="F18" s="62"/>
    </row>
  </sheetData>
  <protectedRanges>
    <protectedRange sqref="D6:D8" name="Oblast1_1"/>
  </protectedRanges>
  <mergeCells count="4">
    <mergeCell ref="A2:E2"/>
    <mergeCell ref="A4:E4"/>
    <mergeCell ref="A17:E17"/>
    <mergeCell ref="A18:E18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 topLeftCell="A1"/>
  </sheetViews>
  <sheetFormatPr defaultColWidth="9.140625" defaultRowHeight="15"/>
  <cols>
    <col min="1" max="1" width="33.57421875" style="0" bestFit="1" customWidth="1"/>
    <col min="2" max="2" width="10.7109375" style="0" bestFit="1" customWidth="1"/>
    <col min="3" max="3" width="13.57421875" style="0" bestFit="1" customWidth="1"/>
    <col min="4" max="4" width="16.7109375" style="0" customWidth="1"/>
    <col min="5" max="5" width="7.421875" style="0" bestFit="1" customWidth="1"/>
    <col min="6" max="6" width="13.00390625" style="0" customWidth="1"/>
    <col min="7" max="7" width="20.57421875" style="0" customWidth="1"/>
  </cols>
  <sheetData>
    <row r="1" ht="15">
      <c r="A1" s="60" t="s">
        <v>33</v>
      </c>
    </row>
    <row r="2" ht="15">
      <c r="A2" s="60"/>
    </row>
    <row r="3" spans="1:7" ht="15.75">
      <c r="A3" s="75" t="s">
        <v>0</v>
      </c>
      <c r="B3" s="76"/>
      <c r="C3" s="76"/>
      <c r="D3" s="76"/>
      <c r="E3" s="76"/>
      <c r="F3" s="76"/>
      <c r="G3" s="76"/>
    </row>
    <row r="4" spans="1:7" ht="15.75" thickBot="1">
      <c r="A4" s="1"/>
      <c r="B4" s="1"/>
      <c r="C4" s="1"/>
      <c r="D4" s="1"/>
      <c r="E4" s="1"/>
      <c r="F4" s="1"/>
      <c r="G4" s="1"/>
    </row>
    <row r="5" spans="1:7" ht="33.75" customHeight="1" thickBot="1">
      <c r="A5" s="77" t="s">
        <v>32</v>
      </c>
      <c r="B5" s="78"/>
      <c r="C5" s="78"/>
      <c r="D5" s="78"/>
      <c r="E5" s="78"/>
      <c r="F5" s="78"/>
      <c r="G5" s="79"/>
    </row>
    <row r="6" spans="1:7" ht="26.25" thickBot="1">
      <c r="A6" s="35" t="s">
        <v>1</v>
      </c>
      <c r="B6" s="36" t="s">
        <v>14</v>
      </c>
      <c r="C6" s="37" t="s">
        <v>15</v>
      </c>
      <c r="D6" s="38" t="s">
        <v>16</v>
      </c>
      <c r="E6" s="39" t="s">
        <v>17</v>
      </c>
      <c r="F6" s="24" t="s">
        <v>18</v>
      </c>
      <c r="G6" s="25" t="s">
        <v>5</v>
      </c>
    </row>
    <row r="7" spans="1:7" ht="15.75" thickBot="1">
      <c r="A7" s="40" t="s">
        <v>19</v>
      </c>
      <c r="B7" s="41" t="s">
        <v>20</v>
      </c>
      <c r="C7" s="42"/>
      <c r="D7" s="42">
        <v>6000</v>
      </c>
      <c r="E7" s="43">
        <f>11650000/D7</f>
        <v>1941.6666666666667</v>
      </c>
      <c r="F7" s="44"/>
      <c r="G7" s="45">
        <f>E7*F7</f>
        <v>0</v>
      </c>
    </row>
    <row r="8" spans="1:7" ht="15.75" thickBot="1">
      <c r="A8" s="40" t="s">
        <v>21</v>
      </c>
      <c r="B8" s="41" t="s">
        <v>22</v>
      </c>
      <c r="C8" s="46"/>
      <c r="D8" s="46">
        <v>6000</v>
      </c>
      <c r="E8" s="43">
        <f>2467000/D8</f>
        <v>411.1666666666667</v>
      </c>
      <c r="F8" s="47"/>
      <c r="G8" s="45">
        <f>E8*F8</f>
        <v>0</v>
      </c>
    </row>
    <row r="9" spans="1:7" ht="15">
      <c r="A9" s="80" t="s">
        <v>23</v>
      </c>
      <c r="B9" s="48" t="s">
        <v>20</v>
      </c>
      <c r="C9" s="46"/>
      <c r="D9" s="46">
        <v>7000</v>
      </c>
      <c r="E9" s="43">
        <f>201000/D9</f>
        <v>28.714285714285715</v>
      </c>
      <c r="F9" s="49"/>
      <c r="G9" s="45">
        <f>E9*F9</f>
        <v>0</v>
      </c>
    </row>
    <row r="10" spans="1:7" ht="15.75" thickBot="1">
      <c r="A10" s="81"/>
      <c r="B10" s="50" t="s">
        <v>24</v>
      </c>
      <c r="C10" s="51"/>
      <c r="D10" s="51">
        <v>5000</v>
      </c>
      <c r="E10" s="58">
        <f>86100/D10</f>
        <v>17.22</v>
      </c>
      <c r="F10" s="52"/>
      <c r="G10" s="53">
        <f>F10*E10</f>
        <v>0</v>
      </c>
    </row>
    <row r="11" spans="1:7" ht="15.75" thickBot="1">
      <c r="A11" s="1"/>
      <c r="B11" s="1"/>
      <c r="C11" s="54"/>
      <c r="D11" s="1"/>
      <c r="E11" s="1"/>
      <c r="F11" s="1"/>
      <c r="G11" s="1"/>
    </row>
    <row r="12" spans="1:7" ht="26.25" thickBot="1">
      <c r="A12" s="35" t="s">
        <v>1</v>
      </c>
      <c r="B12" s="36" t="s">
        <v>25</v>
      </c>
      <c r="C12" s="37" t="s">
        <v>26</v>
      </c>
      <c r="D12" s="38" t="s">
        <v>27</v>
      </c>
      <c r="E12" s="39" t="s">
        <v>17</v>
      </c>
      <c r="F12" s="24" t="s">
        <v>28</v>
      </c>
      <c r="G12" s="25" t="s">
        <v>5</v>
      </c>
    </row>
    <row r="13" spans="1:7" ht="15.75" thickBot="1">
      <c r="A13" s="40" t="s">
        <v>19</v>
      </c>
      <c r="B13" s="41" t="s">
        <v>20</v>
      </c>
      <c r="C13" s="42"/>
      <c r="D13" s="42">
        <v>40000</v>
      </c>
      <c r="E13" s="43">
        <f>11650000/D13</f>
        <v>291.25</v>
      </c>
      <c r="F13" s="44"/>
      <c r="G13" s="45">
        <f>E13*F13</f>
        <v>0</v>
      </c>
    </row>
    <row r="14" spans="1:7" ht="15.75" thickBot="1">
      <c r="A14" s="40" t="s">
        <v>21</v>
      </c>
      <c r="B14" s="41" t="s">
        <v>22</v>
      </c>
      <c r="C14" s="46"/>
      <c r="D14" s="46">
        <v>40000</v>
      </c>
      <c r="E14" s="43">
        <f>2467000/D14</f>
        <v>61.675</v>
      </c>
      <c r="F14" s="47"/>
      <c r="G14" s="45">
        <f>E14*F14</f>
        <v>0</v>
      </c>
    </row>
    <row r="15" spans="1:7" ht="15">
      <c r="A15" s="80" t="s">
        <v>23</v>
      </c>
      <c r="B15" s="48" t="s">
        <v>20</v>
      </c>
      <c r="C15" s="46"/>
      <c r="D15" s="46">
        <v>30000</v>
      </c>
      <c r="E15" s="43">
        <f>201000/D15</f>
        <v>6.7</v>
      </c>
      <c r="F15" s="49"/>
      <c r="G15" s="45">
        <f>E15*F15</f>
        <v>0</v>
      </c>
    </row>
    <row r="16" spans="1:7" ht="15.75" thickBot="1">
      <c r="A16" s="81"/>
      <c r="B16" s="50" t="s">
        <v>24</v>
      </c>
      <c r="C16" s="51"/>
      <c r="D16" s="51">
        <v>30000</v>
      </c>
      <c r="E16" s="58">
        <f>86100/D16</f>
        <v>2.87</v>
      </c>
      <c r="F16" s="52"/>
      <c r="G16" s="53">
        <f>F16*E16</f>
        <v>0</v>
      </c>
    </row>
    <row r="17" spans="1:7" ht="15.75" thickBot="1">
      <c r="A17" s="1"/>
      <c r="B17" s="1"/>
      <c r="C17" s="1"/>
      <c r="D17" s="1"/>
      <c r="E17" s="1"/>
      <c r="F17" s="1"/>
      <c r="G17" s="1"/>
    </row>
    <row r="18" spans="1:7" ht="26.25" thickBot="1">
      <c r="A18" s="1"/>
      <c r="B18" s="1"/>
      <c r="C18" s="1"/>
      <c r="D18" s="1"/>
      <c r="E18" s="1"/>
      <c r="F18" s="23"/>
      <c r="G18" s="25" t="s">
        <v>5</v>
      </c>
    </row>
    <row r="19" spans="1:7" ht="15">
      <c r="A19" s="1"/>
      <c r="B19" s="1"/>
      <c r="C19" s="1"/>
      <c r="D19" s="1"/>
      <c r="E19" s="1"/>
      <c r="F19" s="26" t="s">
        <v>11</v>
      </c>
      <c r="G19" s="55">
        <f>SUM(G7:G10)</f>
        <v>0</v>
      </c>
    </row>
    <row r="20" spans="1:7" ht="15">
      <c r="A20" s="1"/>
      <c r="B20" s="1"/>
      <c r="C20" s="1"/>
      <c r="D20" s="1"/>
      <c r="E20" s="1"/>
      <c r="F20" s="29" t="s">
        <v>12</v>
      </c>
      <c r="G20" s="56">
        <f>G21-G19</f>
        <v>0</v>
      </c>
    </row>
    <row r="21" spans="1:7" ht="15.75" thickBot="1">
      <c r="A21" s="1"/>
      <c r="B21" s="1"/>
      <c r="C21" s="1"/>
      <c r="D21" s="1"/>
      <c r="E21" s="1"/>
      <c r="F21" s="32" t="s">
        <v>13</v>
      </c>
      <c r="G21" s="57">
        <f>1.21*G19</f>
        <v>0</v>
      </c>
    </row>
    <row r="22" ht="15.75" thickBot="1"/>
    <row r="23" spans="1:7" ht="15">
      <c r="A23" s="69" t="s">
        <v>29</v>
      </c>
      <c r="B23" s="70"/>
      <c r="C23" s="70"/>
      <c r="D23" s="70"/>
      <c r="E23" s="70"/>
      <c r="F23" s="70"/>
      <c r="G23" s="71"/>
    </row>
    <row r="24" spans="1:7" ht="69" customHeight="1" thickBot="1">
      <c r="A24" s="72" t="s">
        <v>30</v>
      </c>
      <c r="B24" s="73"/>
      <c r="C24" s="73"/>
      <c r="D24" s="73"/>
      <c r="E24" s="73"/>
      <c r="F24" s="73"/>
      <c r="G24" s="74"/>
    </row>
    <row r="25" spans="1:6" ht="15">
      <c r="A25" s="59"/>
      <c r="B25" s="59"/>
      <c r="C25" s="59"/>
      <c r="D25" s="59"/>
      <c r="E25" s="59"/>
      <c r="F25" s="59"/>
    </row>
    <row r="26" spans="1:6" ht="15">
      <c r="A26" s="59"/>
      <c r="B26" s="59"/>
      <c r="C26" s="59"/>
      <c r="D26" s="59"/>
      <c r="E26" s="59"/>
      <c r="F26" s="59"/>
    </row>
    <row r="27" spans="1:6" ht="15">
      <c r="A27" s="59"/>
      <c r="B27" s="59"/>
      <c r="C27" s="59"/>
      <c r="D27" s="59"/>
      <c r="E27" s="59"/>
      <c r="F27" s="59"/>
    </row>
    <row r="28" spans="1:6" ht="15">
      <c r="A28" s="59"/>
      <c r="B28" s="59"/>
      <c r="C28" s="59"/>
      <c r="D28" s="59"/>
      <c r="E28" s="59"/>
      <c r="F28" s="59"/>
    </row>
    <row r="29" spans="1:6" ht="15">
      <c r="A29" s="59"/>
      <c r="B29" s="59"/>
      <c r="C29" s="59"/>
      <c r="D29" s="59"/>
      <c r="E29" s="59"/>
      <c r="F29" s="59"/>
    </row>
    <row r="30" spans="1:6" ht="15">
      <c r="A30" s="59"/>
      <c r="B30" s="59"/>
      <c r="C30" s="59"/>
      <c r="D30" s="59"/>
      <c r="E30" s="59"/>
      <c r="F30" s="59"/>
    </row>
    <row r="31" spans="1:6" ht="15">
      <c r="A31" s="59"/>
      <c r="B31" s="59"/>
      <c r="C31" s="59"/>
      <c r="D31" s="59"/>
      <c r="E31" s="59"/>
      <c r="F31" s="59"/>
    </row>
  </sheetData>
  <mergeCells count="6">
    <mergeCell ref="A23:G23"/>
    <mergeCell ref="A24:G24"/>
    <mergeCell ref="A3:G3"/>
    <mergeCell ref="A5:G5"/>
    <mergeCell ref="A9:A10"/>
    <mergeCell ref="A15:A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102030</dc:creator>
  <cp:keywords/>
  <dc:description/>
  <cp:lastModifiedBy>Lucie Bujáková</cp:lastModifiedBy>
  <cp:lastPrinted>2022-11-02T13:29:34Z</cp:lastPrinted>
  <dcterms:created xsi:type="dcterms:W3CDTF">2022-10-21T06:41:27Z</dcterms:created>
  <dcterms:modified xsi:type="dcterms:W3CDTF">2022-11-07T10:15:56Z</dcterms:modified>
  <cp:category/>
  <cp:version/>
  <cp:contentType/>
  <cp:contentStatus/>
</cp:coreProperties>
</file>