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2023\3 - Pronájem tiskáren\Zadávací dokumentace\"/>
    </mc:Choice>
  </mc:AlternateContent>
  <bookViews>
    <workbookView xWindow="0" yWindow="0" windowWidth="21570" windowHeight="8145" activeTab="2"/>
  </bookViews>
  <sheets>
    <sheet name="Pronájem tiskových zařízení" sheetId="1" r:id="rId1"/>
    <sheet name="Náklady na tonerové kazety" sheetId="2" r:id="rId2"/>
    <sheet name="Náklady na tiskové válce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3" i="1" s="1"/>
  <c r="C12" i="1" s="1"/>
  <c r="D6" i="1" l="1"/>
  <c r="D7" i="1"/>
  <c r="D8" i="1"/>
  <c r="E10" i="3"/>
  <c r="G10" i="3" s="1"/>
  <c r="E9" i="3"/>
  <c r="G9" i="3" s="1"/>
  <c r="E8" i="3"/>
  <c r="G8" i="3" s="1"/>
  <c r="E7" i="3"/>
  <c r="G7" i="3" s="1"/>
  <c r="D11" i="1" l="1"/>
  <c r="D13" i="1" s="1"/>
  <c r="D12" i="1" s="1"/>
  <c r="G13" i="3"/>
  <c r="G15" i="3" s="1"/>
  <c r="G14" i="3" s="1"/>
  <c r="E7" i="2"/>
  <c r="E10" i="2"/>
  <c r="E9" i="2"/>
  <c r="E8" i="2"/>
  <c r="G10" i="2" l="1"/>
  <c r="G9" i="2"/>
  <c r="G8" i="2"/>
  <c r="G7" i="2"/>
  <c r="G14" i="2" l="1"/>
  <c r="G16" i="2"/>
  <c r="G15" i="2" s="1"/>
</calcChain>
</file>

<file path=xl/sharedStrings.xml><?xml version="1.0" encoding="utf-8"?>
<sst xmlns="http://schemas.openxmlformats.org/spreadsheetml/2006/main" count="63" uniqueCount="43">
  <si>
    <t>Uchazeč vyplní pouze žlutě označená pole (ostatní pole se vyplní automaticky)</t>
  </si>
  <si>
    <t>popis</t>
  </si>
  <si>
    <t>počet zařízení</t>
  </si>
  <si>
    <t>DPH</t>
  </si>
  <si>
    <t>celková cena za 48 měsíců</t>
  </si>
  <si>
    <t>cena celkem měsíčně</t>
  </si>
  <si>
    <t>bez DPH</t>
  </si>
  <si>
    <t>DPH 21%</t>
  </si>
  <si>
    <t>včetně DPH</t>
  </si>
  <si>
    <t>Barva kazety</t>
  </si>
  <si>
    <t>typ kazety (p/n)</t>
  </si>
  <si>
    <t>kapacita  kazety</t>
  </si>
  <si>
    <t>počet ks</t>
  </si>
  <si>
    <t>Black</t>
  </si>
  <si>
    <t>Černobílá</t>
  </si>
  <si>
    <t>C / M / Y</t>
  </si>
  <si>
    <t>Barva válce</t>
  </si>
  <si>
    <t>typ válce (p/n)</t>
  </si>
  <si>
    <t>kapacita  válce</t>
  </si>
  <si>
    <t>Vysvětlení tabulky</t>
  </si>
  <si>
    <t>Kalkulace nákladů na pronájem tiskových zařízení  na 48 měsíců</t>
  </si>
  <si>
    <t>Kalkulace nákladů na provoz A4 tiskových zařízení za 48 měsíců, s přepočteným počtem vytištěných stran při pokrytí 5% dle odebraných tonerových kazet (odhad 14 400 000 stran)</t>
  </si>
  <si>
    <t>Typ tiskového zařízení</t>
  </si>
  <si>
    <t xml:space="preserve">TYP 03 - </t>
  </si>
  <si>
    <t>TYP 02 -</t>
  </si>
  <si>
    <t>TYP 01 -</t>
  </si>
  <si>
    <t xml:space="preserve"> - V položce „Typ tiskového zařízení“ uvede dodavatel „název“ a "cenu měsíčního paušálu za 1 ks tiskového zařízení v Kč bez DPH". Následně se automaticky propočte cena celkového paušálu za 280 tiskáren na dobu 48 měsíců.</t>
  </si>
  <si>
    <t>cena za kazetu v Kč bez DPH</t>
  </si>
  <si>
    <t>cena za válec v Kč bez DPH</t>
  </si>
  <si>
    <t>Tonerová kazeta do tisk. zařízení  TYP1</t>
  </si>
  <si>
    <t>Tonerová kazeta do tisk. zařízení TYP2</t>
  </si>
  <si>
    <t>Tonerová kazeta do tisk. zařízení TYP3</t>
  </si>
  <si>
    <t>Tiskový válec do tisk. zařízení TYP1</t>
  </si>
  <si>
    <t>Tiskový válec do tisk. zařízení TYP2</t>
  </si>
  <si>
    <t>Tiskový válec do tisk. zařízení TYP3</t>
  </si>
  <si>
    <t>Náklady na tonerové kazety</t>
  </si>
  <si>
    <t>Náklady na tiskové válce</t>
  </si>
  <si>
    <t xml:space="preserve"> - V položce „Tonerová kazeta do tiskového zařízení “ dodavatel uvede „typ kazety“, "kapacitu kazety (výtěžnost)" a "cenu za 1 ks toneru  v Kč bez DPH". Následně se automaticky vypočte pole "počet kazet" pro odhadovaný požadovaný tisk a "celková cena za tonery v Kč bez DPH" po dobu 48 měsíců a předpokládaný objem vytištěných stran v počtu 14,4 mil. stran. 
'- Předpokládaný objem tisku na jednotlivých typech tiskových zařízení je odhadnut v poměru jejich počtu.
    </t>
  </si>
  <si>
    <t xml:space="preserve"> - V položce „Tiskový válec do tiskového zařízení “ dodavatel uvede „typ válce“, "kapacitu válce" a "cenu za 1 ks válce  v Kč bez DPH". Následně se automaticky vypočte pole "počet válců" pro odhadovaný požadovaný tisk a "celková cena za válce v Kč bez DPH" po dobu 48 měsíců a předpokládaný objem vytištěných stran v počtu 14,4 mil. stran. 
 Pokud je tiskový válec již součástí tonerové kazety, účastník uvede  v  "cena za válec v Kč bez DPH" hodnotu "0".
    </t>
  </si>
  <si>
    <t>Tonerová kazeta</t>
  </si>
  <si>
    <t>DPH 21 %</t>
  </si>
  <si>
    <t>cena za 1 ks měsíčně v Kč bez DPH</t>
  </si>
  <si>
    <t>celková cena za 48 měsíců (14.400.000 stran)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</si>
</sst>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_ ;\-#,##0\ "/>
    <numFmt numFmtId="165" formatCode="_-* #,##0.00\ [$Kč-405]_-;\-* #,##0.00\ [$Kč-405]_-;_-* &quot;-&quot;??\ [$Kč-405]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4" fillId="0" borderId="0" xfId="2" applyFont="1" applyAlignment="1">
      <alignment horizontal="left" wrapText="1"/>
    </xf>
    <xf numFmtId="0" fontId="4" fillId="0" borderId="0" xfId="2" applyFont="1" applyAlignment="1">
      <alignment horizontal="right" wrapText="1"/>
    </xf>
    <xf numFmtId="0" fontId="5" fillId="3" borderId="7" xfId="3" applyFont="1" applyFill="1" applyBorder="1" applyAlignment="1">
      <alignment vertical="center" wrapText="1"/>
    </xf>
    <xf numFmtId="0" fontId="5" fillId="3" borderId="8" xfId="3" applyFont="1" applyFill="1" applyBorder="1" applyAlignment="1">
      <alignment horizontal="center" vertical="center" wrapText="1"/>
    </xf>
    <xf numFmtId="42" fontId="5" fillId="3" borderId="8" xfId="4" applyNumberFormat="1" applyFont="1" applyFill="1" applyBorder="1" applyAlignment="1">
      <alignment horizontal="center" vertical="center" wrapText="1" shrinkToFit="1"/>
    </xf>
    <xf numFmtId="42" fontId="5" fillId="3" borderId="9" xfId="4" applyNumberFormat="1" applyFont="1" applyFill="1" applyBorder="1" applyAlignment="1">
      <alignment horizontal="center" vertical="center" wrapText="1" shrinkToFit="1"/>
    </xf>
    <xf numFmtId="164" fontId="6" fillId="0" borderId="11" xfId="5" applyNumberFormat="1" applyFont="1" applyFill="1" applyBorder="1" applyAlignment="1">
      <alignment horizontal="center" vertical="center" wrapText="1"/>
    </xf>
    <xf numFmtId="165" fontId="6" fillId="2" borderId="11" xfId="4" applyNumberFormat="1" applyFont="1" applyFill="1" applyBorder="1" applyAlignment="1">
      <alignment horizontal="right" vertical="center" wrapText="1" shrinkToFit="1"/>
    </xf>
    <xf numFmtId="165" fontId="6" fillId="0" borderId="12" xfId="4" applyNumberFormat="1" applyFont="1" applyFill="1" applyBorder="1" applyAlignment="1">
      <alignment horizontal="right" vertical="center" wrapText="1" shrinkToFit="1"/>
    </xf>
    <xf numFmtId="164" fontId="6" fillId="0" borderId="14" xfId="5" applyNumberFormat="1" applyFont="1" applyFill="1" applyBorder="1" applyAlignment="1">
      <alignment horizontal="center" vertical="center" wrapText="1"/>
    </xf>
    <xf numFmtId="165" fontId="6" fillId="2" borderId="14" xfId="4" applyNumberFormat="1" applyFont="1" applyFill="1" applyBorder="1" applyAlignment="1">
      <alignment horizontal="right" vertical="center" wrapText="1" shrinkToFit="1"/>
    </xf>
    <xf numFmtId="165" fontId="6" fillId="0" borderId="15" xfId="4" applyNumberFormat="1" applyFont="1" applyFill="1" applyBorder="1" applyAlignment="1">
      <alignment horizontal="right" vertical="center" wrapText="1" shrinkToFit="1"/>
    </xf>
    <xf numFmtId="164" fontId="6" fillId="0" borderId="17" xfId="5" applyNumberFormat="1" applyFont="1" applyFill="1" applyBorder="1" applyAlignment="1">
      <alignment horizontal="center" vertical="center" wrapText="1"/>
    </xf>
    <xf numFmtId="165" fontId="6" fillId="2" borderId="17" xfId="4" applyNumberFormat="1" applyFont="1" applyFill="1" applyBorder="1" applyAlignment="1">
      <alignment horizontal="right" vertical="center" wrapText="1" shrinkToFit="1"/>
    </xf>
    <xf numFmtId="165" fontId="6" fillId="0" borderId="18" xfId="4" applyNumberFormat="1" applyFont="1" applyFill="1" applyBorder="1" applyAlignment="1">
      <alignment horizontal="right" vertical="center" wrapText="1" shrinkToFit="1"/>
    </xf>
    <xf numFmtId="0" fontId="8" fillId="3" borderId="19" xfId="3" applyFont="1" applyFill="1" applyBorder="1" applyAlignment="1">
      <alignment horizontal="center" vertical="center" wrapText="1"/>
    </xf>
    <xf numFmtId="42" fontId="8" fillId="3" borderId="20" xfId="4" applyNumberFormat="1" applyFont="1" applyFill="1" applyBorder="1" applyAlignment="1">
      <alignment horizontal="center" vertical="center" wrapText="1" shrinkToFit="1"/>
    </xf>
    <xf numFmtId="42" fontId="8" fillId="3" borderId="21" xfId="4" applyNumberFormat="1" applyFont="1" applyFill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8" fillId="3" borderId="19" xfId="3" applyFont="1" applyFill="1" applyBorder="1" applyAlignment="1">
      <alignment horizontal="left" vertical="center"/>
    </xf>
    <xf numFmtId="0" fontId="8" fillId="3" borderId="30" xfId="3" applyFont="1" applyFill="1" applyBorder="1" applyAlignment="1">
      <alignment horizontal="center" vertical="center"/>
    </xf>
    <xf numFmtId="0" fontId="8" fillId="3" borderId="20" xfId="3" applyFont="1" applyFill="1" applyBorder="1" applyAlignment="1">
      <alignment horizontal="center" vertical="center"/>
    </xf>
    <xf numFmtId="0" fontId="8" fillId="3" borderId="20" xfId="3" applyFont="1" applyFill="1" applyBorder="1" applyAlignment="1">
      <alignment horizontal="center" vertical="center" wrapText="1"/>
    </xf>
    <xf numFmtId="1" fontId="8" fillId="3" borderId="20" xfId="3" applyNumberFormat="1" applyFont="1" applyFill="1" applyBorder="1" applyAlignment="1">
      <alignment horizontal="center" vertical="center" wrapText="1"/>
    </xf>
    <xf numFmtId="0" fontId="6" fillId="0" borderId="10" xfId="3" applyFont="1" applyBorder="1" applyAlignment="1">
      <alignment horizontal="left" vertical="center" wrapText="1"/>
    </xf>
    <xf numFmtId="0" fontId="6" fillId="0" borderId="31" xfId="3" applyFont="1" applyBorder="1" applyAlignment="1">
      <alignment horizontal="center" vertical="center" wrapText="1"/>
    </xf>
    <xf numFmtId="0" fontId="6" fillId="2" borderId="11" xfId="3" applyFont="1" applyFill="1" applyBorder="1" applyAlignment="1">
      <alignment horizontal="center" vertical="center" wrapText="1"/>
    </xf>
    <xf numFmtId="1" fontId="6" fillId="0" borderId="11" xfId="5" applyNumberFormat="1" applyFont="1" applyFill="1" applyBorder="1" applyAlignment="1">
      <alignment horizontal="center" vertical="center" wrapText="1"/>
    </xf>
    <xf numFmtId="44" fontId="6" fillId="2" borderId="20" xfId="4" applyFont="1" applyFill="1" applyBorder="1" applyAlignment="1">
      <alignment horizontal="right" vertical="center" wrapText="1" shrinkToFit="1"/>
    </xf>
    <xf numFmtId="44" fontId="8" fillId="0" borderId="12" xfId="4" applyFont="1" applyFill="1" applyBorder="1" applyAlignment="1">
      <alignment horizontal="right" vertical="center" wrapText="1" shrinkToFit="1"/>
    </xf>
    <xf numFmtId="0" fontId="7" fillId="2" borderId="11" xfId="0" applyFont="1" applyFill="1" applyBorder="1" applyAlignment="1">
      <alignment horizontal="center" vertical="center" wrapText="1"/>
    </xf>
    <xf numFmtId="44" fontId="6" fillId="2" borderId="17" xfId="4" applyFont="1" applyFill="1" applyBorder="1" applyAlignment="1">
      <alignment horizontal="right" vertical="center" wrapText="1" shrinkToFit="1"/>
    </xf>
    <xf numFmtId="0" fontId="6" fillId="0" borderId="11" xfId="3" applyFont="1" applyBorder="1" applyAlignment="1">
      <alignment horizontal="center" vertical="center" wrapText="1"/>
    </xf>
    <xf numFmtId="44" fontId="6" fillId="2" borderId="11" xfId="4" applyFont="1" applyFill="1" applyBorder="1" applyAlignment="1">
      <alignment horizontal="right" vertical="center" wrapText="1" shrinkToFit="1"/>
    </xf>
    <xf numFmtId="0" fontId="6" fillId="0" borderId="24" xfId="3" applyFont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44" fontId="6" fillId="2" borderId="24" xfId="4" applyFont="1" applyFill="1" applyBorder="1" applyAlignment="1">
      <alignment horizontal="right" vertical="center" wrapText="1" shrinkToFit="1"/>
    </xf>
    <xf numFmtId="44" fontId="8" fillId="0" borderId="25" xfId="4" applyFont="1" applyFill="1" applyBorder="1" applyAlignment="1">
      <alignment horizontal="right" vertical="center" wrapText="1" shrinkToFit="1"/>
    </xf>
    <xf numFmtId="0" fontId="11" fillId="0" borderId="0" xfId="3" applyFont="1" applyAlignment="1">
      <alignment vertical="center"/>
    </xf>
    <xf numFmtId="1" fontId="6" fillId="0" borderId="24" xfId="5" applyNumberFormat="1" applyFont="1" applyFill="1" applyBorder="1" applyAlignment="1">
      <alignment horizontal="center" vertical="center" wrapText="1"/>
    </xf>
    <xf numFmtId="0" fontId="13" fillId="0" borderId="0" xfId="0" quotePrefix="1" applyFont="1" applyBorder="1" applyAlignment="1">
      <alignment vertical="top" wrapText="1"/>
    </xf>
    <xf numFmtId="0" fontId="12" fillId="0" borderId="0" xfId="0" applyFont="1"/>
    <xf numFmtId="0" fontId="14" fillId="0" borderId="26" xfId="0" applyFont="1" applyBorder="1" applyAlignment="1"/>
    <xf numFmtId="0" fontId="13" fillId="0" borderId="26" xfId="0" applyFont="1" applyBorder="1" applyAlignment="1">
      <alignment wrapText="1"/>
    </xf>
    <xf numFmtId="0" fontId="6" fillId="0" borderId="10" xfId="3" applyFont="1" applyBorder="1" applyAlignment="1">
      <alignment horizontal="left" vertical="center" wrapText="1"/>
    </xf>
    <xf numFmtId="0" fontId="6" fillId="2" borderId="10" xfId="3" applyFont="1" applyFill="1" applyBorder="1" applyAlignment="1">
      <alignment horizontal="left" vertical="center" wrapText="1"/>
    </xf>
    <xf numFmtId="0" fontId="6" fillId="2" borderId="13" xfId="3" applyFont="1" applyFill="1" applyBorder="1" applyAlignment="1">
      <alignment horizontal="left" vertical="center" wrapText="1"/>
    </xf>
    <xf numFmtId="0" fontId="6" fillId="2" borderId="16" xfId="3" applyFont="1" applyFill="1" applyBorder="1" applyAlignment="1">
      <alignment horizontal="left" vertical="center" wrapText="1"/>
    </xf>
    <xf numFmtId="165" fontId="8" fillId="6" borderId="15" xfId="4" applyNumberFormat="1" applyFont="1" applyFill="1" applyBorder="1" applyAlignment="1">
      <alignment horizontal="right" vertical="center" wrapText="1" shrinkToFit="1"/>
    </xf>
    <xf numFmtId="165" fontId="8" fillId="6" borderId="25" xfId="4" applyNumberFormat="1" applyFont="1" applyFill="1" applyBorder="1" applyAlignment="1">
      <alignment horizontal="right" vertical="center" wrapText="1" shrinkToFit="1"/>
    </xf>
    <xf numFmtId="165" fontId="6" fillId="4" borderId="32" xfId="4" applyNumberFormat="1" applyFont="1" applyFill="1" applyBorder="1" applyAlignment="1">
      <alignment horizontal="right" vertical="center" wrapText="1" shrinkToFit="1"/>
    </xf>
    <xf numFmtId="0" fontId="8" fillId="3" borderId="36" xfId="3" applyFont="1" applyFill="1" applyBorder="1" applyAlignment="1">
      <alignment horizontal="center" vertical="center" wrapText="1"/>
    </xf>
    <xf numFmtId="42" fontId="8" fillId="3" borderId="31" xfId="4" applyNumberFormat="1" applyFont="1" applyFill="1" applyBorder="1" applyAlignment="1">
      <alignment horizontal="center" vertical="center" wrapText="1" shrinkToFit="1"/>
    </xf>
    <xf numFmtId="42" fontId="8" fillId="3" borderId="37" xfId="4" applyNumberFormat="1" applyFont="1" applyFill="1" applyBorder="1" applyAlignment="1">
      <alignment horizontal="center" vertical="center" wrapText="1" shrinkToFit="1"/>
    </xf>
    <xf numFmtId="0" fontId="9" fillId="0" borderId="16" xfId="0" applyFont="1" applyBorder="1" applyAlignment="1">
      <alignment horizontal="center" vertical="center"/>
    </xf>
    <xf numFmtId="44" fontId="8" fillId="0" borderId="17" xfId="1" applyFont="1" applyFill="1" applyBorder="1" applyAlignment="1">
      <alignment horizontal="right" vertical="center" wrapText="1" shrinkToFit="1"/>
    </xf>
    <xf numFmtId="44" fontId="8" fillId="6" borderId="18" xfId="1" applyFont="1" applyFill="1" applyBorder="1" applyAlignment="1">
      <alignment horizontal="right" vertical="center" wrapText="1" shrinkToFit="1"/>
    </xf>
    <xf numFmtId="0" fontId="8" fillId="4" borderId="23" xfId="3" applyFont="1" applyFill="1" applyBorder="1" applyAlignment="1">
      <alignment horizontal="center" vertical="center" wrapText="1"/>
    </xf>
    <xf numFmtId="0" fontId="8" fillId="4" borderId="10" xfId="3" applyFont="1" applyFill="1" applyBorder="1" applyAlignment="1">
      <alignment horizontal="center" vertical="center" wrapText="1"/>
    </xf>
    <xf numFmtId="42" fontId="8" fillId="4" borderId="24" xfId="4" applyNumberFormat="1" applyFont="1" applyFill="1" applyBorder="1" applyAlignment="1">
      <alignment horizontal="right" vertical="center" wrapText="1" shrinkToFit="1"/>
    </xf>
    <xf numFmtId="42" fontId="8" fillId="4" borderId="11" xfId="4" applyNumberFormat="1" applyFont="1" applyFill="1" applyBorder="1" applyAlignment="1">
      <alignment horizontal="right" vertical="center" wrapText="1" shrinkToFit="1"/>
    </xf>
    <xf numFmtId="42" fontId="8" fillId="4" borderId="12" xfId="4" applyNumberFormat="1" applyFont="1" applyFill="1" applyBorder="1" applyAlignment="1">
      <alignment horizontal="right" vertical="center" wrapText="1" shrinkToFit="1"/>
    </xf>
    <xf numFmtId="42" fontId="8" fillId="6" borderId="25" xfId="4" applyNumberFormat="1" applyFont="1" applyFill="1" applyBorder="1" applyAlignment="1">
      <alignment horizontal="right" vertical="center" wrapText="1" shrinkToFit="1"/>
    </xf>
    <xf numFmtId="0" fontId="3" fillId="2" borderId="1" xfId="2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left" vertical="center" wrapText="1"/>
    </xf>
    <xf numFmtId="0" fontId="3" fillId="3" borderId="4" xfId="3" applyFont="1" applyFill="1" applyBorder="1" applyAlignment="1">
      <alignment horizontal="left" vertical="center" wrapText="1"/>
    </xf>
    <xf numFmtId="0" fontId="3" fillId="3" borderId="5" xfId="3" applyFont="1" applyFill="1" applyBorder="1" applyAlignment="1">
      <alignment horizontal="left" vertical="center" wrapText="1"/>
    </xf>
    <xf numFmtId="0" fontId="3" fillId="3" borderId="6" xfId="3" applyFont="1" applyFill="1" applyBorder="1" applyAlignment="1">
      <alignment horizontal="left" vertical="center" wrapText="1"/>
    </xf>
    <xf numFmtId="0" fontId="14" fillId="5" borderId="27" xfId="0" applyFont="1" applyFill="1" applyBorder="1" applyAlignment="1">
      <alignment horizontal="center"/>
    </xf>
    <xf numFmtId="0" fontId="14" fillId="5" borderId="28" xfId="0" applyFont="1" applyFill="1" applyBorder="1" applyAlignment="1">
      <alignment horizontal="center"/>
    </xf>
    <xf numFmtId="0" fontId="14" fillId="5" borderId="29" xfId="0" applyFont="1" applyFill="1" applyBorder="1" applyAlignment="1">
      <alignment horizontal="center"/>
    </xf>
    <xf numFmtId="0" fontId="13" fillId="5" borderId="33" xfId="0" quotePrefix="1" applyFont="1" applyFill="1" applyBorder="1" applyAlignment="1">
      <alignment horizontal="left" vertical="top" wrapText="1"/>
    </xf>
    <xf numFmtId="0" fontId="13" fillId="5" borderId="34" xfId="0" quotePrefix="1" applyFont="1" applyFill="1" applyBorder="1" applyAlignment="1">
      <alignment horizontal="left" vertical="top" wrapText="1"/>
    </xf>
    <xf numFmtId="0" fontId="13" fillId="5" borderId="35" xfId="0" quotePrefix="1" applyFont="1" applyFill="1" applyBorder="1" applyAlignment="1">
      <alignment horizontal="left" vertical="top" wrapText="1"/>
    </xf>
    <xf numFmtId="0" fontId="3" fillId="2" borderId="26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left" vertical="center" wrapText="1"/>
    </xf>
    <xf numFmtId="0" fontId="10" fillId="3" borderId="27" xfId="3" applyFont="1" applyFill="1" applyBorder="1" applyAlignment="1">
      <alignment horizontal="left" vertical="top" wrapText="1"/>
    </xf>
    <xf numFmtId="0" fontId="10" fillId="3" borderId="28" xfId="3" applyFont="1" applyFill="1" applyBorder="1" applyAlignment="1">
      <alignment horizontal="left" vertical="top" wrapText="1"/>
    </xf>
    <xf numFmtId="0" fontId="10" fillId="3" borderId="29" xfId="3" applyFont="1" applyFill="1" applyBorder="1" applyAlignment="1">
      <alignment horizontal="left" vertical="top" wrapText="1"/>
    </xf>
    <xf numFmtId="0" fontId="6" fillId="0" borderId="10" xfId="3" applyFont="1" applyBorder="1" applyAlignment="1">
      <alignment horizontal="left" vertical="center" wrapText="1"/>
    </xf>
    <xf numFmtId="0" fontId="6" fillId="0" borderId="23" xfId="3" applyFont="1" applyBorder="1" applyAlignment="1">
      <alignment horizontal="left" vertical="center" wrapText="1"/>
    </xf>
    <xf numFmtId="0" fontId="10" fillId="3" borderId="1" xfId="3" applyFont="1" applyFill="1" applyBorder="1" applyAlignment="1">
      <alignment horizontal="left" vertical="top" wrapText="1"/>
    </xf>
    <xf numFmtId="0" fontId="10" fillId="3" borderId="2" xfId="3" applyFont="1" applyFill="1" applyBorder="1" applyAlignment="1">
      <alignment horizontal="left" vertical="top" wrapText="1"/>
    </xf>
    <xf numFmtId="0" fontId="10" fillId="3" borderId="3" xfId="3" applyFont="1" applyFill="1" applyBorder="1" applyAlignment="1">
      <alignment horizontal="left" vertical="top" wrapText="1"/>
    </xf>
  </cellXfs>
  <cellStyles count="6">
    <cellStyle name="Čárka 2" xfId="5"/>
    <cellStyle name="Měna" xfId="1" builtinId="4"/>
    <cellStyle name="Měna 3" xfId="4"/>
    <cellStyle name="Normální" xfId="0" builtinId="0"/>
    <cellStyle name="Normální 2" xfId="2"/>
    <cellStyle name="Normální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C8" sqref="C8"/>
    </sheetView>
  </sheetViews>
  <sheetFormatPr defaultRowHeight="15" x14ac:dyDescent="0.25"/>
  <cols>
    <col min="1" max="1" width="43.28515625" customWidth="1"/>
    <col min="2" max="2" width="15" customWidth="1"/>
    <col min="3" max="3" width="18" customWidth="1"/>
    <col min="4" max="4" width="48.85546875" customWidth="1"/>
  </cols>
  <sheetData>
    <row r="1" spans="1:4" ht="15.75" thickBot="1" x14ac:dyDescent="0.3">
      <c r="A1" s="1"/>
      <c r="B1" s="1"/>
      <c r="C1" s="1"/>
      <c r="D1" s="1"/>
    </row>
    <row r="2" spans="1:4" ht="16.5" thickBot="1" x14ac:dyDescent="0.3">
      <c r="A2" s="67" t="s">
        <v>0</v>
      </c>
      <c r="B2" s="68"/>
      <c r="C2" s="68"/>
      <c r="D2" s="68"/>
    </row>
    <row r="3" spans="1:4" ht="16.5" thickBot="1" x14ac:dyDescent="0.3">
      <c r="A3" s="2"/>
      <c r="B3" s="2"/>
      <c r="C3" s="3"/>
      <c r="D3" s="3"/>
    </row>
    <row r="4" spans="1:4" ht="15.75" x14ac:dyDescent="0.25">
      <c r="A4" s="69" t="s">
        <v>20</v>
      </c>
      <c r="B4" s="70"/>
      <c r="C4" s="70"/>
      <c r="D4" s="71"/>
    </row>
    <row r="5" spans="1:4" ht="45.75" thickBot="1" x14ac:dyDescent="0.3">
      <c r="A5" s="4" t="s">
        <v>22</v>
      </c>
      <c r="B5" s="5" t="s">
        <v>2</v>
      </c>
      <c r="C5" s="6" t="s">
        <v>41</v>
      </c>
      <c r="D5" s="7" t="s">
        <v>4</v>
      </c>
    </row>
    <row r="6" spans="1:4" x14ac:dyDescent="0.25">
      <c r="A6" s="49" t="s">
        <v>25</v>
      </c>
      <c r="B6" s="8">
        <v>223</v>
      </c>
      <c r="C6" s="9"/>
      <c r="D6" s="10">
        <f>B6*C6*48</f>
        <v>0</v>
      </c>
    </row>
    <row r="7" spans="1:4" x14ac:dyDescent="0.25">
      <c r="A7" s="50" t="s">
        <v>24</v>
      </c>
      <c r="B7" s="11">
        <v>50</v>
      </c>
      <c r="C7" s="12"/>
      <c r="D7" s="13">
        <f>B7*C7*48</f>
        <v>0</v>
      </c>
    </row>
    <row r="8" spans="1:4" ht="15.75" thickBot="1" x14ac:dyDescent="0.3">
      <c r="A8" s="51" t="s">
        <v>23</v>
      </c>
      <c r="B8" s="14">
        <v>7</v>
      </c>
      <c r="C8" s="15"/>
      <c r="D8" s="16">
        <f>B8*C8*48</f>
        <v>0</v>
      </c>
    </row>
    <row r="9" spans="1:4" ht="15.75" thickBot="1" x14ac:dyDescent="0.3">
      <c r="A9" s="1"/>
      <c r="B9" s="1"/>
      <c r="C9" s="1"/>
      <c r="D9" s="1"/>
    </row>
    <row r="10" spans="1:4" ht="25.5" x14ac:dyDescent="0.25">
      <c r="A10" s="1"/>
      <c r="B10" s="55" t="s">
        <v>3</v>
      </c>
      <c r="C10" s="56" t="s">
        <v>5</v>
      </c>
      <c r="D10" s="57" t="s">
        <v>4</v>
      </c>
    </row>
    <row r="11" spans="1:4" ht="15.75" thickBot="1" x14ac:dyDescent="0.3">
      <c r="A11" s="1"/>
      <c r="B11" s="61" t="s">
        <v>6</v>
      </c>
      <c r="C11" s="63">
        <f>(B6*C6)+(B7*C7)+(B8*C8)</f>
        <v>0</v>
      </c>
      <c r="D11" s="66">
        <f>SUM(D6:D8)</f>
        <v>0</v>
      </c>
    </row>
    <row r="12" spans="1:4" x14ac:dyDescent="0.25">
      <c r="A12" s="1"/>
      <c r="B12" s="62" t="s">
        <v>40</v>
      </c>
      <c r="C12" s="64">
        <f>C13-C11</f>
        <v>0</v>
      </c>
      <c r="D12" s="65">
        <f>D13-D11</f>
        <v>0</v>
      </c>
    </row>
    <row r="13" spans="1:4" ht="15.75" thickBot="1" x14ac:dyDescent="0.3">
      <c r="A13" s="1"/>
      <c r="B13" s="58" t="s">
        <v>8</v>
      </c>
      <c r="C13" s="59">
        <f>1.21*C11</f>
        <v>0</v>
      </c>
      <c r="D13" s="60">
        <f>1.21*D11</f>
        <v>0</v>
      </c>
    </row>
    <row r="16" spans="1:4" ht="15.75" thickBot="1" x14ac:dyDescent="0.3"/>
    <row r="17" spans="1:5" x14ac:dyDescent="0.25">
      <c r="A17" s="72" t="s">
        <v>19</v>
      </c>
      <c r="B17" s="73"/>
      <c r="C17" s="73"/>
      <c r="D17" s="74"/>
      <c r="E17" s="46"/>
    </row>
    <row r="18" spans="1:5" ht="36.75" customHeight="1" thickBot="1" x14ac:dyDescent="0.3">
      <c r="A18" s="75" t="s">
        <v>26</v>
      </c>
      <c r="B18" s="76"/>
      <c r="C18" s="76"/>
      <c r="D18" s="77"/>
      <c r="E18" s="47"/>
    </row>
  </sheetData>
  <protectedRanges>
    <protectedRange sqref="C6:C8" name="Oblast1_1"/>
  </protectedRanges>
  <mergeCells count="4">
    <mergeCell ref="A2:D2"/>
    <mergeCell ref="A4:D4"/>
    <mergeCell ref="A17:D17"/>
    <mergeCell ref="A18:D1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10" zoomScaleNormal="100" workbookViewId="0">
      <selection activeCell="G7" sqref="G7"/>
    </sheetView>
  </sheetViews>
  <sheetFormatPr defaultRowHeight="15" x14ac:dyDescent="0.25"/>
  <cols>
    <col min="1" max="1" width="33.5703125" bestFit="1" customWidth="1"/>
    <col min="2" max="2" width="10.7109375" bestFit="1" customWidth="1"/>
    <col min="3" max="3" width="13.5703125" bestFit="1" customWidth="1"/>
    <col min="4" max="4" width="16.7109375" customWidth="1"/>
    <col min="5" max="5" width="7.42578125" bestFit="1" customWidth="1"/>
    <col min="6" max="6" width="13" customWidth="1"/>
    <col min="7" max="7" width="20.5703125" customWidth="1"/>
  </cols>
  <sheetData>
    <row r="1" spans="1:7" x14ac:dyDescent="0.25">
      <c r="A1" s="45" t="s">
        <v>35</v>
      </c>
    </row>
    <row r="2" spans="1:7" x14ac:dyDescent="0.25">
      <c r="A2" s="45"/>
    </row>
    <row r="3" spans="1:7" ht="15.75" x14ac:dyDescent="0.25">
      <c r="A3" s="78" t="s">
        <v>0</v>
      </c>
      <c r="B3" s="79"/>
      <c r="C3" s="79"/>
      <c r="D3" s="79"/>
      <c r="E3" s="79"/>
      <c r="F3" s="79"/>
      <c r="G3" s="79"/>
    </row>
    <row r="4" spans="1:7" ht="15.75" thickBot="1" x14ac:dyDescent="0.3">
      <c r="A4" s="1"/>
      <c r="B4" s="1"/>
      <c r="C4" s="1"/>
      <c r="D4" s="1"/>
      <c r="E4" s="1"/>
      <c r="F4" s="1"/>
      <c r="G4" s="1"/>
    </row>
    <row r="5" spans="1:7" ht="33.75" customHeight="1" thickBot="1" x14ac:dyDescent="0.3">
      <c r="A5" s="80" t="s">
        <v>21</v>
      </c>
      <c r="B5" s="81"/>
      <c r="C5" s="81"/>
      <c r="D5" s="81"/>
      <c r="E5" s="81"/>
      <c r="F5" s="81"/>
      <c r="G5" s="82"/>
    </row>
    <row r="6" spans="1:7" ht="39" thickBot="1" x14ac:dyDescent="0.3">
      <c r="A6" s="23" t="s">
        <v>39</v>
      </c>
      <c r="B6" s="24" t="s">
        <v>9</v>
      </c>
      <c r="C6" s="25" t="s">
        <v>10</v>
      </c>
      <c r="D6" s="26" t="s">
        <v>11</v>
      </c>
      <c r="E6" s="27" t="s">
        <v>12</v>
      </c>
      <c r="F6" s="18" t="s">
        <v>27</v>
      </c>
      <c r="G6" s="19" t="s">
        <v>42</v>
      </c>
    </row>
    <row r="7" spans="1:7" ht="15.75" thickBot="1" x14ac:dyDescent="0.3">
      <c r="A7" s="28" t="s">
        <v>29</v>
      </c>
      <c r="B7" s="29" t="s">
        <v>13</v>
      </c>
      <c r="C7" s="30"/>
      <c r="D7" s="30">
        <v>6000</v>
      </c>
      <c r="E7" s="31">
        <f>11650000/D7</f>
        <v>1941.6666666666667</v>
      </c>
      <c r="F7" s="32"/>
      <c r="G7" s="33">
        <f>E7*F7</f>
        <v>0</v>
      </c>
    </row>
    <row r="8" spans="1:7" ht="15.75" thickBot="1" x14ac:dyDescent="0.3">
      <c r="A8" s="28" t="s">
        <v>30</v>
      </c>
      <c r="B8" s="29" t="s">
        <v>14</v>
      </c>
      <c r="C8" s="34"/>
      <c r="D8" s="34">
        <v>6000</v>
      </c>
      <c r="E8" s="31">
        <f>2467000/D8</f>
        <v>411.16666666666669</v>
      </c>
      <c r="F8" s="35"/>
      <c r="G8" s="33">
        <f>E8*F8</f>
        <v>0</v>
      </c>
    </row>
    <row r="9" spans="1:7" x14ac:dyDescent="0.25">
      <c r="A9" s="83" t="s">
        <v>31</v>
      </c>
      <c r="B9" s="36" t="s">
        <v>13</v>
      </c>
      <c r="C9" s="34"/>
      <c r="D9" s="34">
        <v>7000</v>
      </c>
      <c r="E9" s="31">
        <f>201000/D9</f>
        <v>28.714285714285715</v>
      </c>
      <c r="F9" s="37"/>
      <c r="G9" s="33">
        <f>E9*F9</f>
        <v>0</v>
      </c>
    </row>
    <row r="10" spans="1:7" ht="15.75" thickBot="1" x14ac:dyDescent="0.3">
      <c r="A10" s="84"/>
      <c r="B10" s="38" t="s">
        <v>15</v>
      </c>
      <c r="C10" s="39"/>
      <c r="D10" s="39">
        <v>5000</v>
      </c>
      <c r="E10" s="43">
        <f>86100/D10</f>
        <v>17.22</v>
      </c>
      <c r="F10" s="40"/>
      <c r="G10" s="41">
        <f>F10*E10</f>
        <v>0</v>
      </c>
    </row>
    <row r="11" spans="1:7" ht="26.25" customHeight="1" x14ac:dyDescent="0.25">
      <c r="A11" s="1"/>
      <c r="B11" s="1"/>
      <c r="C11" s="42"/>
      <c r="D11" s="1"/>
      <c r="E11" s="1"/>
      <c r="F11" s="1"/>
      <c r="G11" s="1"/>
    </row>
    <row r="12" spans="1:7" ht="15.75" thickBot="1" x14ac:dyDescent="0.3">
      <c r="A12" s="1"/>
      <c r="B12" s="1"/>
      <c r="C12" s="1"/>
      <c r="D12" s="1"/>
      <c r="E12" s="1"/>
      <c r="F12" s="1"/>
      <c r="G12" s="1"/>
    </row>
    <row r="13" spans="1:7" ht="26.25" thickBot="1" x14ac:dyDescent="0.3">
      <c r="A13" s="1"/>
      <c r="B13" s="1"/>
      <c r="C13" s="1"/>
      <c r="D13" s="1"/>
      <c r="E13" s="1"/>
      <c r="F13" s="17"/>
      <c r="G13" s="19" t="s">
        <v>4</v>
      </c>
    </row>
    <row r="14" spans="1:7" x14ac:dyDescent="0.25">
      <c r="A14" s="1"/>
      <c r="B14" s="1"/>
      <c r="C14" s="1"/>
      <c r="D14" s="1"/>
      <c r="E14" s="1"/>
      <c r="F14" s="20" t="s">
        <v>6</v>
      </c>
      <c r="G14" s="52">
        <f>SUM(G7:G10)</f>
        <v>0</v>
      </c>
    </row>
    <row r="15" spans="1:7" x14ac:dyDescent="0.25">
      <c r="A15" s="1"/>
      <c r="B15" s="1"/>
      <c r="C15" s="1"/>
      <c r="D15" s="1"/>
      <c r="E15" s="1"/>
      <c r="F15" s="21" t="s">
        <v>7</v>
      </c>
      <c r="G15" s="54">
        <f>G16-G14</f>
        <v>0</v>
      </c>
    </row>
    <row r="16" spans="1:7" ht="15.75" thickBot="1" x14ac:dyDescent="0.3">
      <c r="A16" s="1"/>
      <c r="B16" s="1"/>
      <c r="C16" s="1"/>
      <c r="D16" s="1"/>
      <c r="E16" s="1"/>
      <c r="F16" s="22" t="s">
        <v>8</v>
      </c>
      <c r="G16" s="53">
        <f>1.21*G14</f>
        <v>0</v>
      </c>
    </row>
    <row r="17" spans="1:7" ht="15.75" thickBot="1" x14ac:dyDescent="0.3"/>
    <row r="18" spans="1:7" x14ac:dyDescent="0.25">
      <c r="A18" s="72" t="s">
        <v>19</v>
      </c>
      <c r="B18" s="73"/>
      <c r="C18" s="73"/>
      <c r="D18" s="73"/>
      <c r="E18" s="73"/>
      <c r="F18" s="73"/>
      <c r="G18" s="74"/>
    </row>
    <row r="19" spans="1:7" ht="72" customHeight="1" thickBot="1" x14ac:dyDescent="0.3">
      <c r="A19" s="75" t="s">
        <v>37</v>
      </c>
      <c r="B19" s="76"/>
      <c r="C19" s="76"/>
      <c r="D19" s="76"/>
      <c r="E19" s="76"/>
      <c r="F19" s="76"/>
      <c r="G19" s="77"/>
    </row>
    <row r="20" spans="1:7" ht="15.75" customHeight="1" x14ac:dyDescent="0.25">
      <c r="A20" s="44"/>
      <c r="B20" s="44"/>
      <c r="C20" s="44"/>
      <c r="D20" s="44"/>
      <c r="E20" s="44"/>
      <c r="F20" s="44"/>
    </row>
    <row r="21" spans="1:7" ht="15.75" customHeight="1" x14ac:dyDescent="0.25">
      <c r="A21" s="44"/>
      <c r="B21" s="44"/>
      <c r="C21" s="44"/>
      <c r="D21" s="44"/>
      <c r="E21" s="44"/>
      <c r="F21" s="44"/>
    </row>
    <row r="22" spans="1:7" ht="15.75" customHeight="1" x14ac:dyDescent="0.25">
      <c r="A22" s="44"/>
      <c r="B22" s="44"/>
      <c r="C22" s="44"/>
      <c r="D22" s="44"/>
      <c r="E22" s="44"/>
      <c r="F22" s="44"/>
    </row>
    <row r="23" spans="1:7" ht="15.75" customHeight="1" x14ac:dyDescent="0.25">
      <c r="A23" s="44"/>
      <c r="B23" s="44"/>
      <c r="C23" s="44"/>
      <c r="D23" s="44"/>
      <c r="E23" s="44"/>
      <c r="F23" s="44"/>
    </row>
    <row r="24" spans="1:7" x14ac:dyDescent="0.25">
      <c r="A24" s="44"/>
      <c r="B24" s="44"/>
      <c r="C24" s="44"/>
      <c r="D24" s="44"/>
      <c r="E24" s="44"/>
      <c r="F24" s="44"/>
    </row>
    <row r="25" spans="1:7" x14ac:dyDescent="0.25">
      <c r="A25" s="44"/>
      <c r="B25" s="44"/>
      <c r="C25" s="44"/>
      <c r="D25" s="44"/>
      <c r="E25" s="44"/>
      <c r="F25" s="44"/>
    </row>
    <row r="26" spans="1:7" x14ac:dyDescent="0.25">
      <c r="A26" s="44"/>
      <c r="B26" s="44"/>
      <c r="C26" s="44"/>
      <c r="D26" s="44"/>
      <c r="E26" s="44"/>
      <c r="F26" s="44"/>
    </row>
  </sheetData>
  <mergeCells count="5">
    <mergeCell ref="A18:G18"/>
    <mergeCell ref="A19:G19"/>
    <mergeCell ref="A3:G3"/>
    <mergeCell ref="A5:G5"/>
    <mergeCell ref="A9:A10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E10" sqref="E10"/>
    </sheetView>
  </sheetViews>
  <sheetFormatPr defaultRowHeight="15" x14ac:dyDescent="0.25"/>
  <cols>
    <col min="1" max="1" width="33.5703125" bestFit="1" customWidth="1"/>
    <col min="2" max="2" width="10.7109375" bestFit="1" customWidth="1"/>
    <col min="3" max="3" width="13.5703125" bestFit="1" customWidth="1"/>
    <col min="4" max="4" width="16.7109375" customWidth="1"/>
    <col min="5" max="5" width="7.42578125" bestFit="1" customWidth="1"/>
    <col min="6" max="6" width="13" customWidth="1"/>
    <col min="7" max="7" width="20.5703125" customWidth="1"/>
  </cols>
  <sheetData>
    <row r="1" spans="1:7" x14ac:dyDescent="0.25">
      <c r="A1" s="45" t="s">
        <v>36</v>
      </c>
    </row>
    <row r="2" spans="1:7" x14ac:dyDescent="0.25">
      <c r="A2" s="45"/>
    </row>
    <row r="3" spans="1:7" ht="15.75" x14ac:dyDescent="0.25">
      <c r="A3" s="78" t="s">
        <v>0</v>
      </c>
      <c r="B3" s="79"/>
      <c r="C3" s="79"/>
      <c r="D3" s="79"/>
      <c r="E3" s="79"/>
      <c r="F3" s="79"/>
      <c r="G3" s="79"/>
    </row>
    <row r="4" spans="1:7" ht="15.75" thickBot="1" x14ac:dyDescent="0.3">
      <c r="A4" s="1"/>
      <c r="B4" s="1"/>
      <c r="C4" s="1"/>
      <c r="D4" s="1"/>
      <c r="E4" s="1"/>
      <c r="F4" s="1"/>
      <c r="G4" s="1"/>
    </row>
    <row r="5" spans="1:7" ht="33.75" customHeight="1" thickBot="1" x14ac:dyDescent="0.3">
      <c r="A5" s="85" t="s">
        <v>21</v>
      </c>
      <c r="B5" s="86"/>
      <c r="C5" s="86"/>
      <c r="D5" s="86"/>
      <c r="E5" s="86"/>
      <c r="F5" s="86"/>
      <c r="G5" s="87"/>
    </row>
    <row r="6" spans="1:7" ht="39" thickBot="1" x14ac:dyDescent="0.3">
      <c r="A6" s="23" t="s">
        <v>1</v>
      </c>
      <c r="B6" s="24" t="s">
        <v>16</v>
      </c>
      <c r="C6" s="25" t="s">
        <v>17</v>
      </c>
      <c r="D6" s="26" t="s">
        <v>18</v>
      </c>
      <c r="E6" s="27" t="s">
        <v>12</v>
      </c>
      <c r="F6" s="18" t="s">
        <v>28</v>
      </c>
      <c r="G6" s="19" t="s">
        <v>42</v>
      </c>
    </row>
    <row r="7" spans="1:7" ht="15.75" thickBot="1" x14ac:dyDescent="0.3">
      <c r="A7" s="48" t="s">
        <v>32</v>
      </c>
      <c r="B7" s="29" t="s">
        <v>13</v>
      </c>
      <c r="C7" s="30"/>
      <c r="D7" s="30">
        <v>40000</v>
      </c>
      <c r="E7" s="31">
        <f>11650000/D7</f>
        <v>291.25</v>
      </c>
      <c r="F7" s="32"/>
      <c r="G7" s="33">
        <f>E7*F7</f>
        <v>0</v>
      </c>
    </row>
    <row r="8" spans="1:7" ht="15.75" thickBot="1" x14ac:dyDescent="0.3">
      <c r="A8" s="48" t="s">
        <v>33</v>
      </c>
      <c r="B8" s="29" t="s">
        <v>14</v>
      </c>
      <c r="C8" s="34"/>
      <c r="D8" s="34">
        <v>40000</v>
      </c>
      <c r="E8" s="31">
        <f>2467000/D8</f>
        <v>61.674999999999997</v>
      </c>
      <c r="F8" s="35"/>
      <c r="G8" s="33">
        <f>E8*F8</f>
        <v>0</v>
      </c>
    </row>
    <row r="9" spans="1:7" x14ac:dyDescent="0.25">
      <c r="A9" s="83" t="s">
        <v>34</v>
      </c>
      <c r="B9" s="36" t="s">
        <v>13</v>
      </c>
      <c r="C9" s="34"/>
      <c r="D9" s="34">
        <v>30000</v>
      </c>
      <c r="E9" s="31">
        <f>201000/D9</f>
        <v>6.7</v>
      </c>
      <c r="F9" s="37"/>
      <c r="G9" s="33">
        <f>E9*F9</f>
        <v>0</v>
      </c>
    </row>
    <row r="10" spans="1:7" ht="15.75" thickBot="1" x14ac:dyDescent="0.3">
      <c r="A10" s="84"/>
      <c r="B10" s="38" t="s">
        <v>15</v>
      </c>
      <c r="C10" s="39"/>
      <c r="D10" s="39">
        <v>30000</v>
      </c>
      <c r="E10" s="43">
        <f>86100/D10</f>
        <v>2.87</v>
      </c>
      <c r="F10" s="40"/>
      <c r="G10" s="41">
        <f>F10*E10</f>
        <v>0</v>
      </c>
    </row>
    <row r="11" spans="1:7" ht="15.75" thickBot="1" x14ac:dyDescent="0.3">
      <c r="A11" s="1"/>
      <c r="B11" s="1"/>
      <c r="C11" s="1"/>
      <c r="D11" s="1"/>
      <c r="E11" s="1"/>
      <c r="F11" s="1"/>
      <c r="G11" s="1"/>
    </row>
    <row r="12" spans="1:7" ht="26.25" thickBot="1" x14ac:dyDescent="0.3">
      <c r="A12" s="1"/>
      <c r="B12" s="1"/>
      <c r="C12" s="1"/>
      <c r="D12" s="1"/>
      <c r="E12" s="1"/>
      <c r="F12" s="17"/>
      <c r="G12" s="19" t="s">
        <v>4</v>
      </c>
    </row>
    <row r="13" spans="1:7" x14ac:dyDescent="0.25">
      <c r="A13" s="1"/>
      <c r="B13" s="1"/>
      <c r="C13" s="1"/>
      <c r="D13" s="1"/>
      <c r="E13" s="1"/>
      <c r="F13" s="20" t="s">
        <v>6</v>
      </c>
      <c r="G13" s="52">
        <f>SUM(G7:G10)</f>
        <v>0</v>
      </c>
    </row>
    <row r="14" spans="1:7" x14ac:dyDescent="0.25">
      <c r="A14" s="1"/>
      <c r="B14" s="1"/>
      <c r="C14" s="1"/>
      <c r="D14" s="1"/>
      <c r="E14" s="1"/>
      <c r="F14" s="21" t="s">
        <v>7</v>
      </c>
      <c r="G14" s="54">
        <f>G15-G13</f>
        <v>0</v>
      </c>
    </row>
    <row r="15" spans="1:7" ht="15.75" thickBot="1" x14ac:dyDescent="0.3">
      <c r="A15" s="1"/>
      <c r="B15" s="1"/>
      <c r="C15" s="1"/>
      <c r="D15" s="1"/>
      <c r="E15" s="1"/>
      <c r="F15" s="22" t="s">
        <v>8</v>
      </c>
      <c r="G15" s="53">
        <f>1.21*G13</f>
        <v>0</v>
      </c>
    </row>
    <row r="16" spans="1:7" ht="15.75" thickBot="1" x14ac:dyDescent="0.3"/>
    <row r="17" spans="1:7" x14ac:dyDescent="0.25">
      <c r="A17" s="72" t="s">
        <v>19</v>
      </c>
      <c r="B17" s="73"/>
      <c r="C17" s="73"/>
      <c r="D17" s="73"/>
      <c r="E17" s="73"/>
      <c r="F17" s="73"/>
      <c r="G17" s="74"/>
    </row>
    <row r="18" spans="1:7" ht="75" customHeight="1" thickBot="1" x14ac:dyDescent="0.3">
      <c r="A18" s="75" t="s">
        <v>38</v>
      </c>
      <c r="B18" s="76"/>
      <c r="C18" s="76"/>
      <c r="D18" s="76"/>
      <c r="E18" s="76"/>
      <c r="F18" s="76"/>
      <c r="G18" s="77"/>
    </row>
    <row r="19" spans="1:7" ht="15.75" customHeight="1" x14ac:dyDescent="0.25">
      <c r="A19" s="44"/>
      <c r="B19" s="44"/>
      <c r="C19" s="44"/>
      <c r="D19" s="44"/>
      <c r="E19" s="44"/>
      <c r="F19" s="44"/>
    </row>
    <row r="20" spans="1:7" ht="15.75" customHeight="1" x14ac:dyDescent="0.25">
      <c r="A20" s="44"/>
      <c r="B20" s="44"/>
      <c r="C20" s="44"/>
      <c r="D20" s="44"/>
      <c r="E20" s="44"/>
      <c r="F20" s="44"/>
    </row>
    <row r="21" spans="1:7" ht="15.75" customHeight="1" x14ac:dyDescent="0.25">
      <c r="A21" s="44"/>
      <c r="B21" s="44"/>
      <c r="C21" s="44"/>
      <c r="D21" s="44"/>
      <c r="E21" s="44"/>
      <c r="F21" s="44"/>
    </row>
    <row r="22" spans="1:7" ht="15.75" customHeight="1" x14ac:dyDescent="0.25">
      <c r="A22" s="44"/>
      <c r="B22" s="44"/>
      <c r="C22" s="44"/>
      <c r="D22" s="44"/>
      <c r="E22" s="44"/>
      <c r="F22" s="44"/>
    </row>
    <row r="23" spans="1:7" x14ac:dyDescent="0.25">
      <c r="A23" s="44"/>
      <c r="B23" s="44"/>
      <c r="C23" s="44"/>
      <c r="D23" s="44"/>
      <c r="E23" s="44"/>
      <c r="F23" s="44"/>
    </row>
    <row r="24" spans="1:7" x14ac:dyDescent="0.25">
      <c r="A24" s="44"/>
      <c r="B24" s="44"/>
      <c r="C24" s="44"/>
      <c r="D24" s="44"/>
      <c r="E24" s="44"/>
      <c r="F24" s="44"/>
    </row>
    <row r="25" spans="1:7" x14ac:dyDescent="0.25">
      <c r="A25" s="44"/>
      <c r="B25" s="44"/>
      <c r="C25" s="44"/>
      <c r="D25" s="44"/>
      <c r="E25" s="44"/>
      <c r="F25" s="44"/>
    </row>
  </sheetData>
  <mergeCells count="5">
    <mergeCell ref="A3:G3"/>
    <mergeCell ref="A5:G5"/>
    <mergeCell ref="A9:A10"/>
    <mergeCell ref="A17:G17"/>
    <mergeCell ref="A18:G1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Pronájem tiskových zařízení</vt:lpstr>
      <vt:lpstr>Náklady na tonerové kazety</vt:lpstr>
      <vt:lpstr>Náklady na tiskové válce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102030</dc:creator>
  <cp:lastModifiedBy>Lucie Bujáková</cp:lastModifiedBy>
  <cp:lastPrinted>2023-02-03T10:17:40Z</cp:lastPrinted>
  <dcterms:created xsi:type="dcterms:W3CDTF">2022-10-21T06:41:27Z</dcterms:created>
  <dcterms:modified xsi:type="dcterms:W3CDTF">2023-03-12T18:45:23Z</dcterms:modified>
</cp:coreProperties>
</file>