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.1 - Bourací práce " sheetId="2" r:id="rId2"/>
    <sheet name="01.2 - Architektonicko st..." sheetId="3" r:id="rId3"/>
    <sheet name="01.3 - Vedlejší a ostatní..." sheetId="4" r:id="rId4"/>
    <sheet name="01.4-1 - Zdravotechnické ..." sheetId="5" r:id="rId5"/>
    <sheet name="01.4-2 - Vytápění" sheetId="6" r:id="rId6"/>
    <sheet name="01.4-3 - Vzduchotechnika " sheetId="7" r:id="rId7"/>
    <sheet name="01.4-4 - Silnoproudá elek..." sheetId="8" r:id="rId8"/>
    <sheet name="01.4-5 - Slaboproudá  ele..." sheetId="9" r:id="rId9"/>
    <sheet name="01.4-6 - EPS" sheetId="10" r:id="rId10"/>
    <sheet name="01.4-7 - Medicinální plyny" sheetId="11" r:id="rId11"/>
    <sheet name="SO 02 - Zpevněné a odstav..." sheetId="12" r:id="rId12"/>
    <sheet name="SO 03 - Dešťová kanalizac..." sheetId="13" r:id="rId13"/>
    <sheet name="Pokyny pro vyplnění" sheetId="14" r:id="rId14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'01.1 - Bourací práce '!$C$99:$K$547</definedName>
    <definedName name="_xlnm.Print_Area" localSheetId="1">'01.1 - Bourací práce '!$C$4:$J$41,'01.1 - Bourací práce '!$C$47:$J$79,'01.1 - Bourací práce '!$C$85:$K$547</definedName>
    <definedName name="_xlnm.Print_Titles" localSheetId="1">'01.1 - Bourací práce '!$99:$99</definedName>
    <definedName name="_xlnm._FilterDatabase" localSheetId="2" hidden="1">'01.2 - Architektonicko st...'!$C$108:$K$3231</definedName>
    <definedName name="_xlnm.Print_Area" localSheetId="2">'01.2 - Architektonicko st...'!$C$4:$J$41,'01.2 - Architektonicko st...'!$C$47:$J$88,'01.2 - Architektonicko st...'!$C$94:$K$3231</definedName>
    <definedName name="_xlnm.Print_Titles" localSheetId="2">'01.2 - Architektonicko st...'!$108:$108</definedName>
    <definedName name="_xlnm._FilterDatabase" localSheetId="3" hidden="1">'01.3 - Vedlejší a ostatní...'!$C$92:$K$133</definedName>
    <definedName name="_xlnm.Print_Area" localSheetId="3">'01.3 - Vedlejší a ostatní...'!$C$4:$J$41,'01.3 - Vedlejší a ostatní...'!$C$47:$J$72,'01.3 - Vedlejší a ostatní...'!$C$78:$K$133</definedName>
    <definedName name="_xlnm.Print_Titles" localSheetId="3">'01.3 - Vedlejší a ostatní...'!$92:$92</definedName>
    <definedName name="_xlnm._FilterDatabase" localSheetId="4" hidden="1">'01.4-1 - Zdravotechnické ...'!$C$97:$K$303</definedName>
    <definedName name="_xlnm.Print_Area" localSheetId="4">'01.4-1 - Zdravotechnické ...'!$C$4:$J$41,'01.4-1 - Zdravotechnické ...'!$C$47:$J$77,'01.4-1 - Zdravotechnické ...'!$C$83:$K$303</definedName>
    <definedName name="_xlnm.Print_Titles" localSheetId="4">'01.4-1 - Zdravotechnické ...'!$97:$97</definedName>
    <definedName name="_xlnm._FilterDatabase" localSheetId="5" hidden="1">'01.4-2 - Vytápění'!$C$92:$K$189</definedName>
    <definedName name="_xlnm.Print_Area" localSheetId="5">'01.4-2 - Vytápění'!$C$4:$J$41,'01.4-2 - Vytápění'!$C$47:$J$72,'01.4-2 - Vytápění'!$C$78:$K$189</definedName>
    <definedName name="_xlnm.Print_Titles" localSheetId="5">'01.4-2 - Vytápění'!$92:$92</definedName>
    <definedName name="_xlnm._FilterDatabase" localSheetId="6" hidden="1">'01.4-3 - Vzduchotechnika '!$C$88:$K$245</definedName>
    <definedName name="_xlnm.Print_Area" localSheetId="6">'01.4-3 - Vzduchotechnika '!$C$4:$J$41,'01.4-3 - Vzduchotechnika '!$C$47:$J$68,'01.4-3 - Vzduchotechnika '!$C$74:$K$245</definedName>
    <definedName name="_xlnm.Print_Titles" localSheetId="6">'01.4-3 - Vzduchotechnika '!$88:$88</definedName>
    <definedName name="_xlnm._FilterDatabase" localSheetId="7" hidden="1">'01.4-4 - Silnoproudá elek...'!$C$101:$K$344</definedName>
    <definedName name="_xlnm.Print_Area" localSheetId="7">'01.4-4 - Silnoproudá elek...'!$C$4:$J$41,'01.4-4 - Silnoproudá elek...'!$C$47:$J$81,'01.4-4 - Silnoproudá elek...'!$C$87:$K$344</definedName>
    <definedName name="_xlnm.Print_Titles" localSheetId="7">'01.4-4 - Silnoproudá elek...'!$101:$101</definedName>
    <definedName name="_xlnm._FilterDatabase" localSheetId="8" hidden="1">'01.4-5 - Slaboproudá  ele...'!$C$97:$K$157</definedName>
    <definedName name="_xlnm.Print_Area" localSheetId="8">'01.4-5 - Slaboproudá  ele...'!$C$4:$J$41,'01.4-5 - Slaboproudá  ele...'!$C$47:$J$77,'01.4-5 - Slaboproudá  ele...'!$C$83:$K$157</definedName>
    <definedName name="_xlnm.Print_Titles" localSheetId="8">'01.4-5 - Slaboproudá  ele...'!$97:$97</definedName>
    <definedName name="_xlnm._FilterDatabase" localSheetId="9" hidden="1">'01.4-6 - EPS'!$C$97:$K$167</definedName>
    <definedName name="_xlnm.Print_Area" localSheetId="9">'01.4-6 - EPS'!$C$4:$J$41,'01.4-6 - EPS'!$C$47:$J$77,'01.4-6 - EPS'!$C$83:$K$167</definedName>
    <definedName name="_xlnm.Print_Titles" localSheetId="9">'01.4-6 - EPS'!$97:$97</definedName>
    <definedName name="_xlnm._FilterDatabase" localSheetId="10" hidden="1">'01.4-7 - Medicinální plyny'!$C$85:$K$123</definedName>
    <definedName name="_xlnm.Print_Area" localSheetId="10">'01.4-7 - Medicinální plyny'!$C$4:$J$41,'01.4-7 - Medicinální plyny'!$C$47:$J$65,'01.4-7 - Medicinální plyny'!$C$71:$K$123</definedName>
    <definedName name="_xlnm.Print_Titles" localSheetId="10">'01.4-7 - Medicinální plyny'!$85:$85</definedName>
    <definedName name="_xlnm._FilterDatabase" localSheetId="11" hidden="1">'SO 02 - Zpevněné a odstav...'!$C$84:$K$248</definedName>
    <definedName name="_xlnm.Print_Area" localSheetId="11">'SO 02 - Zpevněné a odstav...'!$C$4:$J$39,'SO 02 - Zpevněné a odstav...'!$C$45:$J$66,'SO 02 - Zpevněné a odstav...'!$C$72:$K$248</definedName>
    <definedName name="_xlnm.Print_Titles" localSheetId="11">'SO 02 - Zpevněné a odstav...'!$84:$84</definedName>
    <definedName name="_xlnm._FilterDatabase" localSheetId="12" hidden="1">'SO 03 - Dešťová kanalizac...'!$C$85:$K$151</definedName>
    <definedName name="_xlnm.Print_Area" localSheetId="12">'SO 03 - Dešťová kanalizac...'!$C$4:$J$39,'SO 03 - Dešťová kanalizac...'!$C$45:$J$67,'SO 03 - Dešťová kanalizac...'!$C$73:$K$151</definedName>
    <definedName name="_xlnm.Print_Titles" localSheetId="12">'SO 03 - Dešťová kanalizac...'!$85:$85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J37"/>
  <c r="J36"/>
  <c i="1" r="AY67"/>
  <c i="13" r="J35"/>
  <c i="1" r="AX67"/>
  <c i="13" r="BI150"/>
  <c r="BH150"/>
  <c r="BG150"/>
  <c r="BF150"/>
  <c r="T150"/>
  <c r="T149"/>
  <c r="R150"/>
  <c r="R149"/>
  <c r="P150"/>
  <c r="P149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2" r="J37"/>
  <c r="J36"/>
  <c i="1" r="AY66"/>
  <c i="12" r="J35"/>
  <c i="1" r="AX66"/>
  <c i="12" r="BI247"/>
  <c r="BH247"/>
  <c r="BG247"/>
  <c r="BF247"/>
  <c r="T247"/>
  <c r="T246"/>
  <c r="R247"/>
  <c r="R246"/>
  <c r="P247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28"/>
  <c r="BH228"/>
  <c r="BG228"/>
  <c r="BF228"/>
  <c r="T228"/>
  <c r="R228"/>
  <c r="P228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2"/>
  <c r="BH192"/>
  <c r="BG192"/>
  <c r="BF192"/>
  <c r="T192"/>
  <c r="R192"/>
  <c r="P192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3"/>
  <c r="BH163"/>
  <c r="BG163"/>
  <c r="BF163"/>
  <c r="T163"/>
  <c r="R163"/>
  <c r="P163"/>
  <c r="BI156"/>
  <c r="BH156"/>
  <c r="BG156"/>
  <c r="BF156"/>
  <c r="T156"/>
  <c r="R156"/>
  <c r="P156"/>
  <c r="BI146"/>
  <c r="BH146"/>
  <c r="BG146"/>
  <c r="BF146"/>
  <c r="T146"/>
  <c r="R146"/>
  <c r="P146"/>
  <c r="BI137"/>
  <c r="BH137"/>
  <c r="BG137"/>
  <c r="BF137"/>
  <c r="T137"/>
  <c r="R137"/>
  <c r="P137"/>
  <c r="BI127"/>
  <c r="BH127"/>
  <c r="BG127"/>
  <c r="BF127"/>
  <c r="T127"/>
  <c r="R127"/>
  <c r="P127"/>
  <c r="BI122"/>
  <c r="BH122"/>
  <c r="BG122"/>
  <c r="BF122"/>
  <c r="T122"/>
  <c r="R122"/>
  <c r="P122"/>
  <c r="BI113"/>
  <c r="BH113"/>
  <c r="BG113"/>
  <c r="BF113"/>
  <c r="T113"/>
  <c r="R113"/>
  <c r="P113"/>
  <c r="BI104"/>
  <c r="BH104"/>
  <c r="BG104"/>
  <c r="BF104"/>
  <c r="T104"/>
  <c r="R104"/>
  <c r="P104"/>
  <c r="BI95"/>
  <c r="BH95"/>
  <c r="BG95"/>
  <c r="BF95"/>
  <c r="T95"/>
  <c r="R95"/>
  <c r="P95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1" r="J39"/>
  <c r="J38"/>
  <c i="1" r="AY65"/>
  <c i="11" r="J37"/>
  <c i="1" r="AX65"/>
  <c i="11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74"/>
  <c i="10" r="J39"/>
  <c r="J38"/>
  <c i="1" r="AY64"/>
  <c i="10" r="J37"/>
  <c i="1" r="AX64"/>
  <c i="10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56"/>
  <c r="E7"/>
  <c r="E50"/>
  <c i="9" r="J39"/>
  <c r="J38"/>
  <c i="1" r="AY63"/>
  <c i="9" r="J37"/>
  <c i="1" r="AX63"/>
  <c i="9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T109"/>
  <c r="R110"/>
  <c r="R109"/>
  <c r="P110"/>
  <c r="P109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T100"/>
  <c r="R101"/>
  <c r="R100"/>
  <c r="P101"/>
  <c r="P100"/>
  <c r="J95"/>
  <c r="J94"/>
  <c r="F94"/>
  <c r="F92"/>
  <c r="E90"/>
  <c r="J59"/>
  <c r="J58"/>
  <c r="F58"/>
  <c r="F56"/>
  <c r="E54"/>
  <c r="J20"/>
  <c r="E20"/>
  <c r="F95"/>
  <c r="J19"/>
  <c r="J14"/>
  <c r="J92"/>
  <c r="E7"/>
  <c r="E86"/>
  <c i="8" r="J39"/>
  <c r="J38"/>
  <c i="1" r="AY62"/>
  <c i="8" r="J37"/>
  <c i="1" r="AX62"/>
  <c i="8"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T113"/>
  <c r="R114"/>
  <c r="R113"/>
  <c r="P114"/>
  <c r="P113"/>
  <c r="BI112"/>
  <c r="BH112"/>
  <c r="BG112"/>
  <c r="BF112"/>
  <c r="T112"/>
  <c r="T111"/>
  <c r="R112"/>
  <c r="R111"/>
  <c r="P112"/>
  <c r="P111"/>
  <c r="BI110"/>
  <c r="BH110"/>
  <c r="BG110"/>
  <c r="BF110"/>
  <c r="T110"/>
  <c r="T109"/>
  <c r="R110"/>
  <c r="R109"/>
  <c r="P110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J99"/>
  <c r="J98"/>
  <c r="F98"/>
  <c r="F96"/>
  <c r="E94"/>
  <c r="J59"/>
  <c r="J58"/>
  <c r="F58"/>
  <c r="F56"/>
  <c r="E54"/>
  <c r="J20"/>
  <c r="E20"/>
  <c r="F99"/>
  <c r="J19"/>
  <c r="J14"/>
  <c r="J96"/>
  <c r="E7"/>
  <c r="E50"/>
  <c i="7" r="J39"/>
  <c r="J38"/>
  <c i="1" r="AY61"/>
  <c i="7" r="J37"/>
  <c i="1" r="AX61"/>
  <c i="7"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50"/>
  <c i="6" r="J39"/>
  <c r="J38"/>
  <c i="1" r="AY60"/>
  <c i="6" r="J37"/>
  <c i="1" r="AX60"/>
  <c i="6"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5" r="J39"/>
  <c r="J38"/>
  <c i="1" r="AY59"/>
  <c i="5" r="J37"/>
  <c i="1" r="AX59"/>
  <c i="5"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P101"/>
  <c r="P100"/>
  <c r="J95"/>
  <c r="J94"/>
  <c r="F94"/>
  <c r="F92"/>
  <c r="E90"/>
  <c r="J59"/>
  <c r="J58"/>
  <c r="F58"/>
  <c r="F56"/>
  <c r="E54"/>
  <c r="J20"/>
  <c r="E20"/>
  <c r="F95"/>
  <c r="J19"/>
  <c r="J14"/>
  <c r="J56"/>
  <c r="E7"/>
  <c r="E50"/>
  <c i="4" r="J39"/>
  <c r="J38"/>
  <c i="1" r="AY58"/>
  <c i="4" r="J37"/>
  <c i="1" r="AX58"/>
  <c i="4"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3" r="J39"/>
  <c r="J38"/>
  <c i="1" r="AY57"/>
  <c i="3" r="J37"/>
  <c i="1" r="AX57"/>
  <c i="3" r="BI3230"/>
  <c r="BH3230"/>
  <c r="BG3230"/>
  <c r="BF3230"/>
  <c r="T3230"/>
  <c r="R3230"/>
  <c r="P3230"/>
  <c r="BI3226"/>
  <c r="BH3226"/>
  <c r="BG3226"/>
  <c r="BF3226"/>
  <c r="T3226"/>
  <c r="R3226"/>
  <c r="P3226"/>
  <c r="BI3219"/>
  <c r="BH3219"/>
  <c r="BG3219"/>
  <c r="BF3219"/>
  <c r="T3219"/>
  <c r="R3219"/>
  <c r="P3219"/>
  <c r="BI3211"/>
  <c r="BH3211"/>
  <c r="BG3211"/>
  <c r="BF3211"/>
  <c r="T3211"/>
  <c r="R3211"/>
  <c r="P3211"/>
  <c r="BI3206"/>
  <c r="BH3206"/>
  <c r="BG3206"/>
  <c r="BF3206"/>
  <c r="T3206"/>
  <c r="R3206"/>
  <c r="P3206"/>
  <c r="BI3202"/>
  <c r="BH3202"/>
  <c r="BG3202"/>
  <c r="BF3202"/>
  <c r="T3202"/>
  <c r="R3202"/>
  <c r="P3202"/>
  <c r="BI3198"/>
  <c r="BH3198"/>
  <c r="BG3198"/>
  <c r="BF3198"/>
  <c r="T3198"/>
  <c r="R3198"/>
  <c r="P3198"/>
  <c r="BI3191"/>
  <c r="BH3191"/>
  <c r="BG3191"/>
  <c r="BF3191"/>
  <c r="T3191"/>
  <c r="R3191"/>
  <c r="P3191"/>
  <c r="BI3184"/>
  <c r="BH3184"/>
  <c r="BG3184"/>
  <c r="BF3184"/>
  <c r="T3184"/>
  <c r="R3184"/>
  <c r="P3184"/>
  <c r="BI3085"/>
  <c r="BH3085"/>
  <c r="BG3085"/>
  <c r="BF3085"/>
  <c r="T3085"/>
  <c r="R3085"/>
  <c r="P3085"/>
  <c r="BI3083"/>
  <c r="BH3083"/>
  <c r="BG3083"/>
  <c r="BF3083"/>
  <c r="T3083"/>
  <c r="R3083"/>
  <c r="P3083"/>
  <c r="BI3080"/>
  <c r="BH3080"/>
  <c r="BG3080"/>
  <c r="BF3080"/>
  <c r="T3080"/>
  <c r="R3080"/>
  <c r="P3080"/>
  <c r="BI3077"/>
  <c r="BH3077"/>
  <c r="BG3077"/>
  <c r="BF3077"/>
  <c r="T3077"/>
  <c r="R3077"/>
  <c r="P3077"/>
  <c r="BI3074"/>
  <c r="BH3074"/>
  <c r="BG3074"/>
  <c r="BF3074"/>
  <c r="T3074"/>
  <c r="R3074"/>
  <c r="P3074"/>
  <c r="BI3065"/>
  <c r="BH3065"/>
  <c r="BG3065"/>
  <c r="BF3065"/>
  <c r="T3065"/>
  <c r="R3065"/>
  <c r="P3065"/>
  <c r="BI3033"/>
  <c r="BH3033"/>
  <c r="BG3033"/>
  <c r="BF3033"/>
  <c r="T3033"/>
  <c r="R3033"/>
  <c r="P3033"/>
  <c r="BI3016"/>
  <c r="BH3016"/>
  <c r="BG3016"/>
  <c r="BF3016"/>
  <c r="T3016"/>
  <c r="R3016"/>
  <c r="P3016"/>
  <c r="BI3010"/>
  <c r="BH3010"/>
  <c r="BG3010"/>
  <c r="BF3010"/>
  <c r="T3010"/>
  <c r="R3010"/>
  <c r="P3010"/>
  <c r="BI3004"/>
  <c r="BH3004"/>
  <c r="BG3004"/>
  <c r="BF3004"/>
  <c r="T3004"/>
  <c r="R3004"/>
  <c r="P3004"/>
  <c r="BI2967"/>
  <c r="BH2967"/>
  <c r="BG2967"/>
  <c r="BF2967"/>
  <c r="T2967"/>
  <c r="R2967"/>
  <c r="P2967"/>
  <c r="BI2930"/>
  <c r="BH2930"/>
  <c r="BG2930"/>
  <c r="BF2930"/>
  <c r="T2930"/>
  <c r="R2930"/>
  <c r="P2930"/>
  <c r="BI2893"/>
  <c r="BH2893"/>
  <c r="BG2893"/>
  <c r="BF2893"/>
  <c r="T2893"/>
  <c r="R2893"/>
  <c r="P2893"/>
  <c r="BI2888"/>
  <c r="BH2888"/>
  <c r="BG2888"/>
  <c r="BF2888"/>
  <c r="T2888"/>
  <c r="R2888"/>
  <c r="P2888"/>
  <c r="BI2885"/>
  <c r="BH2885"/>
  <c r="BG2885"/>
  <c r="BF2885"/>
  <c r="T2885"/>
  <c r="R2885"/>
  <c r="P2885"/>
  <c r="BI2883"/>
  <c r="BH2883"/>
  <c r="BG2883"/>
  <c r="BF2883"/>
  <c r="T2883"/>
  <c r="R2883"/>
  <c r="P2883"/>
  <c r="BI2879"/>
  <c r="BH2879"/>
  <c r="BG2879"/>
  <c r="BF2879"/>
  <c r="T2879"/>
  <c r="R2879"/>
  <c r="P2879"/>
  <c r="BI2821"/>
  <c r="BH2821"/>
  <c r="BG2821"/>
  <c r="BF2821"/>
  <c r="T2821"/>
  <c r="R2821"/>
  <c r="P2821"/>
  <c r="BI2817"/>
  <c r="BH2817"/>
  <c r="BG2817"/>
  <c r="BF2817"/>
  <c r="T2817"/>
  <c r="R2817"/>
  <c r="P2817"/>
  <c r="BI2793"/>
  <c r="BH2793"/>
  <c r="BG2793"/>
  <c r="BF2793"/>
  <c r="T2793"/>
  <c r="R2793"/>
  <c r="P2793"/>
  <c r="BI2769"/>
  <c r="BH2769"/>
  <c r="BG2769"/>
  <c r="BF2769"/>
  <c r="T2769"/>
  <c r="R2769"/>
  <c r="P2769"/>
  <c r="BI2747"/>
  <c r="BH2747"/>
  <c r="BG2747"/>
  <c r="BF2747"/>
  <c r="T2747"/>
  <c r="R2747"/>
  <c r="P2747"/>
  <c r="BI2725"/>
  <c r="BH2725"/>
  <c r="BG2725"/>
  <c r="BF2725"/>
  <c r="T2725"/>
  <c r="R2725"/>
  <c r="P2725"/>
  <c r="BI2703"/>
  <c r="BH2703"/>
  <c r="BG2703"/>
  <c r="BF2703"/>
  <c r="T2703"/>
  <c r="R2703"/>
  <c r="P2703"/>
  <c r="BI2695"/>
  <c r="BH2695"/>
  <c r="BG2695"/>
  <c r="BF2695"/>
  <c r="T2695"/>
  <c r="R2695"/>
  <c r="P2695"/>
  <c r="BI2673"/>
  <c r="BH2673"/>
  <c r="BG2673"/>
  <c r="BF2673"/>
  <c r="T2673"/>
  <c r="R2673"/>
  <c r="P2673"/>
  <c r="BI2670"/>
  <c r="BH2670"/>
  <c r="BG2670"/>
  <c r="BF2670"/>
  <c r="T2670"/>
  <c r="R2670"/>
  <c r="P2670"/>
  <c r="BI2653"/>
  <c r="BH2653"/>
  <c r="BG2653"/>
  <c r="BF2653"/>
  <c r="T2653"/>
  <c r="R2653"/>
  <c r="P2653"/>
  <c r="BI2636"/>
  <c r="BH2636"/>
  <c r="BG2636"/>
  <c r="BF2636"/>
  <c r="T2636"/>
  <c r="R2636"/>
  <c r="P2636"/>
  <c r="BI2629"/>
  <c r="BH2629"/>
  <c r="BG2629"/>
  <c r="BF2629"/>
  <c r="T2629"/>
  <c r="R2629"/>
  <c r="P2629"/>
  <c r="BI2622"/>
  <c r="BH2622"/>
  <c r="BG2622"/>
  <c r="BF2622"/>
  <c r="T2622"/>
  <c r="R2622"/>
  <c r="P2622"/>
  <c r="BI2615"/>
  <c r="BH2615"/>
  <c r="BG2615"/>
  <c r="BF2615"/>
  <c r="T2615"/>
  <c r="R2615"/>
  <c r="P2615"/>
  <c r="BI2608"/>
  <c r="BH2608"/>
  <c r="BG2608"/>
  <c r="BF2608"/>
  <c r="T2608"/>
  <c r="R2608"/>
  <c r="P2608"/>
  <c r="BI2601"/>
  <c r="BH2601"/>
  <c r="BG2601"/>
  <c r="BF2601"/>
  <c r="T2601"/>
  <c r="R2601"/>
  <c r="P2601"/>
  <c r="BI2598"/>
  <c r="BH2598"/>
  <c r="BG2598"/>
  <c r="BF2598"/>
  <c r="T2598"/>
  <c r="R2598"/>
  <c r="P2598"/>
  <c r="BI2597"/>
  <c r="BH2597"/>
  <c r="BG2597"/>
  <c r="BF2597"/>
  <c r="T2597"/>
  <c r="R2597"/>
  <c r="P2597"/>
  <c r="BI2596"/>
  <c r="BH2596"/>
  <c r="BG2596"/>
  <c r="BF2596"/>
  <c r="T2596"/>
  <c r="R2596"/>
  <c r="P2596"/>
  <c r="BI2595"/>
  <c r="BH2595"/>
  <c r="BG2595"/>
  <c r="BF2595"/>
  <c r="T2595"/>
  <c r="R2595"/>
  <c r="P2595"/>
  <c r="BI2594"/>
  <c r="BH2594"/>
  <c r="BG2594"/>
  <c r="BF2594"/>
  <c r="T2594"/>
  <c r="R2594"/>
  <c r="P2594"/>
  <c r="BI2593"/>
  <c r="BH2593"/>
  <c r="BG2593"/>
  <c r="BF2593"/>
  <c r="T2593"/>
  <c r="R2593"/>
  <c r="P2593"/>
  <c r="BI2592"/>
  <c r="BH2592"/>
  <c r="BG2592"/>
  <c r="BF2592"/>
  <c r="T2592"/>
  <c r="R2592"/>
  <c r="P2592"/>
  <c r="BI2591"/>
  <c r="BH2591"/>
  <c r="BG2591"/>
  <c r="BF2591"/>
  <c r="T2591"/>
  <c r="R2591"/>
  <c r="P2591"/>
  <c r="BI2590"/>
  <c r="BH2590"/>
  <c r="BG2590"/>
  <c r="BF2590"/>
  <c r="T2590"/>
  <c r="R2590"/>
  <c r="P2590"/>
  <c r="BI2589"/>
  <c r="BH2589"/>
  <c r="BG2589"/>
  <c r="BF2589"/>
  <c r="T2589"/>
  <c r="R2589"/>
  <c r="P2589"/>
  <c r="BI2588"/>
  <c r="BH2588"/>
  <c r="BG2588"/>
  <c r="BF2588"/>
  <c r="T2588"/>
  <c r="R2588"/>
  <c r="P2588"/>
  <c r="BI2587"/>
  <c r="BH2587"/>
  <c r="BG2587"/>
  <c r="BF2587"/>
  <c r="T2587"/>
  <c r="R2587"/>
  <c r="P2587"/>
  <c r="BI2586"/>
  <c r="BH2586"/>
  <c r="BG2586"/>
  <c r="BF2586"/>
  <c r="T2586"/>
  <c r="R2586"/>
  <c r="P2586"/>
  <c r="BI2585"/>
  <c r="BH2585"/>
  <c r="BG2585"/>
  <c r="BF2585"/>
  <c r="T2585"/>
  <c r="R2585"/>
  <c r="P2585"/>
  <c r="BI2584"/>
  <c r="BH2584"/>
  <c r="BG2584"/>
  <c r="BF2584"/>
  <c r="T2584"/>
  <c r="R2584"/>
  <c r="P2584"/>
  <c r="BI2583"/>
  <c r="BH2583"/>
  <c r="BG2583"/>
  <c r="BF2583"/>
  <c r="T2583"/>
  <c r="R2583"/>
  <c r="P2583"/>
  <c r="BI2582"/>
  <c r="BH2582"/>
  <c r="BG2582"/>
  <c r="BF2582"/>
  <c r="T2582"/>
  <c r="R2582"/>
  <c r="P2582"/>
  <c r="BI2581"/>
  <c r="BH2581"/>
  <c r="BG2581"/>
  <c r="BF2581"/>
  <c r="T2581"/>
  <c r="R2581"/>
  <c r="P2581"/>
  <c r="BI2580"/>
  <c r="BH2580"/>
  <c r="BG2580"/>
  <c r="BF2580"/>
  <c r="T2580"/>
  <c r="R2580"/>
  <c r="P2580"/>
  <c r="BI2577"/>
  <c r="BH2577"/>
  <c r="BG2577"/>
  <c r="BF2577"/>
  <c r="T2577"/>
  <c r="R2577"/>
  <c r="P2577"/>
  <c r="BI2573"/>
  <c r="BH2573"/>
  <c r="BG2573"/>
  <c r="BF2573"/>
  <c r="T2573"/>
  <c r="R2573"/>
  <c r="P2573"/>
  <c r="BI2570"/>
  <c r="BH2570"/>
  <c r="BG2570"/>
  <c r="BF2570"/>
  <c r="T2570"/>
  <c r="R2570"/>
  <c r="P2570"/>
  <c r="BI2566"/>
  <c r="BH2566"/>
  <c r="BG2566"/>
  <c r="BF2566"/>
  <c r="T2566"/>
  <c r="R2566"/>
  <c r="P2566"/>
  <c r="BI2542"/>
  <c r="BH2542"/>
  <c r="BG2542"/>
  <c r="BF2542"/>
  <c r="T2542"/>
  <c r="R2542"/>
  <c r="P2542"/>
  <c r="BI2518"/>
  <c r="BH2518"/>
  <c r="BG2518"/>
  <c r="BF2518"/>
  <c r="T2518"/>
  <c r="R2518"/>
  <c r="P2518"/>
  <c r="BI2514"/>
  <c r="BH2514"/>
  <c r="BG2514"/>
  <c r="BF2514"/>
  <c r="T2514"/>
  <c r="R2514"/>
  <c r="P2514"/>
  <c r="BI2509"/>
  <c r="BH2509"/>
  <c r="BG2509"/>
  <c r="BF2509"/>
  <c r="T2509"/>
  <c r="R2509"/>
  <c r="P2509"/>
  <c r="BI2505"/>
  <c r="BH2505"/>
  <c r="BG2505"/>
  <c r="BF2505"/>
  <c r="T2505"/>
  <c r="R2505"/>
  <c r="P2505"/>
  <c r="BI2500"/>
  <c r="BH2500"/>
  <c r="BG2500"/>
  <c r="BF2500"/>
  <c r="T2500"/>
  <c r="R2500"/>
  <c r="P2500"/>
  <c r="BI2496"/>
  <c r="BH2496"/>
  <c r="BG2496"/>
  <c r="BF2496"/>
  <c r="T2496"/>
  <c r="R2496"/>
  <c r="P2496"/>
  <c r="BI2491"/>
  <c r="BH2491"/>
  <c r="BG2491"/>
  <c r="BF2491"/>
  <c r="T2491"/>
  <c r="R2491"/>
  <c r="P2491"/>
  <c r="BI2490"/>
  <c r="BH2490"/>
  <c r="BG2490"/>
  <c r="BF2490"/>
  <c r="T2490"/>
  <c r="R2490"/>
  <c r="P2490"/>
  <c r="BI2488"/>
  <c r="BH2488"/>
  <c r="BG2488"/>
  <c r="BF2488"/>
  <c r="T2488"/>
  <c r="R2488"/>
  <c r="P2488"/>
  <c r="BI2487"/>
  <c r="BH2487"/>
  <c r="BG2487"/>
  <c r="BF2487"/>
  <c r="T2487"/>
  <c r="R2487"/>
  <c r="P2487"/>
  <c r="BI2485"/>
  <c r="BH2485"/>
  <c r="BG2485"/>
  <c r="BF2485"/>
  <c r="T2485"/>
  <c r="R2485"/>
  <c r="P2485"/>
  <c r="BI2484"/>
  <c r="BH2484"/>
  <c r="BG2484"/>
  <c r="BF2484"/>
  <c r="T2484"/>
  <c r="R2484"/>
  <c r="P2484"/>
  <c r="BI2482"/>
  <c r="BH2482"/>
  <c r="BG2482"/>
  <c r="BF2482"/>
  <c r="T2482"/>
  <c r="R2482"/>
  <c r="P2482"/>
  <c r="BI2481"/>
  <c r="BH2481"/>
  <c r="BG2481"/>
  <c r="BF2481"/>
  <c r="T2481"/>
  <c r="R2481"/>
  <c r="P2481"/>
  <c r="BI2479"/>
  <c r="BH2479"/>
  <c r="BG2479"/>
  <c r="BF2479"/>
  <c r="T2479"/>
  <c r="R2479"/>
  <c r="P2479"/>
  <c r="BI2478"/>
  <c r="BH2478"/>
  <c r="BG2478"/>
  <c r="BF2478"/>
  <c r="T2478"/>
  <c r="R2478"/>
  <c r="P2478"/>
  <c r="BI2476"/>
  <c r="BH2476"/>
  <c r="BG2476"/>
  <c r="BF2476"/>
  <c r="T2476"/>
  <c r="R2476"/>
  <c r="P2476"/>
  <c r="BI2475"/>
  <c r="BH2475"/>
  <c r="BG2475"/>
  <c r="BF2475"/>
  <c r="T2475"/>
  <c r="R2475"/>
  <c r="P2475"/>
  <c r="BI2473"/>
  <c r="BH2473"/>
  <c r="BG2473"/>
  <c r="BF2473"/>
  <c r="T2473"/>
  <c r="R2473"/>
  <c r="P2473"/>
  <c r="BI2472"/>
  <c r="BH2472"/>
  <c r="BG2472"/>
  <c r="BF2472"/>
  <c r="T2472"/>
  <c r="R2472"/>
  <c r="P2472"/>
  <c r="BI2470"/>
  <c r="BH2470"/>
  <c r="BG2470"/>
  <c r="BF2470"/>
  <c r="T2470"/>
  <c r="R2470"/>
  <c r="P2470"/>
  <c r="BI2469"/>
  <c r="BH2469"/>
  <c r="BG2469"/>
  <c r="BF2469"/>
  <c r="T2469"/>
  <c r="R2469"/>
  <c r="P2469"/>
  <c r="BI2467"/>
  <c r="BH2467"/>
  <c r="BG2467"/>
  <c r="BF2467"/>
  <c r="T2467"/>
  <c r="R2467"/>
  <c r="P2467"/>
  <c r="BI2466"/>
  <c r="BH2466"/>
  <c r="BG2466"/>
  <c r="BF2466"/>
  <c r="T2466"/>
  <c r="R2466"/>
  <c r="P2466"/>
  <c r="BI2464"/>
  <c r="BH2464"/>
  <c r="BG2464"/>
  <c r="BF2464"/>
  <c r="T2464"/>
  <c r="R2464"/>
  <c r="P2464"/>
  <c r="BI2461"/>
  <c r="BH2461"/>
  <c r="BG2461"/>
  <c r="BF2461"/>
  <c r="T2461"/>
  <c r="R2461"/>
  <c r="P2461"/>
  <c r="BI2460"/>
  <c r="BH2460"/>
  <c r="BG2460"/>
  <c r="BF2460"/>
  <c r="T2460"/>
  <c r="R2460"/>
  <c r="P2460"/>
  <c r="BI2459"/>
  <c r="BH2459"/>
  <c r="BG2459"/>
  <c r="BF2459"/>
  <c r="T2459"/>
  <c r="R2459"/>
  <c r="P2459"/>
  <c r="BI2458"/>
  <c r="BH2458"/>
  <c r="BG2458"/>
  <c r="BF2458"/>
  <c r="T2458"/>
  <c r="R2458"/>
  <c r="P2458"/>
  <c r="BI2457"/>
  <c r="BH2457"/>
  <c r="BG2457"/>
  <c r="BF2457"/>
  <c r="T2457"/>
  <c r="R2457"/>
  <c r="P2457"/>
  <c r="BI2456"/>
  <c r="BH2456"/>
  <c r="BG2456"/>
  <c r="BF2456"/>
  <c r="T2456"/>
  <c r="R2456"/>
  <c r="P2456"/>
  <c r="BI2455"/>
  <c r="BH2455"/>
  <c r="BG2455"/>
  <c r="BF2455"/>
  <c r="T2455"/>
  <c r="R2455"/>
  <c r="P2455"/>
  <c r="BI2454"/>
  <c r="BH2454"/>
  <c r="BG2454"/>
  <c r="BF2454"/>
  <c r="T2454"/>
  <c r="R2454"/>
  <c r="P2454"/>
  <c r="BI2453"/>
  <c r="BH2453"/>
  <c r="BG2453"/>
  <c r="BF2453"/>
  <c r="T2453"/>
  <c r="R2453"/>
  <c r="P2453"/>
  <c r="BI2452"/>
  <c r="BH2452"/>
  <c r="BG2452"/>
  <c r="BF2452"/>
  <c r="T2452"/>
  <c r="R2452"/>
  <c r="P2452"/>
  <c r="BI2451"/>
  <c r="BH2451"/>
  <c r="BG2451"/>
  <c r="BF2451"/>
  <c r="T2451"/>
  <c r="R2451"/>
  <c r="P2451"/>
  <c r="BI2445"/>
  <c r="BH2445"/>
  <c r="BG2445"/>
  <c r="BF2445"/>
  <c r="T2445"/>
  <c r="R2445"/>
  <c r="P2445"/>
  <c r="BI2439"/>
  <c r="BH2439"/>
  <c r="BG2439"/>
  <c r="BF2439"/>
  <c r="T2439"/>
  <c r="R2439"/>
  <c r="P2439"/>
  <c r="BI2432"/>
  <c r="BH2432"/>
  <c r="BG2432"/>
  <c r="BF2432"/>
  <c r="T2432"/>
  <c r="R2432"/>
  <c r="P2432"/>
  <c r="BI2430"/>
  <c r="BH2430"/>
  <c r="BG2430"/>
  <c r="BF2430"/>
  <c r="T2430"/>
  <c r="R2430"/>
  <c r="P2430"/>
  <c r="BI2427"/>
  <c r="BH2427"/>
  <c r="BG2427"/>
  <c r="BF2427"/>
  <c r="T2427"/>
  <c r="R2427"/>
  <c r="P2427"/>
  <c r="BI2426"/>
  <c r="BH2426"/>
  <c r="BG2426"/>
  <c r="BF2426"/>
  <c r="T2426"/>
  <c r="R2426"/>
  <c r="P2426"/>
  <c r="BI2424"/>
  <c r="BH2424"/>
  <c r="BG2424"/>
  <c r="BF2424"/>
  <c r="T2424"/>
  <c r="R2424"/>
  <c r="P2424"/>
  <c r="BI2423"/>
  <c r="BH2423"/>
  <c r="BG2423"/>
  <c r="BF2423"/>
  <c r="T2423"/>
  <c r="R2423"/>
  <c r="P2423"/>
  <c r="BI2421"/>
  <c r="BH2421"/>
  <c r="BG2421"/>
  <c r="BF2421"/>
  <c r="T2421"/>
  <c r="R2421"/>
  <c r="P2421"/>
  <c r="BI2420"/>
  <c r="BH2420"/>
  <c r="BG2420"/>
  <c r="BF2420"/>
  <c r="T2420"/>
  <c r="R2420"/>
  <c r="P2420"/>
  <c r="BI2418"/>
  <c r="BH2418"/>
  <c r="BG2418"/>
  <c r="BF2418"/>
  <c r="T2418"/>
  <c r="R2418"/>
  <c r="P2418"/>
  <c r="BI2417"/>
  <c r="BH2417"/>
  <c r="BG2417"/>
  <c r="BF2417"/>
  <c r="T2417"/>
  <c r="R2417"/>
  <c r="P2417"/>
  <c r="BI2415"/>
  <c r="BH2415"/>
  <c r="BG2415"/>
  <c r="BF2415"/>
  <c r="T2415"/>
  <c r="R2415"/>
  <c r="P2415"/>
  <c r="BI2414"/>
  <c r="BH2414"/>
  <c r="BG2414"/>
  <c r="BF2414"/>
  <c r="T2414"/>
  <c r="R2414"/>
  <c r="P2414"/>
  <c r="BI2412"/>
  <c r="BH2412"/>
  <c r="BG2412"/>
  <c r="BF2412"/>
  <c r="T2412"/>
  <c r="R2412"/>
  <c r="P2412"/>
  <c r="BI2411"/>
  <c r="BH2411"/>
  <c r="BG2411"/>
  <c r="BF2411"/>
  <c r="T2411"/>
  <c r="R2411"/>
  <c r="P2411"/>
  <c r="BI2409"/>
  <c r="BH2409"/>
  <c r="BG2409"/>
  <c r="BF2409"/>
  <c r="T2409"/>
  <c r="R2409"/>
  <c r="P2409"/>
  <c r="BI2408"/>
  <c r="BH2408"/>
  <c r="BG2408"/>
  <c r="BF2408"/>
  <c r="T2408"/>
  <c r="R2408"/>
  <c r="P2408"/>
  <c r="BI2406"/>
  <c r="BH2406"/>
  <c r="BG2406"/>
  <c r="BF2406"/>
  <c r="T2406"/>
  <c r="R2406"/>
  <c r="P2406"/>
  <c r="BI2405"/>
  <c r="BH2405"/>
  <c r="BG2405"/>
  <c r="BF2405"/>
  <c r="T2405"/>
  <c r="R2405"/>
  <c r="P2405"/>
  <c r="BI2403"/>
  <c r="BH2403"/>
  <c r="BG2403"/>
  <c r="BF2403"/>
  <c r="T2403"/>
  <c r="R2403"/>
  <c r="P2403"/>
  <c r="BI2394"/>
  <c r="BH2394"/>
  <c r="BG2394"/>
  <c r="BF2394"/>
  <c r="T2394"/>
  <c r="T2393"/>
  <c r="R2394"/>
  <c r="R2393"/>
  <c r="P2394"/>
  <c r="P2393"/>
  <c r="BI2391"/>
  <c r="BH2391"/>
  <c r="BG2391"/>
  <c r="BF2391"/>
  <c r="T2391"/>
  <c r="R2391"/>
  <c r="P2391"/>
  <c r="BI2387"/>
  <c r="BH2387"/>
  <c r="BG2387"/>
  <c r="BF2387"/>
  <c r="T2387"/>
  <c r="R2387"/>
  <c r="P2387"/>
  <c r="BI2383"/>
  <c r="BH2383"/>
  <c r="BG2383"/>
  <c r="BF2383"/>
  <c r="T2383"/>
  <c r="R2383"/>
  <c r="P2383"/>
  <c r="BI2378"/>
  <c r="BH2378"/>
  <c r="BG2378"/>
  <c r="BF2378"/>
  <c r="T2378"/>
  <c r="R2378"/>
  <c r="P2378"/>
  <c r="BI2373"/>
  <c r="BH2373"/>
  <c r="BG2373"/>
  <c r="BF2373"/>
  <c r="T2373"/>
  <c r="R2373"/>
  <c r="P2373"/>
  <c r="BI2368"/>
  <c r="BH2368"/>
  <c r="BG2368"/>
  <c r="BF2368"/>
  <c r="T2368"/>
  <c r="R2368"/>
  <c r="P2368"/>
  <c r="BI2362"/>
  <c r="BH2362"/>
  <c r="BG2362"/>
  <c r="BF2362"/>
  <c r="T2362"/>
  <c r="R2362"/>
  <c r="P2362"/>
  <c r="BI2357"/>
  <c r="BH2357"/>
  <c r="BG2357"/>
  <c r="BF2357"/>
  <c r="T2357"/>
  <c r="R2357"/>
  <c r="P2357"/>
  <c r="BI2354"/>
  <c r="BH2354"/>
  <c r="BG2354"/>
  <c r="BF2354"/>
  <c r="T2354"/>
  <c r="R2354"/>
  <c r="P2354"/>
  <c r="BI2349"/>
  <c r="BH2349"/>
  <c r="BG2349"/>
  <c r="BF2349"/>
  <c r="T2349"/>
  <c r="R2349"/>
  <c r="P2349"/>
  <c r="BI2346"/>
  <c r="BH2346"/>
  <c r="BG2346"/>
  <c r="BF2346"/>
  <c r="T2346"/>
  <c r="R2346"/>
  <c r="P2346"/>
  <c r="BI2343"/>
  <c r="BH2343"/>
  <c r="BG2343"/>
  <c r="BF2343"/>
  <c r="T2343"/>
  <c r="R2343"/>
  <c r="P2343"/>
  <c r="BI2339"/>
  <c r="BH2339"/>
  <c r="BG2339"/>
  <c r="BF2339"/>
  <c r="T2339"/>
  <c r="R2339"/>
  <c r="P2339"/>
  <c r="BI2334"/>
  <c r="BH2334"/>
  <c r="BG2334"/>
  <c r="BF2334"/>
  <c r="T2334"/>
  <c r="R2334"/>
  <c r="P2334"/>
  <c r="BI2330"/>
  <c r="BH2330"/>
  <c r="BG2330"/>
  <c r="BF2330"/>
  <c r="T2330"/>
  <c r="R2330"/>
  <c r="P2330"/>
  <c r="BI2325"/>
  <c r="BH2325"/>
  <c r="BG2325"/>
  <c r="BF2325"/>
  <c r="T2325"/>
  <c r="R2325"/>
  <c r="P2325"/>
  <c r="BI2321"/>
  <c r="BH2321"/>
  <c r="BG2321"/>
  <c r="BF2321"/>
  <c r="T2321"/>
  <c r="R2321"/>
  <c r="P2321"/>
  <c r="BI2311"/>
  <c r="BH2311"/>
  <c r="BG2311"/>
  <c r="BF2311"/>
  <c r="T2311"/>
  <c r="R2311"/>
  <c r="P2311"/>
  <c r="BI2301"/>
  <c r="BH2301"/>
  <c r="BG2301"/>
  <c r="BF2301"/>
  <c r="T2301"/>
  <c r="R2301"/>
  <c r="P2301"/>
  <c r="BI2296"/>
  <c r="BH2296"/>
  <c r="BG2296"/>
  <c r="BF2296"/>
  <c r="T2296"/>
  <c r="R2296"/>
  <c r="P2296"/>
  <c r="BI2291"/>
  <c r="BH2291"/>
  <c r="BG2291"/>
  <c r="BF2291"/>
  <c r="T2291"/>
  <c r="R2291"/>
  <c r="P2291"/>
  <c r="BI2286"/>
  <c r="BH2286"/>
  <c r="BG2286"/>
  <c r="BF2286"/>
  <c r="T2286"/>
  <c r="R2286"/>
  <c r="P2286"/>
  <c r="BI2283"/>
  <c r="BH2283"/>
  <c r="BG2283"/>
  <c r="BF2283"/>
  <c r="T2283"/>
  <c r="R2283"/>
  <c r="P2283"/>
  <c r="BI2273"/>
  <c r="BH2273"/>
  <c r="BG2273"/>
  <c r="BF2273"/>
  <c r="T2273"/>
  <c r="R2273"/>
  <c r="P2273"/>
  <c r="BI2263"/>
  <c r="BH2263"/>
  <c r="BG2263"/>
  <c r="BF2263"/>
  <c r="T2263"/>
  <c r="R2263"/>
  <c r="P2263"/>
  <c r="BI2260"/>
  <c r="BH2260"/>
  <c r="BG2260"/>
  <c r="BF2260"/>
  <c r="T2260"/>
  <c r="R2260"/>
  <c r="P2260"/>
  <c r="BI2256"/>
  <c r="BH2256"/>
  <c r="BG2256"/>
  <c r="BF2256"/>
  <c r="T2256"/>
  <c r="R2256"/>
  <c r="P2256"/>
  <c r="BI2251"/>
  <c r="BH2251"/>
  <c r="BG2251"/>
  <c r="BF2251"/>
  <c r="T2251"/>
  <c r="R2251"/>
  <c r="P2251"/>
  <c r="BI2244"/>
  <c r="BH2244"/>
  <c r="BG2244"/>
  <c r="BF2244"/>
  <c r="T2244"/>
  <c r="R2244"/>
  <c r="P2244"/>
  <c r="BI2237"/>
  <c r="BH2237"/>
  <c r="BG2237"/>
  <c r="BF2237"/>
  <c r="T2237"/>
  <c r="R2237"/>
  <c r="P2237"/>
  <c r="BI2230"/>
  <c r="BH2230"/>
  <c r="BG2230"/>
  <c r="BF2230"/>
  <c r="T2230"/>
  <c r="R2230"/>
  <c r="P2230"/>
  <c r="BI2223"/>
  <c r="BH2223"/>
  <c r="BG2223"/>
  <c r="BF2223"/>
  <c r="T2223"/>
  <c r="R2223"/>
  <c r="P2223"/>
  <c r="BI2216"/>
  <c r="BH2216"/>
  <c r="BG2216"/>
  <c r="BF2216"/>
  <c r="T2216"/>
  <c r="R2216"/>
  <c r="P2216"/>
  <c r="BI2209"/>
  <c r="BH2209"/>
  <c r="BG2209"/>
  <c r="BF2209"/>
  <c r="T2209"/>
  <c r="R2209"/>
  <c r="P2209"/>
  <c r="BI2203"/>
  <c r="BH2203"/>
  <c r="BG2203"/>
  <c r="BF2203"/>
  <c r="T2203"/>
  <c r="R2203"/>
  <c r="P2203"/>
  <c r="BI2197"/>
  <c r="BH2197"/>
  <c r="BG2197"/>
  <c r="BF2197"/>
  <c r="T2197"/>
  <c r="R2197"/>
  <c r="P2197"/>
  <c r="BI2173"/>
  <c r="BH2173"/>
  <c r="BG2173"/>
  <c r="BF2173"/>
  <c r="T2173"/>
  <c r="R2173"/>
  <c r="P2173"/>
  <c r="BI2149"/>
  <c r="BH2149"/>
  <c r="BG2149"/>
  <c r="BF2149"/>
  <c r="T2149"/>
  <c r="R2149"/>
  <c r="P2149"/>
  <c r="BI2143"/>
  <c r="BH2143"/>
  <c r="BG2143"/>
  <c r="BF2143"/>
  <c r="T2143"/>
  <c r="R2143"/>
  <c r="P2143"/>
  <c r="BI2132"/>
  <c r="BH2132"/>
  <c r="BG2132"/>
  <c r="BF2132"/>
  <c r="T2132"/>
  <c r="R2132"/>
  <c r="P2132"/>
  <c r="BI2125"/>
  <c r="BH2125"/>
  <c r="BG2125"/>
  <c r="BF2125"/>
  <c r="T2125"/>
  <c r="R2125"/>
  <c r="P2125"/>
  <c r="BI2117"/>
  <c r="BH2117"/>
  <c r="BG2117"/>
  <c r="BF2117"/>
  <c r="T2117"/>
  <c r="R2117"/>
  <c r="P2117"/>
  <c r="BI2095"/>
  <c r="BH2095"/>
  <c r="BG2095"/>
  <c r="BF2095"/>
  <c r="T2095"/>
  <c r="R2095"/>
  <c r="P2095"/>
  <c r="BI2048"/>
  <c r="BH2048"/>
  <c r="BG2048"/>
  <c r="BF2048"/>
  <c r="T2048"/>
  <c r="R2048"/>
  <c r="P2048"/>
  <c r="BI1999"/>
  <c r="BH1999"/>
  <c r="BG1999"/>
  <c r="BF1999"/>
  <c r="T1999"/>
  <c r="R1999"/>
  <c r="P1999"/>
  <c r="BI1992"/>
  <c r="BH1992"/>
  <c r="BG1992"/>
  <c r="BF1992"/>
  <c r="T1992"/>
  <c r="R1992"/>
  <c r="P1992"/>
  <c r="BI1986"/>
  <c r="BH1986"/>
  <c r="BG1986"/>
  <c r="BF1986"/>
  <c r="T1986"/>
  <c r="R1986"/>
  <c r="P1986"/>
  <c r="BI1981"/>
  <c r="BH1981"/>
  <c r="BG1981"/>
  <c r="BF1981"/>
  <c r="T1981"/>
  <c r="R1981"/>
  <c r="P1981"/>
  <c r="BI1976"/>
  <c r="BH1976"/>
  <c r="BG1976"/>
  <c r="BF1976"/>
  <c r="T1976"/>
  <c r="R1976"/>
  <c r="P1976"/>
  <c r="BI1973"/>
  <c r="BH1973"/>
  <c r="BG1973"/>
  <c r="BF1973"/>
  <c r="T1973"/>
  <c r="R1973"/>
  <c r="P1973"/>
  <c r="BI1958"/>
  <c r="BH1958"/>
  <c r="BG1958"/>
  <c r="BF1958"/>
  <c r="T1958"/>
  <c r="R1958"/>
  <c r="P1958"/>
  <c r="BI1943"/>
  <c r="BH1943"/>
  <c r="BG1943"/>
  <c r="BF1943"/>
  <c r="T1943"/>
  <c r="R1943"/>
  <c r="P1943"/>
  <c r="BI1933"/>
  <c r="BH1933"/>
  <c r="BG1933"/>
  <c r="BF1933"/>
  <c r="T1933"/>
  <c r="R1933"/>
  <c r="P1933"/>
  <c r="BI1923"/>
  <c r="BH1923"/>
  <c r="BG1923"/>
  <c r="BF1923"/>
  <c r="T1923"/>
  <c r="R1923"/>
  <c r="P1923"/>
  <c r="BI1913"/>
  <c r="BH1913"/>
  <c r="BG1913"/>
  <c r="BF1913"/>
  <c r="T1913"/>
  <c r="R1913"/>
  <c r="P1913"/>
  <c r="BI1903"/>
  <c r="BH1903"/>
  <c r="BG1903"/>
  <c r="BF1903"/>
  <c r="T1903"/>
  <c r="R1903"/>
  <c r="P1903"/>
  <c r="BI1896"/>
  <c r="BH1896"/>
  <c r="BG1896"/>
  <c r="BF1896"/>
  <c r="T1896"/>
  <c r="R1896"/>
  <c r="P1896"/>
  <c r="BI1889"/>
  <c r="BH1889"/>
  <c r="BG1889"/>
  <c r="BF1889"/>
  <c r="T1889"/>
  <c r="R1889"/>
  <c r="P1889"/>
  <c r="BI1882"/>
  <c r="BH1882"/>
  <c r="BG1882"/>
  <c r="BF1882"/>
  <c r="T1882"/>
  <c r="R1882"/>
  <c r="P1882"/>
  <c r="BI1875"/>
  <c r="BH1875"/>
  <c r="BG1875"/>
  <c r="BF1875"/>
  <c r="T1875"/>
  <c r="R1875"/>
  <c r="P1875"/>
  <c r="BI1868"/>
  <c r="BH1868"/>
  <c r="BG1868"/>
  <c r="BF1868"/>
  <c r="T1868"/>
  <c r="R1868"/>
  <c r="P1868"/>
  <c r="BI1861"/>
  <c r="BH1861"/>
  <c r="BG1861"/>
  <c r="BF1861"/>
  <c r="T1861"/>
  <c r="R1861"/>
  <c r="P1861"/>
  <c r="BI1854"/>
  <c r="BH1854"/>
  <c r="BG1854"/>
  <c r="BF1854"/>
  <c r="T1854"/>
  <c r="R1854"/>
  <c r="P1854"/>
  <c r="BI1847"/>
  <c r="BH1847"/>
  <c r="BG1847"/>
  <c r="BF1847"/>
  <c r="T1847"/>
  <c r="R1847"/>
  <c r="P1847"/>
  <c r="BI1840"/>
  <c r="BH1840"/>
  <c r="BG1840"/>
  <c r="BF1840"/>
  <c r="T1840"/>
  <c r="R1840"/>
  <c r="P1840"/>
  <c r="BI1827"/>
  <c r="BH1827"/>
  <c r="BG1827"/>
  <c r="BF1827"/>
  <c r="T1827"/>
  <c r="R1827"/>
  <c r="P1827"/>
  <c r="BI1814"/>
  <c r="BH1814"/>
  <c r="BG1814"/>
  <c r="BF1814"/>
  <c r="T1814"/>
  <c r="R1814"/>
  <c r="P1814"/>
  <c r="BI1801"/>
  <c r="BH1801"/>
  <c r="BG1801"/>
  <c r="BF1801"/>
  <c r="T1801"/>
  <c r="R1801"/>
  <c r="P1801"/>
  <c r="BI1788"/>
  <c r="BH1788"/>
  <c r="BG1788"/>
  <c r="BF1788"/>
  <c r="T1788"/>
  <c r="R1788"/>
  <c r="P1788"/>
  <c r="BI1785"/>
  <c r="BH1785"/>
  <c r="BG1785"/>
  <c r="BF1785"/>
  <c r="T1785"/>
  <c r="R1785"/>
  <c r="P1785"/>
  <c r="BI1761"/>
  <c r="BH1761"/>
  <c r="BG1761"/>
  <c r="BF1761"/>
  <c r="T1761"/>
  <c r="R1761"/>
  <c r="P1761"/>
  <c r="BI1737"/>
  <c r="BH1737"/>
  <c r="BG1737"/>
  <c r="BF1737"/>
  <c r="T1737"/>
  <c r="R1737"/>
  <c r="P1737"/>
  <c r="BI1729"/>
  <c r="BH1729"/>
  <c r="BG1729"/>
  <c r="BF1729"/>
  <c r="T1729"/>
  <c r="R1729"/>
  <c r="P1729"/>
  <c r="BI1721"/>
  <c r="BH1721"/>
  <c r="BG1721"/>
  <c r="BF1721"/>
  <c r="T1721"/>
  <c r="R1721"/>
  <c r="P1721"/>
  <c r="BI1713"/>
  <c r="BH1713"/>
  <c r="BG1713"/>
  <c r="BF1713"/>
  <c r="T1713"/>
  <c r="R1713"/>
  <c r="P1713"/>
  <c r="BI1705"/>
  <c r="BH1705"/>
  <c r="BG1705"/>
  <c r="BF1705"/>
  <c r="T1705"/>
  <c r="R1705"/>
  <c r="P1705"/>
  <c r="BI1697"/>
  <c r="BH1697"/>
  <c r="BG1697"/>
  <c r="BF1697"/>
  <c r="T1697"/>
  <c r="R1697"/>
  <c r="P1697"/>
  <c r="BI1694"/>
  <c r="BH1694"/>
  <c r="BG1694"/>
  <c r="BF1694"/>
  <c r="T1694"/>
  <c r="R1694"/>
  <c r="P1694"/>
  <c r="BI1690"/>
  <c r="BH1690"/>
  <c r="BG1690"/>
  <c r="BF1690"/>
  <c r="T1690"/>
  <c r="R1690"/>
  <c r="P1690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58"/>
  <c r="BH1658"/>
  <c r="BG1658"/>
  <c r="BF1658"/>
  <c r="T1658"/>
  <c r="R1658"/>
  <c r="P1658"/>
  <c r="BI1654"/>
  <c r="BH1654"/>
  <c r="BG1654"/>
  <c r="BF1654"/>
  <c r="T1654"/>
  <c r="R1654"/>
  <c r="P1654"/>
  <c r="BI1652"/>
  <c r="BH1652"/>
  <c r="BG1652"/>
  <c r="BF1652"/>
  <c r="T1652"/>
  <c r="R1652"/>
  <c r="P1652"/>
  <c r="BI1650"/>
  <c r="BH1650"/>
  <c r="BG1650"/>
  <c r="BF1650"/>
  <c r="T1650"/>
  <c r="R1650"/>
  <c r="P1650"/>
  <c r="BI1649"/>
  <c r="BH1649"/>
  <c r="BG1649"/>
  <c r="BF1649"/>
  <c r="T1649"/>
  <c r="R1649"/>
  <c r="P1649"/>
  <c r="BI1642"/>
  <c r="BH1642"/>
  <c r="BG1642"/>
  <c r="BF1642"/>
  <c r="T1642"/>
  <c r="R1642"/>
  <c r="P1642"/>
  <c r="BI1637"/>
  <c r="BH1637"/>
  <c r="BG1637"/>
  <c r="BF1637"/>
  <c r="T1637"/>
  <c r="R1637"/>
  <c r="P1637"/>
  <c r="BI1632"/>
  <c r="BH1632"/>
  <c r="BG1632"/>
  <c r="BF1632"/>
  <c r="T1632"/>
  <c r="R1632"/>
  <c r="P1632"/>
  <c r="BI1624"/>
  <c r="BH1624"/>
  <c r="BG1624"/>
  <c r="BF1624"/>
  <c r="T1624"/>
  <c r="R1624"/>
  <c r="P1624"/>
  <c r="BI1616"/>
  <c r="BH1616"/>
  <c r="BG1616"/>
  <c r="BF1616"/>
  <c r="T1616"/>
  <c r="R1616"/>
  <c r="P1616"/>
  <c r="BI1609"/>
  <c r="BH1609"/>
  <c r="BG1609"/>
  <c r="BF1609"/>
  <c r="T1609"/>
  <c r="R1609"/>
  <c r="P1609"/>
  <c r="BI1605"/>
  <c r="BH1605"/>
  <c r="BG1605"/>
  <c r="BF1605"/>
  <c r="T1605"/>
  <c r="R1605"/>
  <c r="P1605"/>
  <c r="BI1598"/>
  <c r="BH1598"/>
  <c r="BG1598"/>
  <c r="BF1598"/>
  <c r="T1598"/>
  <c r="R1598"/>
  <c r="P1598"/>
  <c r="BI1591"/>
  <c r="BH1591"/>
  <c r="BG1591"/>
  <c r="BF1591"/>
  <c r="T1591"/>
  <c r="R1591"/>
  <c r="P1591"/>
  <c r="BI1587"/>
  <c r="BH1587"/>
  <c r="BG1587"/>
  <c r="BF1587"/>
  <c r="T1587"/>
  <c r="R1587"/>
  <c r="P1587"/>
  <c r="BI1583"/>
  <c r="BH1583"/>
  <c r="BG1583"/>
  <c r="BF1583"/>
  <c r="T1583"/>
  <c r="R1583"/>
  <c r="P1583"/>
  <c r="BI1576"/>
  <c r="BH1576"/>
  <c r="BG1576"/>
  <c r="BF1576"/>
  <c r="T1576"/>
  <c r="R1576"/>
  <c r="P1576"/>
  <c r="BI1573"/>
  <c r="BH1573"/>
  <c r="BG1573"/>
  <c r="BF1573"/>
  <c r="T1573"/>
  <c r="R1573"/>
  <c r="P1573"/>
  <c r="BI1570"/>
  <c r="BH1570"/>
  <c r="BG1570"/>
  <c r="BF1570"/>
  <c r="T1570"/>
  <c r="R1570"/>
  <c r="P1570"/>
  <c r="BI1567"/>
  <c r="BH1567"/>
  <c r="BG1567"/>
  <c r="BF1567"/>
  <c r="T1567"/>
  <c r="R1567"/>
  <c r="P1567"/>
  <c r="BI1564"/>
  <c r="BH1564"/>
  <c r="BG1564"/>
  <c r="BF1564"/>
  <c r="T1564"/>
  <c r="R1564"/>
  <c r="P1564"/>
  <c r="BI1560"/>
  <c r="BH1560"/>
  <c r="BG1560"/>
  <c r="BF1560"/>
  <c r="T1560"/>
  <c r="R1560"/>
  <c r="P1560"/>
  <c r="BI1553"/>
  <c r="BH1553"/>
  <c r="BG1553"/>
  <c r="BF1553"/>
  <c r="T1553"/>
  <c r="R1553"/>
  <c r="P1553"/>
  <c r="BI1546"/>
  <c r="BH1546"/>
  <c r="BG1546"/>
  <c r="BF1546"/>
  <c r="T1546"/>
  <c r="R1546"/>
  <c r="P1546"/>
  <c r="BI1544"/>
  <c r="BH1544"/>
  <c r="BG1544"/>
  <c r="BF1544"/>
  <c r="T1544"/>
  <c r="R1544"/>
  <c r="P1544"/>
  <c r="BI1541"/>
  <c r="BH1541"/>
  <c r="BG1541"/>
  <c r="BF1541"/>
  <c r="T1541"/>
  <c r="R1541"/>
  <c r="P1541"/>
  <c r="BI1538"/>
  <c r="BH1538"/>
  <c r="BG1538"/>
  <c r="BF1538"/>
  <c r="T1538"/>
  <c r="R1538"/>
  <c r="P1538"/>
  <c r="BI1532"/>
  <c r="BH1532"/>
  <c r="BG1532"/>
  <c r="BF1532"/>
  <c r="T1532"/>
  <c r="R1532"/>
  <c r="P1532"/>
  <c r="BI1483"/>
  <c r="BH1483"/>
  <c r="BG1483"/>
  <c r="BF1483"/>
  <c r="T1483"/>
  <c r="R1483"/>
  <c r="P1483"/>
  <c r="BI1475"/>
  <c r="BH1475"/>
  <c r="BG1475"/>
  <c r="BF1475"/>
  <c r="T1475"/>
  <c r="R1475"/>
  <c r="P1475"/>
  <c r="BI1467"/>
  <c r="BH1467"/>
  <c r="BG1467"/>
  <c r="BF1467"/>
  <c r="T1467"/>
  <c r="R1467"/>
  <c r="P1467"/>
  <c r="BI1459"/>
  <c r="BH1459"/>
  <c r="BG1459"/>
  <c r="BF1459"/>
  <c r="T1459"/>
  <c r="R1459"/>
  <c r="P1459"/>
  <c r="BI1451"/>
  <c r="BH1451"/>
  <c r="BG1451"/>
  <c r="BF1451"/>
  <c r="T1451"/>
  <c r="R1451"/>
  <c r="P1451"/>
  <c r="BI1442"/>
  <c r="BH1442"/>
  <c r="BG1442"/>
  <c r="BF1442"/>
  <c r="T1442"/>
  <c r="R1442"/>
  <c r="P1442"/>
  <c r="BI1432"/>
  <c r="BH1432"/>
  <c r="BG1432"/>
  <c r="BF1432"/>
  <c r="T1432"/>
  <c r="R1432"/>
  <c r="P1432"/>
  <c r="BI1421"/>
  <c r="BH1421"/>
  <c r="BG1421"/>
  <c r="BF1421"/>
  <c r="T1421"/>
  <c r="R1421"/>
  <c r="P1421"/>
  <c r="BI1410"/>
  <c r="BH1410"/>
  <c r="BG1410"/>
  <c r="BF1410"/>
  <c r="T1410"/>
  <c r="R1410"/>
  <c r="P1410"/>
  <c r="BI1404"/>
  <c r="BH1404"/>
  <c r="BG1404"/>
  <c r="BF1404"/>
  <c r="T1404"/>
  <c r="R1404"/>
  <c r="P1404"/>
  <c r="BI1398"/>
  <c r="BH1398"/>
  <c r="BG1398"/>
  <c r="BF1398"/>
  <c r="T1398"/>
  <c r="R1398"/>
  <c r="P1398"/>
  <c r="BI1389"/>
  <c r="BH1389"/>
  <c r="BG1389"/>
  <c r="BF1389"/>
  <c r="T1389"/>
  <c r="R1389"/>
  <c r="P1389"/>
  <c r="BI1380"/>
  <c r="BH1380"/>
  <c r="BG1380"/>
  <c r="BF1380"/>
  <c r="T1380"/>
  <c r="R1380"/>
  <c r="P1380"/>
  <c r="BI1370"/>
  <c r="BH1370"/>
  <c r="BG1370"/>
  <c r="BF1370"/>
  <c r="T1370"/>
  <c r="R1370"/>
  <c r="P1370"/>
  <c r="BI1361"/>
  <c r="BH1361"/>
  <c r="BG1361"/>
  <c r="BF1361"/>
  <c r="T1361"/>
  <c r="R1361"/>
  <c r="P1361"/>
  <c r="BI1350"/>
  <c r="BH1350"/>
  <c r="BG1350"/>
  <c r="BF1350"/>
  <c r="T1350"/>
  <c r="R1350"/>
  <c r="P1350"/>
  <c r="BI1339"/>
  <c r="BH1339"/>
  <c r="BG1339"/>
  <c r="BF1339"/>
  <c r="T1339"/>
  <c r="R1339"/>
  <c r="P1339"/>
  <c r="BI1328"/>
  <c r="BH1328"/>
  <c r="BG1328"/>
  <c r="BF1328"/>
  <c r="T1328"/>
  <c r="R1328"/>
  <c r="P1328"/>
  <c r="BI1317"/>
  <c r="BH1317"/>
  <c r="BG1317"/>
  <c r="BF1317"/>
  <c r="T1317"/>
  <c r="R1317"/>
  <c r="P1317"/>
  <c r="BI1278"/>
  <c r="BH1278"/>
  <c r="BG1278"/>
  <c r="BF1278"/>
  <c r="T1278"/>
  <c r="R1278"/>
  <c r="P1278"/>
  <c r="BI1249"/>
  <c r="BH1249"/>
  <c r="BG1249"/>
  <c r="BF1249"/>
  <c r="T1249"/>
  <c r="R1249"/>
  <c r="P1249"/>
  <c r="BI1236"/>
  <c r="BH1236"/>
  <c r="BG1236"/>
  <c r="BF1236"/>
  <c r="T1236"/>
  <c r="R1236"/>
  <c r="P1236"/>
  <c r="BI1138"/>
  <c r="BH1138"/>
  <c r="BG1138"/>
  <c r="BF1138"/>
  <c r="T1138"/>
  <c r="R1138"/>
  <c r="P1138"/>
  <c r="BI1044"/>
  <c r="BH1044"/>
  <c r="BG1044"/>
  <c r="BF1044"/>
  <c r="T1044"/>
  <c r="R1044"/>
  <c r="P1044"/>
  <c r="BI950"/>
  <c r="BH950"/>
  <c r="BG950"/>
  <c r="BF950"/>
  <c r="T950"/>
  <c r="R950"/>
  <c r="P950"/>
  <c r="BI943"/>
  <c r="BH943"/>
  <c r="BG943"/>
  <c r="BF943"/>
  <c r="T943"/>
  <c r="R943"/>
  <c r="P943"/>
  <c r="BI937"/>
  <c r="BH937"/>
  <c r="BG937"/>
  <c r="BF937"/>
  <c r="T937"/>
  <c r="R937"/>
  <c r="P937"/>
  <c r="BI931"/>
  <c r="BH931"/>
  <c r="BG931"/>
  <c r="BF931"/>
  <c r="T931"/>
  <c r="R931"/>
  <c r="P931"/>
  <c r="BI925"/>
  <c r="BH925"/>
  <c r="BG925"/>
  <c r="BF925"/>
  <c r="T925"/>
  <c r="R925"/>
  <c r="P925"/>
  <c r="BI919"/>
  <c r="BH919"/>
  <c r="BG919"/>
  <c r="BF919"/>
  <c r="T919"/>
  <c r="R919"/>
  <c r="P919"/>
  <c r="BI913"/>
  <c r="BH913"/>
  <c r="BG913"/>
  <c r="BF913"/>
  <c r="T913"/>
  <c r="R913"/>
  <c r="P913"/>
  <c r="BI907"/>
  <c r="BH907"/>
  <c r="BG907"/>
  <c r="BF907"/>
  <c r="T907"/>
  <c r="R907"/>
  <c r="P907"/>
  <c r="BI901"/>
  <c r="BH901"/>
  <c r="BG901"/>
  <c r="BF901"/>
  <c r="T901"/>
  <c r="R901"/>
  <c r="P901"/>
  <c r="BI897"/>
  <c r="BH897"/>
  <c r="BG897"/>
  <c r="BF897"/>
  <c r="T897"/>
  <c r="R897"/>
  <c r="P897"/>
  <c r="BI882"/>
  <c r="BH882"/>
  <c r="BG882"/>
  <c r="BF882"/>
  <c r="T882"/>
  <c r="R882"/>
  <c r="P882"/>
  <c r="BI867"/>
  <c r="BH867"/>
  <c r="BG867"/>
  <c r="BF867"/>
  <c r="T867"/>
  <c r="R867"/>
  <c r="P867"/>
  <c r="BI851"/>
  <c r="BH851"/>
  <c r="BG851"/>
  <c r="BF851"/>
  <c r="T851"/>
  <c r="R851"/>
  <c r="P851"/>
  <c r="BI847"/>
  <c r="BH847"/>
  <c r="BG847"/>
  <c r="BF847"/>
  <c r="T847"/>
  <c r="R847"/>
  <c r="P847"/>
  <c r="BI839"/>
  <c r="BH839"/>
  <c r="BG839"/>
  <c r="BF839"/>
  <c r="T839"/>
  <c r="R839"/>
  <c r="P839"/>
  <c r="BI831"/>
  <c r="BH831"/>
  <c r="BG831"/>
  <c r="BF831"/>
  <c r="T831"/>
  <c r="R831"/>
  <c r="P831"/>
  <c r="BI826"/>
  <c r="BH826"/>
  <c r="BG826"/>
  <c r="BF826"/>
  <c r="T826"/>
  <c r="R826"/>
  <c r="P826"/>
  <c r="BI821"/>
  <c r="BH821"/>
  <c r="BG821"/>
  <c r="BF821"/>
  <c r="T821"/>
  <c r="R821"/>
  <c r="P821"/>
  <c r="BI809"/>
  <c r="BH809"/>
  <c r="BG809"/>
  <c r="BF809"/>
  <c r="T809"/>
  <c r="R809"/>
  <c r="P809"/>
  <c r="BI797"/>
  <c r="BH797"/>
  <c r="BG797"/>
  <c r="BF797"/>
  <c r="T797"/>
  <c r="R797"/>
  <c r="P797"/>
  <c r="BI790"/>
  <c r="BH790"/>
  <c r="BG790"/>
  <c r="BF790"/>
  <c r="T790"/>
  <c r="R790"/>
  <c r="P790"/>
  <c r="BI783"/>
  <c r="BH783"/>
  <c r="BG783"/>
  <c r="BF783"/>
  <c r="T783"/>
  <c r="R783"/>
  <c r="P783"/>
  <c r="BI772"/>
  <c r="BH772"/>
  <c r="BG772"/>
  <c r="BF772"/>
  <c r="T772"/>
  <c r="R772"/>
  <c r="P772"/>
  <c r="BI761"/>
  <c r="BH761"/>
  <c r="BG761"/>
  <c r="BF761"/>
  <c r="T761"/>
  <c r="R761"/>
  <c r="P761"/>
  <c r="BI757"/>
  <c r="BH757"/>
  <c r="BG757"/>
  <c r="BF757"/>
  <c r="T757"/>
  <c r="R757"/>
  <c r="P757"/>
  <c r="BI748"/>
  <c r="BH748"/>
  <c r="BG748"/>
  <c r="BF748"/>
  <c r="T748"/>
  <c r="R748"/>
  <c r="P748"/>
  <c r="BI739"/>
  <c r="BH739"/>
  <c r="BG739"/>
  <c r="BF739"/>
  <c r="T739"/>
  <c r="R739"/>
  <c r="P739"/>
  <c r="BI731"/>
  <c r="BH731"/>
  <c r="BG731"/>
  <c r="BF731"/>
  <c r="T731"/>
  <c r="R731"/>
  <c r="P731"/>
  <c r="BI723"/>
  <c r="BH723"/>
  <c r="BG723"/>
  <c r="BF723"/>
  <c r="T723"/>
  <c r="R723"/>
  <c r="P723"/>
  <c r="BI704"/>
  <c r="BH704"/>
  <c r="BG704"/>
  <c r="BF704"/>
  <c r="T704"/>
  <c r="R704"/>
  <c r="P704"/>
  <c r="BI685"/>
  <c r="BH685"/>
  <c r="BG685"/>
  <c r="BF685"/>
  <c r="T685"/>
  <c r="R685"/>
  <c r="P685"/>
  <c r="BI675"/>
  <c r="BH675"/>
  <c r="BG675"/>
  <c r="BF675"/>
  <c r="T675"/>
  <c r="R675"/>
  <c r="P675"/>
  <c r="BI669"/>
  <c r="BH669"/>
  <c r="BG669"/>
  <c r="BF669"/>
  <c r="T669"/>
  <c r="R669"/>
  <c r="P669"/>
  <c r="BI665"/>
  <c r="BH665"/>
  <c r="BG665"/>
  <c r="BF665"/>
  <c r="T665"/>
  <c r="R665"/>
  <c r="P665"/>
  <c r="BI655"/>
  <c r="BH655"/>
  <c r="BG655"/>
  <c r="BF655"/>
  <c r="T655"/>
  <c r="R655"/>
  <c r="P655"/>
  <c r="BI645"/>
  <c r="BH645"/>
  <c r="BG645"/>
  <c r="BF645"/>
  <c r="T645"/>
  <c r="R645"/>
  <c r="P645"/>
  <c r="BI631"/>
  <c r="BH631"/>
  <c r="BG631"/>
  <c r="BF631"/>
  <c r="T631"/>
  <c r="R631"/>
  <c r="P631"/>
  <c r="BI624"/>
  <c r="BH624"/>
  <c r="BG624"/>
  <c r="BF624"/>
  <c r="T624"/>
  <c r="R624"/>
  <c r="P624"/>
  <c r="BI617"/>
  <c r="BH617"/>
  <c r="BG617"/>
  <c r="BF617"/>
  <c r="T617"/>
  <c r="R617"/>
  <c r="P617"/>
  <c r="BI605"/>
  <c r="BH605"/>
  <c r="BG605"/>
  <c r="BF605"/>
  <c r="T605"/>
  <c r="R605"/>
  <c r="P605"/>
  <c r="BI598"/>
  <c r="BH598"/>
  <c r="BG598"/>
  <c r="BF598"/>
  <c r="T598"/>
  <c r="R598"/>
  <c r="P598"/>
  <c r="BI592"/>
  <c r="BH592"/>
  <c r="BG592"/>
  <c r="BF592"/>
  <c r="T592"/>
  <c r="R592"/>
  <c r="P592"/>
  <c r="BI588"/>
  <c r="BH588"/>
  <c r="BG588"/>
  <c r="BF588"/>
  <c r="T588"/>
  <c r="R588"/>
  <c r="P588"/>
  <c r="BI580"/>
  <c r="BH580"/>
  <c r="BG580"/>
  <c r="BF580"/>
  <c r="T580"/>
  <c r="R580"/>
  <c r="P580"/>
  <c r="BI572"/>
  <c r="BH572"/>
  <c r="BG572"/>
  <c r="BF572"/>
  <c r="T572"/>
  <c r="R572"/>
  <c r="P572"/>
  <c r="BI560"/>
  <c r="BH560"/>
  <c r="BG560"/>
  <c r="BF560"/>
  <c r="T560"/>
  <c r="R560"/>
  <c r="P560"/>
  <c r="BI548"/>
  <c r="BH548"/>
  <c r="BG548"/>
  <c r="BF548"/>
  <c r="T548"/>
  <c r="R548"/>
  <c r="P548"/>
  <c r="BI543"/>
  <c r="BH543"/>
  <c r="BG543"/>
  <c r="BF543"/>
  <c r="T543"/>
  <c r="R543"/>
  <c r="P543"/>
  <c r="BI538"/>
  <c r="BH538"/>
  <c r="BG538"/>
  <c r="BF538"/>
  <c r="T538"/>
  <c r="R538"/>
  <c r="P538"/>
  <c r="BI521"/>
  <c r="BH521"/>
  <c r="BG521"/>
  <c r="BF521"/>
  <c r="T521"/>
  <c r="R521"/>
  <c r="P521"/>
  <c r="BI516"/>
  <c r="BH516"/>
  <c r="BG516"/>
  <c r="BF516"/>
  <c r="T516"/>
  <c r="R516"/>
  <c r="P516"/>
  <c r="BI511"/>
  <c r="BH511"/>
  <c r="BG511"/>
  <c r="BF511"/>
  <c r="T511"/>
  <c r="R511"/>
  <c r="P511"/>
  <c r="BI506"/>
  <c r="BH506"/>
  <c r="BG506"/>
  <c r="BF506"/>
  <c r="T506"/>
  <c r="R506"/>
  <c r="P506"/>
  <c r="BI500"/>
  <c r="BH500"/>
  <c r="BG500"/>
  <c r="BF500"/>
  <c r="T500"/>
  <c r="R500"/>
  <c r="P500"/>
  <c r="BI495"/>
  <c r="BH495"/>
  <c r="BG495"/>
  <c r="BF495"/>
  <c r="T495"/>
  <c r="R495"/>
  <c r="P495"/>
  <c r="BI488"/>
  <c r="BH488"/>
  <c r="BG488"/>
  <c r="BF488"/>
  <c r="T488"/>
  <c r="R488"/>
  <c r="P488"/>
  <c r="BI483"/>
  <c r="BH483"/>
  <c r="BG483"/>
  <c r="BF483"/>
  <c r="T483"/>
  <c r="R483"/>
  <c r="P483"/>
  <c r="BI478"/>
  <c r="BH478"/>
  <c r="BG478"/>
  <c r="BF478"/>
  <c r="T478"/>
  <c r="R478"/>
  <c r="P478"/>
  <c r="BI473"/>
  <c r="BH473"/>
  <c r="BG473"/>
  <c r="BF473"/>
  <c r="T473"/>
  <c r="R473"/>
  <c r="P473"/>
  <c r="BI468"/>
  <c r="BH468"/>
  <c r="BG468"/>
  <c r="BF468"/>
  <c r="T468"/>
  <c r="R468"/>
  <c r="P468"/>
  <c r="BI463"/>
  <c r="BH463"/>
  <c r="BG463"/>
  <c r="BF463"/>
  <c r="T463"/>
  <c r="R463"/>
  <c r="P463"/>
  <c r="BI459"/>
  <c r="BH459"/>
  <c r="BG459"/>
  <c r="BF459"/>
  <c r="T459"/>
  <c r="R459"/>
  <c r="P459"/>
  <c r="BI444"/>
  <c r="BH444"/>
  <c r="BG444"/>
  <c r="BF444"/>
  <c r="T444"/>
  <c r="R444"/>
  <c r="P444"/>
  <c r="BI429"/>
  <c r="BH429"/>
  <c r="BG429"/>
  <c r="BF429"/>
  <c r="T429"/>
  <c r="R429"/>
  <c r="P429"/>
  <c r="BI415"/>
  <c r="BH415"/>
  <c r="BG415"/>
  <c r="BF415"/>
  <c r="T415"/>
  <c r="R415"/>
  <c r="P415"/>
  <c r="BI408"/>
  <c r="BH408"/>
  <c r="BG408"/>
  <c r="BF408"/>
  <c r="T408"/>
  <c r="R408"/>
  <c r="P408"/>
  <c r="BI401"/>
  <c r="BH401"/>
  <c r="BG401"/>
  <c r="BF401"/>
  <c r="T401"/>
  <c r="R401"/>
  <c r="P401"/>
  <c r="BI385"/>
  <c r="BH385"/>
  <c r="BG385"/>
  <c r="BF385"/>
  <c r="T385"/>
  <c r="R385"/>
  <c r="P385"/>
  <c r="BI370"/>
  <c r="BH370"/>
  <c r="BG370"/>
  <c r="BF370"/>
  <c r="T370"/>
  <c r="R370"/>
  <c r="P370"/>
  <c r="BI364"/>
  <c r="BH364"/>
  <c r="BG364"/>
  <c r="BF364"/>
  <c r="T364"/>
  <c r="R364"/>
  <c r="P364"/>
  <c r="BI358"/>
  <c r="BH358"/>
  <c r="BG358"/>
  <c r="BF358"/>
  <c r="T358"/>
  <c r="R358"/>
  <c r="P358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02"/>
  <c r="BH302"/>
  <c r="BG302"/>
  <c r="BF302"/>
  <c r="T302"/>
  <c r="R302"/>
  <c r="P302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73"/>
  <c r="BH273"/>
  <c r="BG273"/>
  <c r="BF273"/>
  <c r="T273"/>
  <c r="R273"/>
  <c r="P273"/>
  <c r="BI264"/>
  <c r="BH264"/>
  <c r="BG264"/>
  <c r="BF264"/>
  <c r="T264"/>
  <c r="R264"/>
  <c r="P264"/>
  <c r="BI237"/>
  <c r="BH237"/>
  <c r="BG237"/>
  <c r="BF237"/>
  <c r="T237"/>
  <c r="R237"/>
  <c r="P237"/>
  <c r="BI228"/>
  <c r="BH228"/>
  <c r="BG228"/>
  <c r="BF228"/>
  <c r="T228"/>
  <c r="R228"/>
  <c r="P228"/>
  <c r="BI218"/>
  <c r="BH218"/>
  <c r="BG218"/>
  <c r="BF218"/>
  <c r="T218"/>
  <c r="R218"/>
  <c r="P218"/>
  <c r="BI213"/>
  <c r="BH213"/>
  <c r="BG213"/>
  <c r="BF213"/>
  <c r="T213"/>
  <c r="R213"/>
  <c r="P213"/>
  <c r="BI204"/>
  <c r="BH204"/>
  <c r="BG204"/>
  <c r="BF204"/>
  <c r="T204"/>
  <c r="R204"/>
  <c r="P204"/>
  <c r="BI188"/>
  <c r="BH188"/>
  <c r="BG188"/>
  <c r="BF188"/>
  <c r="T188"/>
  <c r="R188"/>
  <c r="P188"/>
  <c r="BI177"/>
  <c r="BH177"/>
  <c r="BG177"/>
  <c r="BF177"/>
  <c r="T177"/>
  <c r="R177"/>
  <c r="P177"/>
  <c r="BI166"/>
  <c r="BH166"/>
  <c r="BG166"/>
  <c r="BF166"/>
  <c r="T166"/>
  <c r="R166"/>
  <c r="P166"/>
  <c r="BI155"/>
  <c r="BH155"/>
  <c r="BG155"/>
  <c r="BF155"/>
  <c r="T155"/>
  <c r="R155"/>
  <c r="P155"/>
  <c r="BI144"/>
  <c r="BH144"/>
  <c r="BG144"/>
  <c r="BF144"/>
  <c r="T144"/>
  <c r="R144"/>
  <c r="P144"/>
  <c r="BI131"/>
  <c r="BH131"/>
  <c r="BG131"/>
  <c r="BF131"/>
  <c r="T131"/>
  <c r="R131"/>
  <c r="P131"/>
  <c r="BI125"/>
  <c r="BH125"/>
  <c r="BG125"/>
  <c r="BF125"/>
  <c r="T125"/>
  <c r="R125"/>
  <c r="P125"/>
  <c r="BI112"/>
  <c r="BH112"/>
  <c r="BG112"/>
  <c r="BF112"/>
  <c r="T112"/>
  <c r="R112"/>
  <c r="P112"/>
  <c r="J106"/>
  <c r="J105"/>
  <c r="F105"/>
  <c r="F103"/>
  <c r="E101"/>
  <c r="J59"/>
  <c r="J58"/>
  <c r="F58"/>
  <c r="F56"/>
  <c r="E54"/>
  <c r="J20"/>
  <c r="E20"/>
  <c r="F59"/>
  <c r="J19"/>
  <c r="J14"/>
  <c r="J103"/>
  <c r="E7"/>
  <c r="E50"/>
  <c i="2" r="T515"/>
  <c r="R515"/>
  <c r="P515"/>
  <c r="BK515"/>
  <c r="J515"/>
  <c r="J76"/>
  <c r="J39"/>
  <c r="J38"/>
  <c i="1" r="AY56"/>
  <c i="2" r="J37"/>
  <c i="1" r="AX56"/>
  <c i="2" r="BI544"/>
  <c r="BH544"/>
  <c r="BG544"/>
  <c r="BF544"/>
  <c r="T544"/>
  <c r="T543"/>
  <c r="R544"/>
  <c r="R543"/>
  <c r="P544"/>
  <c r="P543"/>
  <c r="BI530"/>
  <c r="BH530"/>
  <c r="BG530"/>
  <c r="BF530"/>
  <c r="T530"/>
  <c r="T529"/>
  <c r="R530"/>
  <c r="R529"/>
  <c r="P530"/>
  <c r="P529"/>
  <c r="BI521"/>
  <c r="BH521"/>
  <c r="BG521"/>
  <c r="BF521"/>
  <c r="T521"/>
  <c r="R521"/>
  <c r="P521"/>
  <c r="BI516"/>
  <c r="BH516"/>
  <c r="BG516"/>
  <c r="BF516"/>
  <c r="T516"/>
  <c r="R516"/>
  <c r="P516"/>
  <c r="BI513"/>
  <c r="BH513"/>
  <c r="BG513"/>
  <c r="BF513"/>
  <c r="T513"/>
  <c r="R513"/>
  <c r="P513"/>
  <c r="BI508"/>
  <c r="BH508"/>
  <c r="BG508"/>
  <c r="BF508"/>
  <c r="T508"/>
  <c r="R508"/>
  <c r="P508"/>
  <c r="BI501"/>
  <c r="BH501"/>
  <c r="BG501"/>
  <c r="BF501"/>
  <c r="T501"/>
  <c r="R501"/>
  <c r="P501"/>
  <c r="BI494"/>
  <c r="BH494"/>
  <c r="BG494"/>
  <c r="BF494"/>
  <c r="T494"/>
  <c r="R494"/>
  <c r="P494"/>
  <c r="BI488"/>
  <c r="BH488"/>
  <c r="BG488"/>
  <c r="BF488"/>
  <c r="T488"/>
  <c r="R488"/>
  <c r="P488"/>
  <c r="BI483"/>
  <c r="BH483"/>
  <c r="BG483"/>
  <c r="BF483"/>
  <c r="T483"/>
  <c r="R483"/>
  <c r="P483"/>
  <c r="BI478"/>
  <c r="BH478"/>
  <c r="BG478"/>
  <c r="BF478"/>
  <c r="T478"/>
  <c r="R478"/>
  <c r="P478"/>
  <c r="BI473"/>
  <c r="BH473"/>
  <c r="BG473"/>
  <c r="BF473"/>
  <c r="T473"/>
  <c r="R473"/>
  <c r="P473"/>
  <c r="BI466"/>
  <c r="BH466"/>
  <c r="BG466"/>
  <c r="BF466"/>
  <c r="T466"/>
  <c r="R466"/>
  <c r="P466"/>
  <c r="BI461"/>
  <c r="BH461"/>
  <c r="BG461"/>
  <c r="BF461"/>
  <c r="T461"/>
  <c r="R461"/>
  <c r="P461"/>
  <c r="BI454"/>
  <c r="BH454"/>
  <c r="BG454"/>
  <c r="BF454"/>
  <c r="T454"/>
  <c r="R454"/>
  <c r="P454"/>
  <c r="BI448"/>
  <c r="BH448"/>
  <c r="BG448"/>
  <c r="BF448"/>
  <c r="T448"/>
  <c r="R448"/>
  <c r="P448"/>
  <c r="BI436"/>
  <c r="BH436"/>
  <c r="BG436"/>
  <c r="BF436"/>
  <c r="T436"/>
  <c r="R436"/>
  <c r="P436"/>
  <c r="BI425"/>
  <c r="BH425"/>
  <c r="BG425"/>
  <c r="BF425"/>
  <c r="T425"/>
  <c r="R425"/>
  <c r="P425"/>
  <c r="BI417"/>
  <c r="BH417"/>
  <c r="BG417"/>
  <c r="BF417"/>
  <c r="T417"/>
  <c r="R417"/>
  <c r="P417"/>
  <c r="BI411"/>
  <c r="BH411"/>
  <c r="BG411"/>
  <c r="BF411"/>
  <c r="T411"/>
  <c r="R411"/>
  <c r="P411"/>
  <c r="BI403"/>
  <c r="BH403"/>
  <c r="BG403"/>
  <c r="BF403"/>
  <c r="T403"/>
  <c r="T402"/>
  <c r="R403"/>
  <c r="R402"/>
  <c r="P403"/>
  <c r="P402"/>
  <c r="BI399"/>
  <c r="BH399"/>
  <c r="BG399"/>
  <c r="BF399"/>
  <c r="T399"/>
  <c r="T398"/>
  <c r="R399"/>
  <c r="R398"/>
  <c r="P399"/>
  <c r="P398"/>
  <c r="BI396"/>
  <c r="BH396"/>
  <c r="BG396"/>
  <c r="BF396"/>
  <c r="T396"/>
  <c r="R396"/>
  <c r="P396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64"/>
  <c r="BH364"/>
  <c r="BG364"/>
  <c r="BF364"/>
  <c r="T364"/>
  <c r="R364"/>
  <c r="P364"/>
  <c r="BI357"/>
  <c r="BH357"/>
  <c r="BG357"/>
  <c r="BF357"/>
  <c r="T357"/>
  <c r="R357"/>
  <c r="P357"/>
  <c r="BI353"/>
  <c r="BH353"/>
  <c r="BG353"/>
  <c r="BF353"/>
  <c r="T353"/>
  <c r="R353"/>
  <c r="P353"/>
  <c r="BI347"/>
  <c r="BH347"/>
  <c r="BG347"/>
  <c r="BF347"/>
  <c r="T347"/>
  <c r="R347"/>
  <c r="P347"/>
  <c r="BI342"/>
  <c r="BH342"/>
  <c r="BG342"/>
  <c r="BF342"/>
  <c r="T342"/>
  <c r="R342"/>
  <c r="P342"/>
  <c r="BI335"/>
  <c r="BH335"/>
  <c r="BG335"/>
  <c r="BF335"/>
  <c r="T335"/>
  <c r="R335"/>
  <c r="P335"/>
  <c r="BI325"/>
  <c r="BH325"/>
  <c r="BG325"/>
  <c r="BF325"/>
  <c r="T325"/>
  <c r="R325"/>
  <c r="P325"/>
  <c r="BI316"/>
  <c r="BH316"/>
  <c r="BG316"/>
  <c r="BF316"/>
  <c r="T316"/>
  <c r="R316"/>
  <c r="P316"/>
  <c r="BI310"/>
  <c r="BH310"/>
  <c r="BG310"/>
  <c r="BF310"/>
  <c r="T310"/>
  <c r="R310"/>
  <c r="P310"/>
  <c r="BI299"/>
  <c r="BH299"/>
  <c r="BG299"/>
  <c r="BF299"/>
  <c r="T299"/>
  <c r="R299"/>
  <c r="P299"/>
  <c r="BI292"/>
  <c r="BH292"/>
  <c r="BG292"/>
  <c r="BF292"/>
  <c r="T292"/>
  <c r="R292"/>
  <c r="P292"/>
  <c r="BI285"/>
  <c r="BH285"/>
  <c r="BG285"/>
  <c r="BF285"/>
  <c r="T285"/>
  <c r="R285"/>
  <c r="P285"/>
  <c r="BI279"/>
  <c r="BH279"/>
  <c r="BG279"/>
  <c r="BF279"/>
  <c r="T279"/>
  <c r="R279"/>
  <c r="P279"/>
  <c r="BI272"/>
  <c r="BH272"/>
  <c r="BG272"/>
  <c r="BF272"/>
  <c r="T272"/>
  <c r="R272"/>
  <c r="P272"/>
  <c r="BI266"/>
  <c r="BH266"/>
  <c r="BG266"/>
  <c r="BF266"/>
  <c r="T266"/>
  <c r="R266"/>
  <c r="P266"/>
  <c r="BI259"/>
  <c r="BH259"/>
  <c r="BG259"/>
  <c r="BF259"/>
  <c r="T259"/>
  <c r="R259"/>
  <c r="P259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197"/>
  <c r="BH197"/>
  <c r="BG197"/>
  <c r="BF197"/>
  <c r="T197"/>
  <c r="R197"/>
  <c r="P197"/>
  <c r="BI189"/>
  <c r="BH189"/>
  <c r="BG189"/>
  <c r="BF189"/>
  <c r="T189"/>
  <c r="R189"/>
  <c r="P189"/>
  <c r="BI185"/>
  <c r="BH185"/>
  <c r="BG185"/>
  <c r="BF185"/>
  <c r="T185"/>
  <c r="R185"/>
  <c r="P185"/>
  <c r="BI178"/>
  <c r="BH178"/>
  <c r="BG178"/>
  <c r="BF178"/>
  <c r="T178"/>
  <c r="R178"/>
  <c r="P178"/>
  <c r="BI172"/>
  <c r="BH172"/>
  <c r="BG172"/>
  <c r="BF172"/>
  <c r="T172"/>
  <c r="R172"/>
  <c r="P172"/>
  <c r="BI165"/>
  <c r="BH165"/>
  <c r="BG165"/>
  <c r="BF165"/>
  <c r="T165"/>
  <c r="R165"/>
  <c r="P165"/>
  <c r="BI158"/>
  <c r="BH158"/>
  <c r="BG158"/>
  <c r="BF158"/>
  <c r="T158"/>
  <c r="R158"/>
  <c r="P158"/>
  <c r="BI153"/>
  <c r="BH153"/>
  <c r="BG153"/>
  <c r="BF153"/>
  <c r="T153"/>
  <c r="R153"/>
  <c r="P153"/>
  <c r="BI145"/>
  <c r="BH145"/>
  <c r="BG145"/>
  <c r="BF145"/>
  <c r="T145"/>
  <c r="R145"/>
  <c r="P145"/>
  <c r="BI134"/>
  <c r="BH134"/>
  <c r="BG134"/>
  <c r="BF134"/>
  <c r="T134"/>
  <c r="R134"/>
  <c r="P134"/>
  <c r="BI119"/>
  <c r="BH119"/>
  <c r="BG119"/>
  <c r="BF119"/>
  <c r="T119"/>
  <c r="R119"/>
  <c r="P119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59"/>
  <c r="J19"/>
  <c r="J14"/>
  <c r="J94"/>
  <c r="E7"/>
  <c r="E88"/>
  <c i="1" r="L50"/>
  <c r="AM50"/>
  <c r="AM49"/>
  <c r="L49"/>
  <c r="AM47"/>
  <c r="L47"/>
  <c r="L45"/>
  <c r="L44"/>
  <c i="2" r="BK252"/>
  <c r="J466"/>
  <c r="BK391"/>
  <c r="BK233"/>
  <c r="J134"/>
  <c i="3" r="J2594"/>
  <c r="J2514"/>
  <c r="J2461"/>
  <c r="J2420"/>
  <c r="BK2378"/>
  <c r="BK2260"/>
  <c r="BK1958"/>
  <c r="BK1713"/>
  <c r="BK1546"/>
  <c r="J1350"/>
  <c r="J790"/>
  <c r="J617"/>
  <c r="J385"/>
  <c r="BK112"/>
  <c r="BK2570"/>
  <c r="J2464"/>
  <c r="J2418"/>
  <c r="J2256"/>
  <c r="BK1923"/>
  <c r="BK1788"/>
  <c r="BK1637"/>
  <c r="BK1567"/>
  <c r="J1398"/>
  <c r="BK907"/>
  <c r="J669"/>
  <c r="J345"/>
  <c r="BK2695"/>
  <c r="J2592"/>
  <c r="J2566"/>
  <c r="BK2475"/>
  <c r="J2451"/>
  <c r="BK2362"/>
  <c r="J2132"/>
  <c r="J1868"/>
  <c r="J1642"/>
  <c r="BK1451"/>
  <c r="BK925"/>
  <c r="J655"/>
  <c r="BK488"/>
  <c r="BK218"/>
  <c r="BK3219"/>
  <c r="J3184"/>
  <c r="J3033"/>
  <c r="J3004"/>
  <c r="J2883"/>
  <c r="BK2591"/>
  <c r="BK2490"/>
  <c r="BK2456"/>
  <c r="J2412"/>
  <c r="BK2339"/>
  <c r="J2173"/>
  <c r="BK1674"/>
  <c r="J1544"/>
  <c r="J1278"/>
  <c r="BK757"/>
  <c r="J511"/>
  <c r="BK345"/>
  <c i="4" r="BK124"/>
  <c r="BK118"/>
  <c r="BK119"/>
  <c i="5" r="BK265"/>
  <c r="BK231"/>
  <c r="J203"/>
  <c r="J158"/>
  <c r="BK286"/>
  <c r="J241"/>
  <c r="J193"/>
  <c r="BK141"/>
  <c r="J291"/>
  <c r="J229"/>
  <c r="J197"/>
  <c r="J141"/>
  <c r="J302"/>
  <c r="J269"/>
  <c r="BK237"/>
  <c r="J174"/>
  <c r="BK114"/>
  <c i="6" r="BK163"/>
  <c r="J103"/>
  <c r="BK142"/>
  <c r="BK98"/>
  <c r="J139"/>
  <c r="J181"/>
  <c r="J134"/>
  <c r="BK100"/>
  <c i="7" r="BK206"/>
  <c r="BK164"/>
  <c r="J117"/>
  <c r="J224"/>
  <c r="J193"/>
  <c r="BK172"/>
  <c r="J151"/>
  <c r="BK124"/>
  <c r="BK244"/>
  <c r="J183"/>
  <c r="J142"/>
  <c r="BK99"/>
  <c r="J195"/>
  <c r="J166"/>
  <c r="BK134"/>
  <c r="J99"/>
  <c i="8" r="BK321"/>
  <c r="J301"/>
  <c r="BK269"/>
  <c r="BK244"/>
  <c r="J219"/>
  <c r="BK192"/>
  <c r="J172"/>
  <c r="BK153"/>
  <c r="BK129"/>
  <c r="J333"/>
  <c r="J305"/>
  <c r="J262"/>
  <c r="J230"/>
  <c r="J205"/>
  <c r="BK182"/>
  <c r="BK136"/>
  <c r="J110"/>
  <c r="J319"/>
  <c r="J300"/>
  <c r="BK265"/>
  <c r="BK237"/>
  <c r="J216"/>
  <c r="J185"/>
  <c r="J164"/>
  <c r="J146"/>
  <c r="J118"/>
  <c r="J340"/>
  <c r="J332"/>
  <c r="J321"/>
  <c r="J279"/>
  <c r="BK250"/>
  <c r="BK216"/>
  <c r="BK190"/>
  <c r="J152"/>
  <c r="BK118"/>
  <c i="9" r="BK148"/>
  <c r="J118"/>
  <c r="BK151"/>
  <c r="J114"/>
  <c r="BK144"/>
  <c r="BK110"/>
  <c r="BK134"/>
  <c i="10" r="BK167"/>
  <c r="J146"/>
  <c r="BK126"/>
  <c r="J106"/>
  <c i="11" r="BK105"/>
  <c r="J107"/>
  <c r="J121"/>
  <c r="BK100"/>
  <c r="J99"/>
  <c i="12" r="J244"/>
  <c r="J239"/>
  <c r="J233"/>
  <c r="J95"/>
  <c r="BK95"/>
  <c i="13" r="J117"/>
  <c r="BK138"/>
  <c r="J131"/>
  <c r="J133"/>
  <c i="2" r="J516"/>
  <c r="J411"/>
  <c r="J285"/>
  <c r="BK197"/>
  <c r="BK461"/>
  <c r="BK325"/>
  <c r="J113"/>
  <c r="BK436"/>
  <c r="J292"/>
  <c r="BK205"/>
  <c r="BK530"/>
  <c r="J403"/>
  <c r="BK259"/>
  <c r="BK165"/>
  <c i="3" r="J2595"/>
  <c r="J2500"/>
  <c r="BK2454"/>
  <c r="BK2405"/>
  <c r="J2321"/>
  <c r="BK2095"/>
  <c r="J1933"/>
  <c r="BK1587"/>
  <c r="J1328"/>
  <c r="J757"/>
  <c r="BK538"/>
  <c r="J370"/>
  <c r="J281"/>
  <c r="J2703"/>
  <c r="J2518"/>
  <c r="J2466"/>
  <c r="J2406"/>
  <c r="BK2230"/>
  <c r="BK1814"/>
  <c r="J1658"/>
  <c r="BK1573"/>
  <c r="J1410"/>
  <c r="BK919"/>
  <c r="BK790"/>
  <c r="BK592"/>
  <c r="J350"/>
  <c r="BK166"/>
  <c r="J2636"/>
  <c r="J2585"/>
  <c r="BK2514"/>
  <c r="BK2466"/>
  <c r="J2409"/>
  <c r="BK2251"/>
  <c r="J2095"/>
  <c r="J1875"/>
  <c r="J1652"/>
  <c r="J1538"/>
  <c r="BK1389"/>
  <c r="BK839"/>
  <c r="J572"/>
  <c r="BK483"/>
  <c r="BK287"/>
  <c r="J3226"/>
  <c r="J3191"/>
  <c r="J3074"/>
  <c r="J2967"/>
  <c r="BK2703"/>
  <c r="BK2590"/>
  <c r="BK2485"/>
  <c r="J2426"/>
  <c r="J2343"/>
  <c r="J2203"/>
  <c r="BK1981"/>
  <c r="J1650"/>
  <c r="J1541"/>
  <c r="J1339"/>
  <c r="BK831"/>
  <c r="J631"/>
  <c r="BK350"/>
  <c r="J112"/>
  <c i="4" r="BK113"/>
  <c r="BK107"/>
  <c r="J101"/>
  <c i="5" r="J260"/>
  <c r="J219"/>
  <c r="J176"/>
  <c r="J140"/>
  <c r="BK275"/>
  <c r="J254"/>
  <c r="J205"/>
  <c r="J156"/>
  <c r="BK140"/>
  <c r="J282"/>
  <c r="BK246"/>
  <c r="BK203"/>
  <c r="BK152"/>
  <c r="J110"/>
  <c r="BK277"/>
  <c r="BK256"/>
  <c r="J207"/>
  <c r="J139"/>
  <c i="6" r="BK169"/>
  <c r="BK137"/>
  <c r="J175"/>
  <c r="J122"/>
  <c r="J169"/>
  <c r="J137"/>
  <c r="BK177"/>
  <c r="BK147"/>
  <c i="7" r="J230"/>
  <c r="J201"/>
  <c r="BK176"/>
  <c r="J154"/>
  <c r="J238"/>
  <c r="J199"/>
  <c r="BK169"/>
  <c r="J140"/>
  <c r="BK108"/>
  <c r="J222"/>
  <c r="BK181"/>
  <c r="BK155"/>
  <c r="BK132"/>
  <c r="BK230"/>
  <c r="J182"/>
  <c r="BK146"/>
  <c r="J107"/>
  <c i="8" r="BK323"/>
  <c r="BK302"/>
  <c r="J277"/>
  <c r="BK243"/>
  <c r="BK224"/>
  <c r="BK205"/>
  <c r="J174"/>
  <c r="BK152"/>
  <c r="J126"/>
  <c r="J339"/>
  <c r="J306"/>
  <c r="BK285"/>
  <c r="J253"/>
  <c r="BK239"/>
  <c r="BK229"/>
  <c r="J184"/>
  <c r="BK155"/>
  <c r="BK135"/>
  <c r="BK112"/>
  <c r="BK316"/>
  <c r="J298"/>
  <c r="BK253"/>
  <c r="BK235"/>
  <c r="J212"/>
  <c r="J189"/>
  <c r="BK173"/>
  <c r="BK343"/>
  <c r="J338"/>
  <c r="BK328"/>
  <c r="BK297"/>
  <c r="J268"/>
  <c r="BK232"/>
  <c r="BK218"/>
  <c r="BK189"/>
  <c r="J157"/>
  <c r="BK137"/>
  <c r="BK105"/>
  <c i="9" r="BK136"/>
  <c r="BK114"/>
  <c r="J154"/>
  <c r="J120"/>
  <c r="BK150"/>
  <c r="BK133"/>
  <c r="J146"/>
  <c r="BK103"/>
  <c i="10" r="BK147"/>
  <c r="BK109"/>
  <c r="BK106"/>
  <c r="J101"/>
  <c r="BK165"/>
  <c r="BK150"/>
  <c r="BK145"/>
  <c r="J141"/>
  <c r="J135"/>
  <c r="BK125"/>
  <c r="J113"/>
  <c r="J102"/>
  <c r="BK155"/>
  <c r="BK146"/>
  <c r="BK140"/>
  <c r="BK136"/>
  <c r="J134"/>
  <c r="BK129"/>
  <c r="J119"/>
  <c r="BK113"/>
  <c r="BK102"/>
  <c r="BK156"/>
  <c r="J142"/>
  <c r="J125"/>
  <c i="11" r="J123"/>
  <c r="BK99"/>
  <c r="J106"/>
  <c r="BK122"/>
  <c r="J101"/>
  <c r="J111"/>
  <c r="J97"/>
  <c i="12" r="BK88"/>
  <c r="J241"/>
  <c r="BK104"/>
  <c r="BK170"/>
  <c r="BK122"/>
  <c i="13" r="J112"/>
  <c r="BK98"/>
  <c r="BK100"/>
  <c i="2" r="BK508"/>
  <c r="BK389"/>
  <c r="BK292"/>
  <c r="J205"/>
  <c r="J473"/>
  <c r="J342"/>
  <c r="J158"/>
  <c r="J448"/>
  <c r="J353"/>
  <c r="BK247"/>
  <c i="1" r="AS55"/>
  <c i="3" r="J2373"/>
  <c r="BK2256"/>
  <c r="J1973"/>
  <c r="J1827"/>
  <c r="J1583"/>
  <c r="J925"/>
  <c r="BK772"/>
  <c r="BK631"/>
  <c r="BK459"/>
  <c r="J237"/>
  <c r="BK2566"/>
  <c r="BK2452"/>
  <c r="J2403"/>
  <c r="BK2244"/>
  <c r="J1889"/>
  <c r="BK1737"/>
  <c r="BK1624"/>
  <c r="J1560"/>
  <c r="BK1350"/>
  <c r="J882"/>
  <c r="BK685"/>
  <c r="BK478"/>
  <c r="J273"/>
  <c r="J2769"/>
  <c r="J2591"/>
  <c r="BK2577"/>
  <c r="BK2472"/>
  <c r="J2445"/>
  <c r="J2301"/>
  <c r="J2117"/>
  <c r="BK1847"/>
  <c r="J1624"/>
  <c r="J1564"/>
  <c r="BK1044"/>
  <c r="BK739"/>
  <c r="J543"/>
  <c r="J323"/>
  <c r="BK125"/>
  <c r="BK3202"/>
  <c r="J3083"/>
  <c r="BK3065"/>
  <c r="BK2930"/>
  <c r="J2879"/>
  <c r="BK2597"/>
  <c r="J2584"/>
  <c r="J2505"/>
  <c r="J2460"/>
  <c r="J2417"/>
  <c r="BK2325"/>
  <c r="BK1992"/>
  <c r="J1649"/>
  <c r="J797"/>
  <c r="J592"/>
  <c r="J408"/>
  <c r="J218"/>
  <c i="4" r="J126"/>
  <c r="J98"/>
  <c r="BK98"/>
  <c i="5" r="BK296"/>
  <c r="BK250"/>
  <c r="BK189"/>
  <c r="J150"/>
  <c r="J126"/>
  <c r="BK269"/>
  <c r="BK221"/>
  <c r="BK174"/>
  <c r="J121"/>
  <c r="BK267"/>
  <c r="BK217"/>
  <c r="BK170"/>
  <c r="J101"/>
  <c r="BK282"/>
  <c r="J246"/>
  <c r="BK197"/>
  <c r="BK121"/>
  <c i="6" r="J171"/>
  <c r="J142"/>
  <c r="BK113"/>
  <c r="J154"/>
  <c r="J113"/>
  <c r="J146"/>
  <c r="BK118"/>
  <c r="J111"/>
  <c i="7" r="J220"/>
  <c r="BK199"/>
  <c r="J169"/>
  <c r="J126"/>
  <c r="J228"/>
  <c r="J192"/>
  <c r="BK162"/>
  <c r="BK142"/>
  <c r="J105"/>
  <c r="BK214"/>
  <c r="BK175"/>
  <c r="J145"/>
  <c r="BK107"/>
  <c r="BK203"/>
  <c r="BK168"/>
  <c r="J128"/>
  <c r="J92"/>
  <c i="8" r="J314"/>
  <c r="J287"/>
  <c r="J267"/>
  <c r="J248"/>
  <c r="BK230"/>
  <c r="BK207"/>
  <c r="J179"/>
  <c r="BK167"/>
  <c r="BK151"/>
  <c r="J125"/>
  <c r="J328"/>
  <c r="BK301"/>
  <c r="J281"/>
  <c r="BK246"/>
  <c r="J218"/>
  <c r="J187"/>
  <c r="BK162"/>
  <c r="BK134"/>
  <c r="BK336"/>
  <c r="BK295"/>
  <c r="BK271"/>
  <c r="J243"/>
  <c r="BK220"/>
  <c r="BK191"/>
  <c r="BK172"/>
  <c r="J156"/>
  <c r="J123"/>
  <c r="J343"/>
  <c r="BK306"/>
  <c r="J299"/>
  <c r="J285"/>
  <c r="BK248"/>
  <c r="BK233"/>
  <c r="BK204"/>
  <c r="BK168"/>
  <c r="J145"/>
  <c r="BK128"/>
  <c i="9" r="J150"/>
  <c r="J130"/>
  <c r="J101"/>
  <c r="BK116"/>
  <c r="BK153"/>
  <c r="BK138"/>
  <c r="J138"/>
  <c r="J122"/>
  <c i="10" r="J133"/>
  <c r="J115"/>
  <c r="J107"/>
  <c i="11" r="BK106"/>
  <c r="J122"/>
  <c r="BK96"/>
  <c r="BK111"/>
  <c r="BK90"/>
  <c r="J95"/>
  <c i="12" r="J156"/>
  <c r="BK244"/>
  <c r="J113"/>
  <c r="BK200"/>
  <c i="13" r="BK150"/>
  <c r="J95"/>
  <c r="J89"/>
  <c r="BK129"/>
  <c i="2" r="BK513"/>
  <c r="BK364"/>
  <c r="J279"/>
  <c r="J145"/>
  <c r="J436"/>
  <c r="BK310"/>
  <c r="BK153"/>
  <c r="J417"/>
  <c r="BK285"/>
  <c r="BK220"/>
  <c r="BK103"/>
  <c r="J425"/>
  <c r="BK279"/>
  <c r="J197"/>
  <c i="3" r="J2695"/>
  <c r="J2581"/>
  <c r="J2475"/>
  <c r="J2423"/>
  <c r="J2391"/>
  <c r="BK2263"/>
  <c r="J1923"/>
  <c r="J1694"/>
  <c r="J1553"/>
  <c r="J1361"/>
  <c r="BK882"/>
  <c r="J645"/>
  <c r="BK415"/>
  <c r="J264"/>
  <c r="J2629"/>
  <c r="BK2505"/>
  <c r="BK2430"/>
  <c r="BK2373"/>
  <c r="BK2237"/>
  <c r="J1903"/>
  <c r="J1729"/>
  <c r="BK1616"/>
  <c r="BK1553"/>
  <c r="BK1278"/>
  <c r="J851"/>
  <c r="J761"/>
  <c r="BK506"/>
  <c r="J329"/>
  <c r="J144"/>
  <c r="BK2596"/>
  <c r="BK2573"/>
  <c r="J2481"/>
  <c r="J2456"/>
  <c r="J2383"/>
  <c r="J2216"/>
  <c r="J1999"/>
  <c r="J1861"/>
  <c r="BK1576"/>
  <c r="BK1361"/>
  <c r="J867"/>
  <c r="BK605"/>
  <c r="BK370"/>
  <c r="BK144"/>
  <c r="J3206"/>
  <c r="BK3083"/>
  <c r="J3016"/>
  <c r="BK2885"/>
  <c r="J2608"/>
  <c r="BK2586"/>
  <c r="BK2484"/>
  <c r="BK2439"/>
  <c r="BK2406"/>
  <c r="BK2321"/>
  <c r="J2197"/>
  <c r="J1785"/>
  <c r="BK1583"/>
  <c r="BK1328"/>
  <c r="BK826"/>
  <c r="BK645"/>
  <c r="J444"/>
  <c r="BK273"/>
  <c i="4" r="BK131"/>
  <c r="BK104"/>
  <c r="BK95"/>
  <c r="J36"/>
  <c i="5" r="J293"/>
  <c r="J221"/>
  <c r="BK172"/>
  <c r="J112"/>
  <c r="BK288"/>
  <c r="J262"/>
  <c r="J225"/>
  <c r="J178"/>
  <c i="6" r="J179"/>
  <c r="BK150"/>
  <c r="J183"/>
  <c r="BK134"/>
  <c r="J141"/>
  <c r="J187"/>
  <c r="J126"/>
  <c i="7" r="BK224"/>
  <c r="J200"/>
  <c r="J180"/>
  <c r="BK144"/>
  <c r="BK235"/>
  <c r="BK183"/>
  <c r="J158"/>
  <c r="BK126"/>
  <c r="J94"/>
  <c r="BK200"/>
  <c r="BK159"/>
  <c r="BK136"/>
  <c r="BK94"/>
  <c r="J196"/>
  <c r="BK170"/>
  <c r="J138"/>
  <c r="BK105"/>
  <c i="8" r="J318"/>
  <c r="BK296"/>
  <c r="J275"/>
  <c r="J261"/>
  <c r="BK238"/>
  <c r="BK209"/>
  <c r="J190"/>
  <c r="J171"/>
  <c r="BK154"/>
  <c r="BK121"/>
  <c r="BK332"/>
  <c r="J307"/>
  <c r="J288"/>
  <c r="BK272"/>
  <c r="J228"/>
  <c r="J201"/>
  <c r="BK181"/>
  <c r="BK147"/>
  <c r="J133"/>
  <c r="BK108"/>
  <c r="BK314"/>
  <c r="BK286"/>
  <c r="BK262"/>
  <c r="BK227"/>
  <c r="BK210"/>
  <c r="BK176"/>
  <c r="BK163"/>
  <c r="BK132"/>
  <c r="BK344"/>
  <c r="BK280"/>
  <c r="BK267"/>
  <c r="BK228"/>
  <c r="J209"/>
  <c r="J170"/>
  <c r="J147"/>
  <c r="J122"/>
  <c i="9" r="J149"/>
  <c r="J134"/>
  <c r="J104"/>
  <c r="BK140"/>
  <c r="J110"/>
  <c r="J136"/>
  <c r="J148"/>
  <c r="J133"/>
  <c r="BK118"/>
  <c i="10" r="BK149"/>
  <c r="J126"/>
  <c r="J124"/>
  <c r="J104"/>
  <c i="11" r="J91"/>
  <c r="BK109"/>
  <c r="BK123"/>
  <c r="BK110"/>
  <c r="BK95"/>
  <c r="BK98"/>
  <c i="12" r="J214"/>
  <c r="J207"/>
  <c r="BK192"/>
  <c i="13" r="J129"/>
  <c r="BK137"/>
  <c r="BK135"/>
  <c i="2" r="J108"/>
  <c r="BK516"/>
  <c r="BK357"/>
  <c r="J215"/>
  <c i="3" r="J2747"/>
  <c r="BK2487"/>
  <c r="BK2457"/>
  <c r="BK2409"/>
  <c r="J2048"/>
  <c r="BK1840"/>
  <c r="BK1609"/>
  <c r="BK1380"/>
  <c r="J897"/>
  <c r="BK704"/>
  <c r="J429"/>
  <c r="J287"/>
  <c r="J2596"/>
  <c r="J2470"/>
  <c r="J2411"/>
  <c r="J2354"/>
  <c r="BK2223"/>
  <c r="J1882"/>
  <c r="BK1705"/>
  <c r="J1609"/>
  <c r="BK1544"/>
  <c r="BK1249"/>
  <c r="J831"/>
  <c r="J598"/>
  <c r="J500"/>
  <c r="BK302"/>
  <c r="BK2817"/>
  <c r="J2587"/>
  <c r="J2491"/>
  <c r="J2457"/>
  <c r="J2394"/>
  <c r="BK2209"/>
  <c r="BK1976"/>
  <c r="BK1729"/>
  <c r="J1567"/>
  <c r="J1249"/>
  <c r="BK731"/>
  <c r="J548"/>
  <c r="BK364"/>
  <c r="BK155"/>
  <c r="J3211"/>
  <c r="BK3080"/>
  <c r="BK3010"/>
  <c r="J2888"/>
  <c r="BK2636"/>
  <c r="J2583"/>
  <c r="BK2473"/>
  <c r="BK2453"/>
  <c r="BK2403"/>
  <c r="BK2301"/>
  <c r="J2230"/>
  <c r="BK1933"/>
  <c r="BK1632"/>
  <c r="J1532"/>
  <c r="J950"/>
  <c r="J675"/>
  <c r="BK463"/>
  <c r="J228"/>
  <c i="4" r="J118"/>
  <c r="BK127"/>
  <c r="J104"/>
  <c i="5" r="BK254"/>
  <c r="J217"/>
  <c r="BK178"/>
  <c r="J131"/>
  <c r="J273"/>
  <c r="BK227"/>
  <c r="BK176"/>
  <c r="BK150"/>
  <c r="BK119"/>
  <c r="J248"/>
  <c r="BK209"/>
  <c r="BK166"/>
  <c r="BK108"/>
  <c r="J286"/>
  <c r="BK248"/>
  <c r="J201"/>
  <c r="J137"/>
  <c i="6" r="J177"/>
  <c r="BK132"/>
  <c r="J184"/>
  <c r="J150"/>
  <c r="BK116"/>
  <c r="J148"/>
  <c r="BK103"/>
  <c r="J152"/>
  <c i="7" r="BK228"/>
  <c r="BK197"/>
  <c r="J184"/>
  <c r="J152"/>
  <c r="BK240"/>
  <c r="J206"/>
  <c r="BK160"/>
  <c r="J132"/>
  <c r="J102"/>
  <c r="J209"/>
  <c r="J171"/>
  <c r="BK151"/>
  <c r="BK111"/>
  <c r="BK204"/>
  <c r="J172"/>
  <c r="J144"/>
  <c r="J111"/>
  <c i="8" r="BK329"/>
  <c r="J308"/>
  <c r="BK292"/>
  <c r="J265"/>
  <c r="J240"/>
  <c r="BK222"/>
  <c r="BK202"/>
  <c r="J178"/>
  <c r="BK159"/>
  <c r="J149"/>
  <c r="BK120"/>
  <c r="BK326"/>
  <c r="J293"/>
  <c r="J276"/>
  <c r="J242"/>
  <c r="BK196"/>
  <c r="J177"/>
  <c r="J128"/>
  <c r="J337"/>
  <c r="BK307"/>
  <c r="BK278"/>
  <c r="BK245"/>
  <c r="BK221"/>
  <c r="BK199"/>
  <c r="BK174"/>
  <c r="BK158"/>
  <c r="BK130"/>
  <c r="J342"/>
  <c r="J336"/>
  <c r="BK330"/>
  <c r="J296"/>
  <c r="BK263"/>
  <c r="J225"/>
  <c r="BK201"/>
  <c r="BK171"/>
  <c r="J141"/>
  <c r="BK125"/>
  <c i="9" r="J131"/>
  <c r="BK106"/>
  <c r="J142"/>
  <c r="BK154"/>
  <c r="BK141"/>
  <c r="BK104"/>
  <c r="J127"/>
  <c i="10" r="J150"/>
  <c r="J131"/>
  <c r="J114"/>
  <c r="J117"/>
  <c i="11" r="BK112"/>
  <c r="BK121"/>
  <c r="J90"/>
  <c r="J105"/>
  <c r="BK120"/>
  <c r="J96"/>
  <c i="12" r="J185"/>
  <c r="BK180"/>
  <c r="BK207"/>
  <c r="BK228"/>
  <c r="BK156"/>
  <c i="13" r="J140"/>
  <c r="J107"/>
  <c r="BK104"/>
  <c r="BK142"/>
  <c r="BK93"/>
  <c i="2" r="BK473"/>
  <c r="J335"/>
  <c r="BK215"/>
  <c r="J508"/>
  <c r="BK399"/>
  <c r="J189"/>
  <c r="J494"/>
  <c r="J316"/>
  <c r="J238"/>
  <c r="BK134"/>
  <c r="J521"/>
  <c r="BK448"/>
  <c r="J325"/>
  <c r="J210"/>
  <c i="3" r="J2673"/>
  <c r="J2577"/>
  <c r="BK2467"/>
  <c r="BK2417"/>
  <c r="BK2349"/>
  <c r="J2251"/>
  <c r="BK1875"/>
  <c r="J1690"/>
  <c r="BK1483"/>
  <c r="BK913"/>
  <c r="J685"/>
  <c r="J495"/>
  <c r="J340"/>
  <c r="BK2588"/>
  <c r="BK2478"/>
  <c r="BK2421"/>
  <c r="BK2343"/>
  <c r="BK2203"/>
  <c r="BK1896"/>
  <c r="BK1761"/>
  <c r="J1632"/>
  <c r="BK1541"/>
  <c r="BK1339"/>
  <c r="BK867"/>
  <c r="J748"/>
  <c r="BK521"/>
  <c r="BK323"/>
  <c r="BK2821"/>
  <c r="J2593"/>
  <c r="J2580"/>
  <c r="BK2488"/>
  <c r="BK2458"/>
  <c r="J2378"/>
  <c r="BK2149"/>
  <c r="BK1903"/>
  <c r="J1737"/>
  <c r="J1432"/>
  <c r="J919"/>
  <c r="BK624"/>
  <c r="BK468"/>
  <c r="BK213"/>
  <c r="BK3206"/>
  <c r="J3085"/>
  <c r="BK3033"/>
  <c r="J2893"/>
  <c r="BK2879"/>
  <c r="BK2598"/>
  <c r="J2573"/>
  <c r="BK2470"/>
  <c r="J2452"/>
  <c r="J2387"/>
  <c r="BK2311"/>
  <c r="BK2132"/>
  <c r="BK1690"/>
  <c r="BK1564"/>
  <c r="J1451"/>
  <c r="BK897"/>
  <c r="BK669"/>
  <c r="J415"/>
  <c r="BK188"/>
  <c i="4" r="J121"/>
  <c r="BK126"/>
  <c r="BK110"/>
  <c i="5" r="J275"/>
  <c r="BK233"/>
  <c r="BK191"/>
  <c r="BK154"/>
  <c r="J135"/>
  <c r="J264"/>
  <c r="BK223"/>
  <c r="J170"/>
  <c r="BK135"/>
  <c r="BK260"/>
  <c r="BK211"/>
  <c r="J180"/>
  <c r="J119"/>
  <c r="BK293"/>
  <c r="BK239"/>
  <c r="J185"/>
  <c r="BK117"/>
  <c i="6" r="J161"/>
  <c r="J124"/>
  <c r="BK96"/>
  <c r="BK141"/>
  <c r="BK184"/>
  <c r="J120"/>
  <c r="BK165"/>
  <c r="J107"/>
  <c i="7" r="BK222"/>
  <c r="BK195"/>
  <c r="BK166"/>
  <c r="J120"/>
  <c r="BK220"/>
  <c r="BK187"/>
  <c r="J159"/>
  <c r="BK128"/>
  <c r="BK101"/>
  <c r="BK201"/>
  <c r="J165"/>
  <c r="BK138"/>
  <c r="BK102"/>
  <c r="J197"/>
  <c r="J174"/>
  <c r="BK130"/>
  <c r="J96"/>
  <c i="8" r="J311"/>
  <c r="J284"/>
  <c r="BK268"/>
  <c r="J255"/>
  <c r="BK212"/>
  <c r="BK188"/>
  <c r="J163"/>
  <c r="BK141"/>
  <c r="J331"/>
  <c r="BK310"/>
  <c r="BK291"/>
  <c r="BK270"/>
  <c r="J236"/>
  <c r="BK219"/>
  <c r="BK178"/>
  <c r="J150"/>
  <c r="BK127"/>
  <c r="BK339"/>
  <c r="BK320"/>
  <c r="BK303"/>
  <c r="J264"/>
  <c r="J224"/>
  <c r="J204"/>
  <c r="BK177"/>
  <c r="J112"/>
  <c r="J341"/>
  <c r="J329"/>
  <c r="J316"/>
  <c r="BK287"/>
  <c r="BK259"/>
  <c r="J226"/>
  <c r="J202"/>
  <c r="J167"/>
  <c r="J144"/>
  <c r="J121"/>
  <c i="9" r="J144"/>
  <c r="BK123"/>
  <c r="J145"/>
  <c r="J113"/>
  <c r="BK143"/>
  <c r="BK122"/>
  <c r="BK130"/>
  <c i="10" r="J160"/>
  <c r="J140"/>
  <c r="BK107"/>
  <c r="BK104"/>
  <c r="BK166"/>
  <c r="J155"/>
  <c r="J149"/>
  <c r="BK142"/>
  <c r="J138"/>
  <c r="J128"/>
  <c r="BK115"/>
  <c r="BK110"/>
  <c r="J166"/>
  <c r="J156"/>
  <c r="BK148"/>
  <c r="J139"/>
  <c r="BK135"/>
  <c r="J132"/>
  <c r="BK127"/>
  <c r="J118"/>
  <c r="BK105"/>
  <c r="BK101"/>
  <c r="BK152"/>
  <c r="BK141"/>
  <c r="BK119"/>
  <c i="11" r="J113"/>
  <c r="J88"/>
  <c r="J102"/>
  <c r="J118"/>
  <c r="BK97"/>
  <c i="12" r="J247"/>
  <c r="J221"/>
  <c r="J228"/>
  <c r="BK247"/>
  <c r="J146"/>
  <c i="13" r="BK139"/>
  <c r="J136"/>
  <c r="J142"/>
  <c r="J139"/>
  <c r="J102"/>
  <c i="2" r="BK501"/>
  <c r="J347"/>
  <c r="BK229"/>
  <c r="BK113"/>
  <c r="J396"/>
  <c r="J185"/>
  <c r="BK478"/>
  <c r="J272"/>
  <c r="BK145"/>
  <c r="J364"/>
  <c r="BK238"/>
  <c r="BK189"/>
  <c i="3" r="BK2769"/>
  <c r="BK2593"/>
  <c r="J2542"/>
  <c r="BK2476"/>
  <c r="J2432"/>
  <c r="J2414"/>
  <c r="J2346"/>
  <c r="J1986"/>
  <c r="BK1666"/>
  <c r="BK1532"/>
  <c r="BK1317"/>
  <c r="J731"/>
  <c r="BK500"/>
  <c r="BK335"/>
  <c r="J2597"/>
  <c r="J2485"/>
  <c r="J2427"/>
  <c r="J2362"/>
  <c r="BK2216"/>
  <c r="J1847"/>
  <c r="J1674"/>
  <c r="J1576"/>
  <c r="BK1432"/>
  <c r="J931"/>
  <c r="J809"/>
  <c r="J605"/>
  <c r="BK429"/>
  <c r="BK177"/>
  <c r="J2615"/>
  <c r="BK2518"/>
  <c r="J2479"/>
  <c r="BK2455"/>
  <c r="BK2391"/>
  <c r="BK2173"/>
  <c r="J1943"/>
  <c r="J1713"/>
  <c r="BK1570"/>
  <c r="J1317"/>
  <c r="J826"/>
  <c r="BK580"/>
  <c r="J463"/>
  <c r="BK204"/>
  <c r="BK3211"/>
  <c r="BK3191"/>
  <c r="J3077"/>
  <c r="BK3016"/>
  <c r="BK2888"/>
  <c r="J2725"/>
  <c r="J2472"/>
  <c r="BK2432"/>
  <c r="BK2346"/>
  <c r="J2260"/>
  <c r="BK2143"/>
  <c r="BK1721"/>
  <c r="BK1538"/>
  <c r="BK1370"/>
  <c r="J704"/>
  <c r="J516"/>
  <c r="J358"/>
  <c i="4" r="J133"/>
  <c r="J110"/>
  <c r="J113"/>
  <c i="5" r="J277"/>
  <c r="J235"/>
  <c r="BK201"/>
  <c r="BK162"/>
  <c r="J104"/>
  <c r="J256"/>
  <c r="BK195"/>
  <c r="BK158"/>
  <c r="BK101"/>
  <c r="J252"/>
  <c r="BK207"/>
  <c r="BK185"/>
  <c r="J133"/>
  <c r="BK300"/>
  <c r="J267"/>
  <c r="BK229"/>
  <c r="J172"/>
  <c r="J108"/>
  <c i="6" r="J165"/>
  <c r="J98"/>
  <c r="J144"/>
  <c r="J105"/>
  <c r="BK130"/>
  <c r="J173"/>
  <c r="BK139"/>
  <c i="7" r="BK226"/>
  <c r="BK185"/>
  <c r="BK156"/>
  <c r="BK242"/>
  <c r="J213"/>
  <c r="J181"/>
  <c r="BK148"/>
  <c r="J118"/>
  <c r="BK232"/>
  <c r="J188"/>
  <c r="BK154"/>
  <c r="J115"/>
  <c r="BK216"/>
  <c r="BK184"/>
  <c r="J156"/>
  <c r="J110"/>
  <c i="8" r="J322"/>
  <c r="BK294"/>
  <c r="J272"/>
  <c r="BK241"/>
  <c r="J221"/>
  <c r="J211"/>
  <c r="BK187"/>
  <c r="J161"/>
  <c r="BK146"/>
  <c r="J107"/>
  <c r="BK319"/>
  <c r="J294"/>
  <c r="J273"/>
  <c r="BK240"/>
  <c r="J203"/>
  <c r="J183"/>
  <c r="J158"/>
  <c r="BK126"/>
  <c r="BK107"/>
  <c r="BK305"/>
  <c r="BK277"/>
  <c r="J250"/>
  <c r="BK225"/>
  <c r="J207"/>
  <c r="J175"/>
  <c r="J162"/>
  <c r="BK131"/>
  <c r="BK312"/>
  <c r="BK304"/>
  <c r="J292"/>
  <c r="BK261"/>
  <c r="BK223"/>
  <c r="BK200"/>
  <c r="BK164"/>
  <c r="J139"/>
  <c i="9" r="BK156"/>
  <c r="J139"/>
  <c r="BK113"/>
  <c r="BK132"/>
  <c r="J108"/>
  <c r="BK142"/>
  <c r="BK115"/>
  <c r="BK131"/>
  <c i="10" r="J148"/>
  <c r="BK124"/>
  <c r="J123"/>
  <c i="11" r="J117"/>
  <c r="J92"/>
  <c r="BK104"/>
  <c r="J89"/>
  <c r="BK102"/>
  <c r="J108"/>
  <c r="BK88"/>
  <c i="12" r="BK241"/>
  <c r="J175"/>
  <c r="BK233"/>
  <c r="BK163"/>
  <c i="13" r="J137"/>
  <c r="BK133"/>
  <c r="BK140"/>
  <c r="J98"/>
  <c r="J100"/>
  <c i="2" r="BK494"/>
  <c r="BK454"/>
  <c r="BK316"/>
  <c r="BK210"/>
  <c r="J483"/>
  <c r="J391"/>
  <c r="J165"/>
  <c r="J461"/>
  <c r="J310"/>
  <c r="BK243"/>
  <c r="J544"/>
  <c r="J501"/>
  <c r="J399"/>
  <c r="J247"/>
  <c r="BK172"/>
  <c i="3" r="BK2608"/>
  <c r="J2496"/>
  <c r="J2439"/>
  <c r="BK2408"/>
  <c r="J2286"/>
  <c r="J1976"/>
  <c r="J1814"/>
  <c r="J1605"/>
  <c r="BK1404"/>
  <c r="J907"/>
  <c r="BK748"/>
  <c r="J483"/>
  <c r="BK329"/>
  <c r="BK2595"/>
  <c r="BK2479"/>
  <c r="J2415"/>
  <c r="J2349"/>
  <c r="J2209"/>
  <c r="BK1827"/>
  <c r="BK1697"/>
  <c r="J1591"/>
  <c r="BK1475"/>
  <c r="J937"/>
  <c r="BK797"/>
  <c r="J624"/>
  <c r="BK401"/>
  <c r="J293"/>
  <c r="J2793"/>
  <c r="BK2582"/>
  <c r="J2509"/>
  <c r="BK2461"/>
  <c r="BK2411"/>
  <c r="BK2286"/>
  <c r="J1958"/>
  <c r="J1721"/>
  <c r="J1467"/>
  <c r="BK1236"/>
  <c r="BK809"/>
  <c r="BK560"/>
  <c r="J302"/>
  <c r="J3230"/>
  <c r="BK3184"/>
  <c r="BK3077"/>
  <c r="BK2967"/>
  <c r="BK2793"/>
  <c r="BK2594"/>
  <c r="BK2496"/>
  <c r="J2455"/>
  <c r="BK2354"/>
  <c r="J2291"/>
  <c r="BK2048"/>
  <c r="J1682"/>
  <c r="BK1560"/>
  <c r="J1044"/>
  <c r="BK723"/>
  <c r="J538"/>
  <c r="BK385"/>
  <c r="J155"/>
  <c i="4" r="J119"/>
  <c r="J129"/>
  <c r="J107"/>
  <c i="5" r="J166"/>
  <c r="BK160"/>
  <c r="BK136"/>
  <c r="J284"/>
  <c r="BK258"/>
  <c r="BK225"/>
  <c r="BK180"/>
  <c r="J154"/>
  <c r="BK144"/>
  <c r="BK134"/>
  <c r="J243"/>
  <c r="J187"/>
  <c r="J138"/>
  <c r="BK104"/>
  <c r="BK273"/>
  <c r="BK243"/>
  <c r="BK199"/>
  <c r="BK133"/>
  <c i="6" r="J158"/>
  <c r="J100"/>
  <c r="BK148"/>
  <c r="J118"/>
  <c r="BK158"/>
  <c r="J110"/>
  <c r="BK146"/>
  <c i="7" r="J233"/>
  <c r="J210"/>
  <c r="J187"/>
  <c r="J155"/>
  <c r="BK92"/>
  <c r="BK210"/>
  <c r="BK180"/>
  <c r="J146"/>
  <c r="BK120"/>
  <c r="J240"/>
  <c r="BK189"/>
  <c r="J170"/>
  <c r="BK118"/>
  <c r="J214"/>
  <c r="J178"/>
  <c r="J163"/>
  <c r="J124"/>
  <c i="8" r="J335"/>
  <c r="J312"/>
  <c r="BK288"/>
  <c r="J266"/>
  <c r="BK242"/>
  <c r="J229"/>
  <c r="BK206"/>
  <c r="J182"/>
  <c r="BK166"/>
  <c r="BK150"/>
  <c r="J105"/>
  <c r="BK313"/>
  <c r="BK298"/>
  <c r="BK275"/>
  <c r="J235"/>
  <c r="J210"/>
  <c r="J176"/>
  <c r="J154"/>
  <c r="BK139"/>
  <c r="BK114"/>
  <c r="BK325"/>
  <c r="J304"/>
  <c r="BK279"/>
  <c r="J251"/>
  <c r="J222"/>
  <c r="J200"/>
  <c r="BK170"/>
  <c r="BK157"/>
  <c r="J127"/>
  <c r="BK300"/>
  <c r="BK274"/>
  <c r="J237"/>
  <c r="J196"/>
  <c r="J166"/>
  <c r="J138"/>
  <c r="J108"/>
  <c i="9" r="J143"/>
  <c r="J116"/>
  <c r="BK149"/>
  <c r="J115"/>
  <c r="BK146"/>
  <c r="BK125"/>
  <c r="BK126"/>
  <c i="10" r="J153"/>
  <c r="BK132"/>
  <c r="J122"/>
  <c r="J120"/>
  <c i="11" r="J104"/>
  <c r="BK103"/>
  <c r="J120"/>
  <c r="J103"/>
  <c r="BK119"/>
  <c r="BK107"/>
  <c i="12" r="J180"/>
  <c r="BK113"/>
  <c i="13" r="J144"/>
  <c r="BK112"/>
  <c r="BK102"/>
  <c r="BK107"/>
  <c i="2" r="J530"/>
  <c r="BK411"/>
  <c r="BK266"/>
  <c r="BK185"/>
  <c i="3" r="BK2615"/>
  <c r="J2588"/>
  <c r="J2478"/>
  <c r="BK2427"/>
  <c r="J2334"/>
  <c r="J2244"/>
  <c r="BK1913"/>
  <c r="BK1658"/>
  <c r="BK1442"/>
  <c r="BK937"/>
  <c r="BK761"/>
  <c r="BK516"/>
  <c r="BK358"/>
  <c r="BK2653"/>
  <c r="BK2481"/>
  <c r="BK2445"/>
  <c r="BK2383"/>
  <c r="J2339"/>
  <c r="BK2197"/>
  <c r="J1840"/>
  <c r="J1666"/>
  <c r="J1598"/>
  <c r="J1442"/>
  <c r="J943"/>
  <c r="J772"/>
  <c r="J580"/>
  <c r="J459"/>
  <c r="J188"/>
  <c r="J2622"/>
  <c r="BK2581"/>
  <c r="BK2482"/>
  <c r="BK2464"/>
  <c r="J2421"/>
  <c r="BK2291"/>
  <c r="J1913"/>
  <c r="J1697"/>
  <c r="J1616"/>
  <c r="BK1398"/>
  <c r="BK847"/>
  <c r="BK598"/>
  <c r="BK473"/>
  <c r="BK293"/>
  <c r="BK3230"/>
  <c r="J3202"/>
  <c r="BK3074"/>
  <c r="BK2893"/>
  <c r="J2821"/>
  <c r="J2601"/>
  <c r="BK2509"/>
  <c r="J2469"/>
  <c r="J2430"/>
  <c r="J2368"/>
  <c r="BK2273"/>
  <c r="BK1999"/>
  <c r="J1761"/>
  <c r="J1573"/>
  <c r="BK1410"/>
  <c r="J839"/>
  <c r="J588"/>
  <c r="J401"/>
  <c r="J166"/>
  <c i="4" r="BK133"/>
  <c r="J131"/>
  <c i="5" r="BK298"/>
  <c r="J239"/>
  <c r="BK193"/>
  <c r="J146"/>
  <c r="BK110"/>
  <c r="BK262"/>
  <c r="BK213"/>
  <c r="J160"/>
  <c r="J136"/>
  <c r="J271"/>
  <c r="BK219"/>
  <c r="J183"/>
  <c r="BK126"/>
  <c r="J296"/>
  <c r="J258"/>
  <c r="J223"/>
  <c r="J152"/>
  <c i="6" r="J188"/>
  <c r="BK144"/>
  <c r="BK120"/>
  <c r="BK171"/>
  <c r="J132"/>
  <c r="BK175"/>
  <c r="J116"/>
  <c r="J167"/>
  <c r="BK124"/>
  <c i="7" r="BK212"/>
  <c r="BK190"/>
  <c r="BK174"/>
  <c r="BK158"/>
  <c r="BK96"/>
  <c r="J212"/>
  <c r="BK182"/>
  <c r="J147"/>
  <c r="BK115"/>
  <c r="J235"/>
  <c r="BK194"/>
  <c r="BK163"/>
  <c r="BK119"/>
  <c r="J226"/>
  <c r="J176"/>
  <c r="BK147"/>
  <c r="BK122"/>
  <c i="8" r="BK338"/>
  <c r="J313"/>
  <c r="J278"/>
  <c r="BK257"/>
  <c r="J231"/>
  <c r="J208"/>
  <c r="BK183"/>
  <c r="J165"/>
  <c r="BK144"/>
  <c r="BK341"/>
  <c r="J315"/>
  <c r="BK308"/>
  <c r="J286"/>
  <c r="BK251"/>
  <c r="J223"/>
  <c r="J191"/>
  <c r="BK138"/>
  <c r="BK122"/>
  <c r="BK315"/>
  <c r="J297"/>
  <c r="J259"/>
  <c r="BK226"/>
  <c r="BK208"/>
  <c r="BK179"/>
  <c r="BK169"/>
  <c r="J134"/>
  <c r="BK110"/>
  <c r="BK331"/>
  <c r="J317"/>
  <c r="J271"/>
  <c r="BK231"/>
  <c r="J206"/>
  <c r="BK185"/>
  <c r="J160"/>
  <c r="J132"/>
  <c i="9" r="J155"/>
  <c r="J126"/>
  <c r="J157"/>
  <c r="J125"/>
  <c r="BK152"/>
  <c r="J132"/>
  <c r="BK145"/>
  <c r="BK120"/>
  <c i="10" r="BK154"/>
  <c r="BK123"/>
  <c r="BK122"/>
  <c i="11" r="BK116"/>
  <c r="BK93"/>
  <c r="J100"/>
  <c r="BK117"/>
  <c r="J93"/>
  <c r="J116"/>
  <c r="BK92"/>
  <c i="12" r="J163"/>
  <c r="J104"/>
  <c r="J137"/>
  <c r="J192"/>
  <c r="BK127"/>
  <c i="13" r="BK136"/>
  <c r="BK121"/>
  <c r="J108"/>
  <c r="J104"/>
  <c i="2" r="BK488"/>
  <c r="BK353"/>
  <c r="J243"/>
  <c r="J119"/>
  <c r="BK347"/>
  <c r="BK178"/>
  <c r="J454"/>
  <c r="J357"/>
  <c r="J259"/>
  <c r="BK544"/>
  <c r="J488"/>
  <c r="J389"/>
  <c r="J225"/>
  <c i="3" r="J2817"/>
  <c r="J2589"/>
  <c r="J2482"/>
  <c r="J2424"/>
  <c r="BK2387"/>
  <c r="J2273"/>
  <c r="J1981"/>
  <c r="J1801"/>
  <c r="J1654"/>
  <c r="J1370"/>
  <c r="BK821"/>
  <c r="BK572"/>
  <c r="BK444"/>
  <c r="J125"/>
  <c r="J2598"/>
  <c r="BK2500"/>
  <c r="BK2451"/>
  <c r="BK2368"/>
  <c r="J2311"/>
  <c r="J1992"/>
  <c r="J1854"/>
  <c r="BK1694"/>
  <c r="BK1591"/>
  <c r="BK1459"/>
  <c r="BK950"/>
  <c r="J821"/>
  <c r="BK617"/>
  <c r="J468"/>
  <c r="J213"/>
  <c r="BK2747"/>
  <c r="J2590"/>
  <c r="J2570"/>
  <c r="J2476"/>
  <c r="BK2426"/>
  <c r="BK2296"/>
  <c r="BK1973"/>
  <c r="J1705"/>
  <c r="J1587"/>
  <c r="J1138"/>
  <c r="J723"/>
  <c r="BK511"/>
  <c r="J335"/>
  <c r="BK131"/>
  <c r="BK3198"/>
  <c r="J3080"/>
  <c r="J3010"/>
  <c r="J2885"/>
  <c r="BK2629"/>
  <c r="BK2585"/>
  <c r="BK2491"/>
  <c r="J2458"/>
  <c r="J2408"/>
  <c r="BK2330"/>
  <c r="J2283"/>
  <c r="BK1854"/>
  <c r="BK1605"/>
  <c r="BK1467"/>
  <c r="BK1138"/>
  <c r="J739"/>
  <c r="J521"/>
  <c r="BK264"/>
  <c i="4" r="J127"/>
  <c r="BK101"/>
  <c r="BK129"/>
  <c i="5" r="J279"/>
  <c r="BK241"/>
  <c r="J195"/>
  <c r="J164"/>
  <c r="J300"/>
  <c r="BK235"/>
  <c r="J191"/>
  <c r="BK146"/>
  <c r="J114"/>
  <c r="J227"/>
  <c r="J189"/>
  <c r="J134"/>
  <c r="BK302"/>
  <c r="J265"/>
  <c r="BK215"/>
  <c r="BK164"/>
  <c i="6" r="BK181"/>
  <c r="BK154"/>
  <c r="BK107"/>
  <c r="BK152"/>
  <c r="BK111"/>
  <c r="J147"/>
  <c r="J96"/>
  <c r="BK128"/>
  <c i="7" r="BK213"/>
  <c r="J189"/>
  <c r="J160"/>
  <c r="J101"/>
  <c r="J207"/>
  <c r="J179"/>
  <c r="BK149"/>
  <c r="J122"/>
  <c r="J242"/>
  <c r="BK192"/>
  <c r="J149"/>
  <c r="J113"/>
  <c r="BK209"/>
  <c r="J185"/>
  <c r="BK165"/>
  <c r="BK117"/>
  <c i="8" r="BK337"/>
  <c r="J320"/>
  <c r="BK293"/>
  <c r="BK264"/>
  <c r="J232"/>
  <c r="J220"/>
  <c r="J193"/>
  <c r="J169"/>
  <c r="J148"/>
  <c r="BK117"/>
  <c r="J323"/>
  <c r="J295"/>
  <c r="J274"/>
  <c r="J245"/>
  <c r="BK234"/>
  <c r="J192"/>
  <c r="BK161"/>
  <c r="J137"/>
  <c r="BK123"/>
  <c r="BK334"/>
  <c r="BK309"/>
  <c r="BK284"/>
  <c r="J244"/>
  <c r="J217"/>
  <c r="BK211"/>
  <c r="J181"/>
  <c r="J124"/>
  <c r="BK342"/>
  <c r="BK333"/>
  <c r="BK318"/>
  <c r="BK273"/>
  <c r="J241"/>
  <c r="BK213"/>
  <c r="BK184"/>
  <c r="BK148"/>
  <c r="J129"/>
  <c i="9" r="J152"/>
  <c r="J129"/>
  <c r="J103"/>
  <c r="BK129"/>
  <c r="BK101"/>
  <c r="BK139"/>
  <c r="J106"/>
  <c r="J121"/>
  <c i="10" r="J152"/>
  <c r="BK108"/>
  <c r="J105"/>
  <c r="BK103"/>
  <c r="J167"/>
  <c r="BK153"/>
  <c r="J147"/>
  <c r="J136"/>
  <c r="BK134"/>
  <c r="BK114"/>
  <c r="J109"/>
  <c r="BK160"/>
  <c r="J154"/>
  <c r="J144"/>
  <c r="BK138"/>
  <c r="BK133"/>
  <c r="BK131"/>
  <c r="BK120"/>
  <c r="BK117"/>
  <c r="J103"/>
  <c r="J157"/>
  <c r="J145"/>
  <c r="BK139"/>
  <c r="J108"/>
  <c i="11" r="J109"/>
  <c r="J114"/>
  <c r="BK91"/>
  <c r="BK108"/>
  <c r="BK89"/>
  <c r="BK101"/>
  <c i="12" r="J170"/>
  <c r="BK175"/>
  <c r="BK146"/>
  <c r="BK214"/>
  <c i="13" r="BK144"/>
  <c r="J135"/>
  <c r="BK117"/>
  <c r="BK126"/>
  <c r="BK131"/>
  <c i="2" r="BK466"/>
  <c r="BK387"/>
  <c r="J252"/>
  <c r="BK158"/>
  <c r="BK417"/>
  <c r="J299"/>
  <c r="BK119"/>
  <c r="BK425"/>
  <c r="BK299"/>
  <c r="J178"/>
  <c r="BK396"/>
  <c r="BK272"/>
  <c r="J220"/>
  <c r="J153"/>
  <c i="3" r="BK2601"/>
  <c r="J2586"/>
  <c r="J2488"/>
  <c r="BK2460"/>
  <c r="BK2418"/>
  <c r="BK2394"/>
  <c r="BK2283"/>
  <c r="BK2125"/>
  <c r="BK1889"/>
  <c r="J1788"/>
  <c r="BK1642"/>
  <c r="J1389"/>
  <c r="BK901"/>
  <c r="BK548"/>
  <c r="BK408"/>
  <c r="BK2673"/>
  <c r="BK2583"/>
  <c r="BK2469"/>
  <c r="BK2414"/>
  <c r="J2330"/>
  <c r="J2125"/>
  <c r="BK1801"/>
  <c r="BK1652"/>
  <c r="BK1598"/>
  <c r="J1483"/>
  <c r="J1236"/>
  <c r="BK783"/>
  <c r="J560"/>
  <c r="BK340"/>
  <c r="J131"/>
  <c r="J2653"/>
  <c r="BK2584"/>
  <c r="J2490"/>
  <c r="J2459"/>
  <c r="BK2420"/>
  <c r="J2263"/>
  <c r="BK1986"/>
  <c r="BK1882"/>
  <c r="BK1654"/>
  <c r="J1404"/>
  <c r="J913"/>
  <c r="BK665"/>
  <c r="J478"/>
  <c r="BK237"/>
  <c r="BK3226"/>
  <c r="BK3085"/>
  <c r="BK3004"/>
  <c r="BK2883"/>
  <c r="BK2622"/>
  <c r="BK2587"/>
  <c r="J2487"/>
  <c r="J2454"/>
  <c r="J2405"/>
  <c r="J2296"/>
  <c r="J2223"/>
  <c r="BK1861"/>
  <c r="J1546"/>
  <c r="J1459"/>
  <c r="BK851"/>
  <c r="BK655"/>
  <c r="J488"/>
  <c r="BK281"/>
  <c i="4" r="J120"/>
  <c r="J124"/>
  <c r="BK122"/>
  <c r="J95"/>
  <c i="5" r="BK264"/>
  <c r="J215"/>
  <c r="J168"/>
  <c r="BK139"/>
  <c r="BK279"/>
  <c r="J233"/>
  <c r="BK183"/>
  <c r="BK137"/>
  <c r="BK284"/>
  <c r="J231"/>
  <c r="J199"/>
  <c r="J148"/>
  <c r="J117"/>
  <c r="BK291"/>
  <c r="BK252"/>
  <c r="J209"/>
  <c r="J144"/>
  <c i="6" r="BK183"/>
  <c r="BK156"/>
  <c r="BK126"/>
  <c r="BK179"/>
  <c r="J130"/>
  <c r="BK173"/>
  <c r="BK188"/>
  <c r="BK161"/>
  <c i="7" r="BK238"/>
  <c r="BK207"/>
  <c r="BK193"/>
  <c r="J162"/>
  <c r="J104"/>
  <c r="J204"/>
  <c r="BK178"/>
  <c r="BK152"/>
  <c r="J130"/>
  <c r="J244"/>
  <c r="BK196"/>
  <c r="J164"/>
  <c r="J134"/>
  <c r="BK233"/>
  <c r="J190"/>
  <c r="J175"/>
  <c r="BK140"/>
  <c r="J119"/>
  <c i="8" r="J330"/>
  <c r="J310"/>
  <c r="J280"/>
  <c r="J263"/>
  <c r="J239"/>
  <c r="BK215"/>
  <c r="J194"/>
  <c r="J173"/>
  <c r="J155"/>
  <c r="BK133"/>
  <c r="BK340"/>
  <c r="J309"/>
  <c r="J290"/>
  <c r="J257"/>
  <c r="J238"/>
  <c r="BK194"/>
  <c r="BK180"/>
  <c r="J151"/>
  <c r="J117"/>
  <c r="BK322"/>
  <c r="BK282"/>
  <c r="BK266"/>
  <c r="J234"/>
  <c r="J213"/>
  <c r="J180"/>
  <c r="BK165"/>
  <c r="J135"/>
  <c r="J344"/>
  <c r="BK311"/>
  <c r="J302"/>
  <c r="J291"/>
  <c r="J269"/>
  <c r="J227"/>
  <c r="BK214"/>
  <c r="J188"/>
  <c r="J153"/>
  <c r="J131"/>
  <c r="J120"/>
  <c i="9" r="BK147"/>
  <c r="BK121"/>
  <c r="BK155"/>
  <c r="J123"/>
  <c r="J147"/>
  <c r="J128"/>
  <c r="BK157"/>
  <c i="10" r="BK157"/>
  <c r="BK128"/>
  <c r="J127"/>
  <c r="BK118"/>
  <c i="11" r="J110"/>
  <c r="BK113"/>
  <c r="J119"/>
  <c r="J98"/>
  <c r="BK118"/>
  <c i="12" r="J200"/>
  <c r="BK185"/>
  <c r="BK221"/>
  <c r="J88"/>
  <c r="BK137"/>
  <c i="13" r="J126"/>
  <c r="BK108"/>
  <c r="J121"/>
  <c r="J138"/>
  <c r="BK89"/>
  <c i="2" r="BK483"/>
  <c r="BK342"/>
  <c r="J233"/>
  <c r="J513"/>
  <c r="BK403"/>
  <c r="BK225"/>
  <c r="BK108"/>
  <c r="BK335"/>
  <c r="J266"/>
  <c r="J172"/>
  <c r="BK521"/>
  <c r="J478"/>
  <c r="J387"/>
  <c r="J229"/>
  <c r="J103"/>
  <c i="3" r="BK2592"/>
  <c r="J2484"/>
  <c r="BK2459"/>
  <c r="BK2415"/>
  <c r="J2357"/>
  <c r="BK2117"/>
  <c r="BK1868"/>
  <c r="BK1649"/>
  <c r="J1475"/>
  <c r="BK931"/>
  <c r="J783"/>
  <c r="BK543"/>
  <c r="J364"/>
  <c r="BK2725"/>
  <c r="BK2580"/>
  <c r="J2453"/>
  <c r="BK2412"/>
  <c r="J2325"/>
  <c r="J2149"/>
  <c r="BK1785"/>
  <c r="BK1650"/>
  <c r="J1570"/>
  <c r="J1421"/>
  <c r="J901"/>
  <c r="BK588"/>
  <c r="J473"/>
  <c r="J204"/>
  <c r="BK2670"/>
  <c r="BK2589"/>
  <c r="BK2542"/>
  <c r="J2473"/>
  <c r="BK2423"/>
  <c r="BK2357"/>
  <c r="J2143"/>
  <c r="J1896"/>
  <c r="BK1682"/>
  <c r="BK1421"/>
  <c r="BK943"/>
  <c r="BK675"/>
  <c r="BK495"/>
  <c r="BK228"/>
  <c r="J3219"/>
  <c r="J3198"/>
  <c r="J3065"/>
  <c r="J2930"/>
  <c r="J2670"/>
  <c r="J2582"/>
  <c r="J2467"/>
  <c r="BK2424"/>
  <c r="BK2334"/>
  <c r="J2237"/>
  <c r="BK1943"/>
  <c r="J1637"/>
  <c r="J1380"/>
  <c r="J847"/>
  <c r="J665"/>
  <c r="J506"/>
  <c r="J177"/>
  <c i="4" r="J122"/>
  <c r="BK121"/>
  <c r="BK120"/>
  <c i="5" r="BK187"/>
  <c r="BK148"/>
  <c r="BK112"/>
  <c r="BK271"/>
  <c r="J237"/>
  <c r="J211"/>
  <c r="BK168"/>
  <c r="BK138"/>
  <c r="J288"/>
  <c r="BK205"/>
  <c r="BK156"/>
  <c r="BK131"/>
  <c r="J298"/>
  <c r="J250"/>
  <c r="J213"/>
  <c r="J162"/>
  <c i="6" r="BK187"/>
  <c r="BK167"/>
  <c r="J128"/>
  <c r="J156"/>
  <c r="BK110"/>
  <c r="BK122"/>
  <c r="J163"/>
  <c r="BK105"/>
  <c i="7" r="BK218"/>
  <c r="J194"/>
  <c r="BK171"/>
  <c r="J108"/>
  <c r="J218"/>
  <c r="J203"/>
  <c r="J168"/>
  <c r="J136"/>
  <c r="BK104"/>
  <c r="J216"/>
  <c r="BK179"/>
  <c r="J148"/>
  <c r="BK110"/>
  <c r="J232"/>
  <c r="BK188"/>
  <c r="BK145"/>
  <c r="BK113"/>
  <c i="8" r="J326"/>
  <c r="J303"/>
  <c r="BK281"/>
  <c r="J246"/>
  <c r="J214"/>
  <c r="J199"/>
  <c r="BK175"/>
  <c r="BK160"/>
  <c r="BK145"/>
  <c r="J334"/>
  <c r="J325"/>
  <c r="J282"/>
  <c r="BK255"/>
  <c r="J233"/>
  <c r="BK193"/>
  <c r="J159"/>
  <c r="BK149"/>
  <c r="BK124"/>
  <c r="BK335"/>
  <c r="BK317"/>
  <c r="BK299"/>
  <c r="BK276"/>
  <c r="BK236"/>
  <c r="J215"/>
  <c r="J186"/>
  <c r="J168"/>
  <c r="J136"/>
  <c r="J114"/>
  <c r="BK290"/>
  <c r="J270"/>
  <c r="BK217"/>
  <c r="BK203"/>
  <c r="BK186"/>
  <c r="BK156"/>
  <c r="J130"/>
  <c i="9" r="J153"/>
  <c r="BK128"/>
  <c r="J156"/>
  <c r="BK127"/>
  <c r="J151"/>
  <c r="J140"/>
  <c r="BK108"/>
  <c r="J141"/>
  <c i="10" r="J165"/>
  <c r="BK144"/>
  <c r="J129"/>
  <c r="J110"/>
  <c i="11" r="BK115"/>
  <c r="J115"/>
  <c r="J94"/>
  <c r="J112"/>
  <c r="BK114"/>
  <c r="BK94"/>
  <c i="12" r="J127"/>
  <c r="BK239"/>
  <c r="J122"/>
  <c i="13" r="J93"/>
  <c r="J150"/>
  <c r="BK95"/>
  <c i="2" l="1" r="R102"/>
  <c r="R219"/>
  <c r="T386"/>
  <c r="BK410"/>
  <c r="J410"/>
  <c r="J72"/>
  <c r="P424"/>
  <c r="BK460"/>
  <c r="J460"/>
  <c r="J74"/>
  <c r="BK493"/>
  <c r="J493"/>
  <c r="J75"/>
  <c i="3" r="P111"/>
  <c r="BK363"/>
  <c r="J363"/>
  <c r="J67"/>
  <c r="P363"/>
  <c r="BK674"/>
  <c r="J674"/>
  <c r="J68"/>
  <c r="BK912"/>
  <c r="J912"/>
  <c r="J69"/>
  <c r="T912"/>
  <c r="T949"/>
  <c r="BK1575"/>
  <c r="J1575"/>
  <c r="J71"/>
  <c r="BK1651"/>
  <c r="J1651"/>
  <c r="J72"/>
  <c r="P1657"/>
  <c r="P1787"/>
  <c r="BK1975"/>
  <c r="J1975"/>
  <c r="J76"/>
  <c r="BK2262"/>
  <c r="J2262"/>
  <c r="J77"/>
  <c r="P2285"/>
  <c r="P2345"/>
  <c r="BK2402"/>
  <c r="J2402"/>
  <c r="J81"/>
  <c r="BK2463"/>
  <c r="J2463"/>
  <c r="J82"/>
  <c r="R2600"/>
  <c r="P2672"/>
  <c r="P2887"/>
  <c r="R3082"/>
  <c r="T3183"/>
  <c i="4" r="P94"/>
  <c r="R117"/>
  <c r="BK125"/>
  <c r="J125"/>
  <c r="J68"/>
  <c i="5" r="P107"/>
  <c r="BK116"/>
  <c r="J116"/>
  <c r="J68"/>
  <c r="P130"/>
  <c r="BK143"/>
  <c r="J143"/>
  <c r="J71"/>
  <c r="P182"/>
  <c r="P245"/>
  <c r="P281"/>
  <c r="P290"/>
  <c r="BK295"/>
  <c r="J295"/>
  <c r="J76"/>
  <c i="6" r="P95"/>
  <c r="P102"/>
  <c r="P109"/>
  <c r="R115"/>
  <c r="R136"/>
  <c r="BK160"/>
  <c r="J160"/>
  <c r="J70"/>
  <c r="BK186"/>
  <c r="J186"/>
  <c r="J71"/>
  <c i="7" r="R91"/>
  <c r="BK98"/>
  <c r="J98"/>
  <c r="J66"/>
  <c r="P237"/>
  <c i="8" r="BK106"/>
  <c r="J106"/>
  <c r="J66"/>
  <c r="BK116"/>
  <c r="J116"/>
  <c r="J71"/>
  <c r="BK119"/>
  <c r="J119"/>
  <c r="J72"/>
  <c r="T140"/>
  <c r="T195"/>
  <c r="T247"/>
  <c r="R260"/>
  <c r="P283"/>
  <c r="R289"/>
  <c r="R324"/>
  <c r="R327"/>
  <c i="9" r="BK102"/>
  <c r="J102"/>
  <c r="J66"/>
  <c r="BK112"/>
  <c r="J112"/>
  <c r="J71"/>
  <c r="BK137"/>
  <c r="J137"/>
  <c r="J76"/>
  <c i="12" r="R87"/>
  <c r="R155"/>
  <c r="R199"/>
  <c r="BK238"/>
  <c r="J238"/>
  <c r="J64"/>
  <c i="13" r="P116"/>
  <c r="P88"/>
  <c i="2" r="BK102"/>
  <c r="J102"/>
  <c r="J65"/>
  <c r="BK204"/>
  <c r="J204"/>
  <c r="J66"/>
  <c r="T204"/>
  <c r="T219"/>
  <c r="P386"/>
  <c r="T410"/>
  <c r="T424"/>
  <c r="R460"/>
  <c r="R493"/>
  <c i="3" r="T111"/>
  <c r="P263"/>
  <c r="T263"/>
  <c r="P674"/>
  <c r="P912"/>
  <c r="BK949"/>
  <c r="J949"/>
  <c r="J70"/>
  <c r="T1575"/>
  <c r="T1651"/>
  <c r="R1657"/>
  <c r="T1787"/>
  <c r="P1975"/>
  <c r="P2262"/>
  <c r="BK2285"/>
  <c r="J2285"/>
  <c r="J78"/>
  <c r="R2345"/>
  <c r="R2402"/>
  <c r="T2463"/>
  <c r="T2600"/>
  <c r="BK2672"/>
  <c r="J2672"/>
  <c r="J84"/>
  <c r="T2887"/>
  <c r="BK3082"/>
  <c r="J3082"/>
  <c r="J86"/>
  <c r="R3183"/>
  <c i="4" r="BK94"/>
  <c r="J94"/>
  <c r="J64"/>
  <c r="BK117"/>
  <c r="J117"/>
  <c r="J66"/>
  <c r="R125"/>
  <c i="5" r="BK107"/>
  <c r="J107"/>
  <c r="J67"/>
  <c r="R116"/>
  <c r="T130"/>
  <c r="R143"/>
  <c r="BK182"/>
  <c r="J182"/>
  <c r="J72"/>
  <c r="BK245"/>
  <c r="J245"/>
  <c r="J73"/>
  <c r="BK281"/>
  <c r="J281"/>
  <c r="J74"/>
  <c r="BK290"/>
  <c r="J290"/>
  <c r="J75"/>
  <c r="R295"/>
  <c i="6" r="T95"/>
  <c r="R102"/>
  <c r="T109"/>
  <c r="T115"/>
  <c r="P136"/>
  <c r="T160"/>
  <c r="R186"/>
  <c i="7" r="P91"/>
  <c r="T98"/>
  <c r="R237"/>
  <c i="8" r="P106"/>
  <c r="P103"/>
  <c r="R116"/>
  <c r="P119"/>
  <c r="BK140"/>
  <c r="J140"/>
  <c r="J73"/>
  <c r="R195"/>
  <c r="R247"/>
  <c r="P260"/>
  <c r="R283"/>
  <c r="P289"/>
  <c r="BK324"/>
  <c r="J324"/>
  <c r="J79"/>
  <c r="P327"/>
  <c i="9" r="R102"/>
  <c r="R99"/>
  <c r="T112"/>
  <c r="BK119"/>
  <c r="J119"/>
  <c r="J73"/>
  <c r="T119"/>
  <c r="R124"/>
  <c r="T137"/>
  <c i="10" r="P100"/>
  <c r="P99"/>
  <c r="BK112"/>
  <c r="J112"/>
  <c r="J67"/>
  <c r="T112"/>
  <c r="R116"/>
  <c r="P121"/>
  <c r="P130"/>
  <c r="BK137"/>
  <c r="J137"/>
  <c r="J71"/>
  <c r="T137"/>
  <c r="R143"/>
  <c r="T151"/>
  <c r="P164"/>
  <c r="P158"/>
  <c i="11" r="R87"/>
  <c r="R86"/>
  <c i="12" r="P87"/>
  <c r="P155"/>
  <c r="P199"/>
  <c r="T238"/>
  <c i="13" r="BK116"/>
  <c r="J116"/>
  <c r="J62"/>
  <c r="BK128"/>
  <c r="J128"/>
  <c r="J64"/>
  <c r="T128"/>
  <c i="2" r="T102"/>
  <c r="T101"/>
  <c r="R204"/>
  <c r="BK219"/>
  <c r="J219"/>
  <c r="J67"/>
  <c r="BK386"/>
  <c r="J386"/>
  <c r="J68"/>
  <c r="P410"/>
  <c r="R424"/>
  <c r="P460"/>
  <c r="T493"/>
  <c i="3" r="BK111"/>
  <c r="J111"/>
  <c r="J65"/>
  <c r="R111"/>
  <c r="BK263"/>
  <c r="J263"/>
  <c r="J66"/>
  <c r="R263"/>
  <c r="T363"/>
  <c r="T674"/>
  <c r="R912"/>
  <c r="R949"/>
  <c r="R1575"/>
  <c r="R1651"/>
  <c r="T1657"/>
  <c r="BK1787"/>
  <c r="J1787"/>
  <c r="J75"/>
  <c r="T1975"/>
  <c r="T2262"/>
  <c r="T2285"/>
  <c r="T2345"/>
  <c r="T2402"/>
  <c r="R2463"/>
  <c r="P2600"/>
  <c r="R2672"/>
  <c r="BK2887"/>
  <c r="J2887"/>
  <c r="J85"/>
  <c r="T3082"/>
  <c r="P3183"/>
  <c i="4" r="R94"/>
  <c r="P117"/>
  <c r="P125"/>
  <c i="5" r="T107"/>
  <c r="T99"/>
  <c r="T116"/>
  <c r="R130"/>
  <c r="P143"/>
  <c r="R182"/>
  <c r="T245"/>
  <c r="T281"/>
  <c r="T290"/>
  <c r="T295"/>
  <c i="6" r="R95"/>
  <c r="T102"/>
  <c r="R109"/>
  <c r="P115"/>
  <c r="BK136"/>
  <c r="J136"/>
  <c r="J69"/>
  <c r="R160"/>
  <c r="P186"/>
  <c i="7" r="T91"/>
  <c r="T90"/>
  <c r="P98"/>
  <c r="T237"/>
  <c i="8" r="T106"/>
  <c r="T103"/>
  <c r="P116"/>
  <c r="R119"/>
  <c r="R140"/>
  <c r="P195"/>
  <c r="P247"/>
  <c r="BK260"/>
  <c r="J260"/>
  <c r="J76"/>
  <c r="BK283"/>
  <c r="J283"/>
  <c r="J77"/>
  <c r="BK289"/>
  <c r="J289"/>
  <c r="J78"/>
  <c r="P324"/>
  <c r="T327"/>
  <c i="9" r="T102"/>
  <c r="T99"/>
  <c r="R112"/>
  <c r="P119"/>
  <c r="R119"/>
  <c r="T124"/>
  <c r="R137"/>
  <c i="10" r="T100"/>
  <c r="T99"/>
  <c r="P112"/>
  <c r="BK116"/>
  <c r="J116"/>
  <c r="J68"/>
  <c r="T116"/>
  <c r="R121"/>
  <c r="BK130"/>
  <c r="J130"/>
  <c r="J70"/>
  <c r="T130"/>
  <c r="R137"/>
  <c r="P143"/>
  <c r="BK151"/>
  <c r="J151"/>
  <c r="J73"/>
  <c r="R151"/>
  <c r="BK164"/>
  <c r="J164"/>
  <c r="J76"/>
  <c r="R164"/>
  <c r="R158"/>
  <c i="11" r="BK87"/>
  <c r="BK86"/>
  <c r="J86"/>
  <c r="J63"/>
  <c r="T87"/>
  <c r="T86"/>
  <c i="12" r="BK87"/>
  <c r="J87"/>
  <c r="J61"/>
  <c r="BK155"/>
  <c r="J155"/>
  <c r="J62"/>
  <c r="BK199"/>
  <c r="J199"/>
  <c r="J63"/>
  <c r="R238"/>
  <c i="13" r="R116"/>
  <c r="R88"/>
  <c r="R87"/>
  <c r="R86"/>
  <c r="R128"/>
  <c i="2" r="P102"/>
  <c r="P204"/>
  <c r="P219"/>
  <c r="R386"/>
  <c r="R410"/>
  <c r="R401"/>
  <c r="BK424"/>
  <c r="J424"/>
  <c r="J73"/>
  <c r="T460"/>
  <c r="P493"/>
  <c i="3" r="R363"/>
  <c r="R674"/>
  <c r="P949"/>
  <c r="P1575"/>
  <c r="P1651"/>
  <c r="BK1657"/>
  <c r="R1787"/>
  <c r="R1975"/>
  <c r="R2262"/>
  <c r="R2285"/>
  <c r="BK2345"/>
  <c r="J2345"/>
  <c r="J79"/>
  <c r="P2402"/>
  <c r="P2463"/>
  <c r="BK2600"/>
  <c r="J2600"/>
  <c r="J83"/>
  <c r="T2672"/>
  <c r="R2887"/>
  <c r="P3082"/>
  <c r="BK3183"/>
  <c r="J3183"/>
  <c r="J87"/>
  <c i="4" r="T94"/>
  <c r="T117"/>
  <c r="T125"/>
  <c i="5" r="R107"/>
  <c r="R99"/>
  <c r="P116"/>
  <c r="BK130"/>
  <c r="J130"/>
  <c r="J70"/>
  <c r="T143"/>
  <c r="T182"/>
  <c r="R245"/>
  <c r="R281"/>
  <c r="R290"/>
  <c r="P295"/>
  <c i="6" r="BK95"/>
  <c r="J95"/>
  <c r="J65"/>
  <c r="BK102"/>
  <c r="J102"/>
  <c r="J66"/>
  <c r="BK109"/>
  <c r="J109"/>
  <c r="J67"/>
  <c r="BK115"/>
  <c r="J115"/>
  <c r="J68"/>
  <c r="T136"/>
  <c r="P160"/>
  <c r="T186"/>
  <c i="7" r="BK91"/>
  <c r="J91"/>
  <c r="J65"/>
  <c r="R98"/>
  <c r="BK237"/>
  <c r="J237"/>
  <c r="J67"/>
  <c i="8" r="R106"/>
  <c r="R103"/>
  <c r="T116"/>
  <c r="T119"/>
  <c r="P140"/>
  <c r="BK195"/>
  <c r="J195"/>
  <c r="J74"/>
  <c r="BK247"/>
  <c r="J247"/>
  <c r="J75"/>
  <c r="T260"/>
  <c r="T283"/>
  <c r="T289"/>
  <c r="T324"/>
  <c r="BK327"/>
  <c r="J327"/>
  <c r="J80"/>
  <c i="9" r="P102"/>
  <c r="P99"/>
  <c r="P112"/>
  <c r="BK124"/>
  <c r="J124"/>
  <c r="J74"/>
  <c r="P124"/>
  <c r="P137"/>
  <c i="10" r="BK100"/>
  <c r="BK99"/>
  <c r="J99"/>
  <c r="J64"/>
  <c r="R100"/>
  <c r="R99"/>
  <c r="R112"/>
  <c r="P116"/>
  <c r="BK121"/>
  <c r="J121"/>
  <c r="J69"/>
  <c r="T121"/>
  <c r="R130"/>
  <c r="P137"/>
  <c r="BK143"/>
  <c r="J143"/>
  <c r="J72"/>
  <c r="T143"/>
  <c r="P151"/>
  <c r="T164"/>
  <c r="T158"/>
  <c i="11" r="P87"/>
  <c r="P86"/>
  <c i="1" r="AU65"/>
  <c i="12" r="T87"/>
  <c r="T86"/>
  <c r="T85"/>
  <c r="T155"/>
  <c r="T199"/>
  <c r="P238"/>
  <c i="13" r="T116"/>
  <c r="T88"/>
  <c r="T87"/>
  <c r="T86"/>
  <c r="P128"/>
  <c i="2" r="BK529"/>
  <c r="J529"/>
  <c r="J77"/>
  <c i="3" r="BK2393"/>
  <c r="J2393"/>
  <c r="J80"/>
  <c i="4" r="BK128"/>
  <c r="J128"/>
  <c r="J69"/>
  <c i="8" r="BK111"/>
  <c r="J111"/>
  <c r="J68"/>
  <c i="9" r="BK117"/>
  <c r="J117"/>
  <c r="J72"/>
  <c i="2" r="BK402"/>
  <c r="J402"/>
  <c r="J71"/>
  <c i="4" r="BK123"/>
  <c r="J123"/>
  <c r="J67"/>
  <c i="5" r="BK100"/>
  <c r="J100"/>
  <c r="J65"/>
  <c r="BK103"/>
  <c r="J103"/>
  <c r="J66"/>
  <c i="8" r="BK109"/>
  <c r="J109"/>
  <c r="J67"/>
  <c i="2" r="BK398"/>
  <c r="J398"/>
  <c r="J69"/>
  <c r="BK543"/>
  <c r="J543"/>
  <c r="J78"/>
  <c i="8" r="BK104"/>
  <c r="J104"/>
  <c r="J65"/>
  <c r="BK113"/>
  <c r="J113"/>
  <c r="J69"/>
  <c i="9" r="BK100"/>
  <c r="J100"/>
  <c r="J65"/>
  <c r="BK107"/>
  <c r="J107"/>
  <c r="J68"/>
  <c i="10" r="BK159"/>
  <c r="J159"/>
  <c r="J75"/>
  <c i="12" r="BK246"/>
  <c r="J246"/>
  <c r="J65"/>
  <c i="13" r="BK125"/>
  <c r="J125"/>
  <c r="J63"/>
  <c i="4" r="BK130"/>
  <c r="J130"/>
  <c r="J70"/>
  <c r="BK132"/>
  <c r="J132"/>
  <c r="J71"/>
  <c i="9" r="BK105"/>
  <c r="J105"/>
  <c r="J67"/>
  <c r="BK109"/>
  <c r="J109"/>
  <c r="J69"/>
  <c r="BK135"/>
  <c r="J135"/>
  <c r="J75"/>
  <c i="13" r="BK88"/>
  <c r="BK87"/>
  <c r="J87"/>
  <c r="J60"/>
  <c r="BK143"/>
  <c r="J143"/>
  <c r="J65"/>
  <c r="BK149"/>
  <c r="J149"/>
  <c r="J66"/>
  <c r="J52"/>
  <c r="BE112"/>
  <c r="BE117"/>
  <c r="BE121"/>
  <c r="BE136"/>
  <c r="BE138"/>
  <c r="BE139"/>
  <c r="BE150"/>
  <c r="F55"/>
  <c r="BE89"/>
  <c r="BE126"/>
  <c r="BE133"/>
  <c r="BE135"/>
  <c r="BE142"/>
  <c r="E48"/>
  <c r="BE93"/>
  <c r="BE95"/>
  <c r="BE100"/>
  <c r="BE107"/>
  <c r="BE108"/>
  <c r="BE137"/>
  <c r="BE144"/>
  <c r="BE98"/>
  <c r="BE102"/>
  <c r="BE104"/>
  <c r="BE129"/>
  <c r="BE131"/>
  <c r="BE140"/>
  <c i="11" r="J87"/>
  <c r="J64"/>
  <c i="12" r="J52"/>
  <c r="F55"/>
  <c r="BE146"/>
  <c r="BE175"/>
  <c r="BE239"/>
  <c r="BE241"/>
  <c r="BE247"/>
  <c r="BE88"/>
  <c r="BE127"/>
  <c r="BE163"/>
  <c r="E75"/>
  <c r="BE95"/>
  <c r="BE122"/>
  <c r="BE137"/>
  <c r="BE156"/>
  <c r="BE192"/>
  <c r="BE233"/>
  <c r="BE104"/>
  <c r="BE113"/>
  <c r="BE170"/>
  <c r="BE180"/>
  <c r="BE185"/>
  <c r="BE200"/>
  <c r="BE207"/>
  <c r="BE214"/>
  <c r="BE221"/>
  <c r="BE228"/>
  <c r="BE244"/>
  <c i="10" r="J100"/>
  <c r="J65"/>
  <c i="11" r="BE88"/>
  <c r="BE89"/>
  <c r="BE96"/>
  <c r="BE99"/>
  <c r="BE104"/>
  <c r="BE105"/>
  <c r="BE109"/>
  <c r="BE110"/>
  <c r="J56"/>
  <c r="F59"/>
  <c r="BE90"/>
  <c r="BE93"/>
  <c r="BE95"/>
  <c r="BE103"/>
  <c r="BE106"/>
  <c r="BE108"/>
  <c r="BE112"/>
  <c r="BE113"/>
  <c r="E50"/>
  <c r="BE91"/>
  <c r="BE92"/>
  <c r="BE97"/>
  <c r="BE98"/>
  <c r="BE101"/>
  <c r="BE107"/>
  <c r="BE114"/>
  <c r="BE115"/>
  <c r="BE118"/>
  <c r="BE120"/>
  <c r="BE121"/>
  <c r="BE123"/>
  <c r="BE94"/>
  <c r="BE100"/>
  <c r="BE102"/>
  <c r="BE111"/>
  <c r="BE116"/>
  <c r="BE117"/>
  <c r="BE119"/>
  <c r="BE122"/>
  <c i="10" r="J92"/>
  <c r="F95"/>
  <c r="BE101"/>
  <c r="BE108"/>
  <c r="BE114"/>
  <c r="BE124"/>
  <c r="BE128"/>
  <c r="BE131"/>
  <c r="BE132"/>
  <c r="BE133"/>
  <c r="BE134"/>
  <c r="BE136"/>
  <c r="BE141"/>
  <c r="BE142"/>
  <c r="BE144"/>
  <c r="BE147"/>
  <c r="BE148"/>
  <c r="BE153"/>
  <c r="BE154"/>
  <c r="BE160"/>
  <c r="E86"/>
  <c r="BE104"/>
  <c r="BE105"/>
  <c r="BE106"/>
  <c r="BE107"/>
  <c r="BE109"/>
  <c r="BE110"/>
  <c r="BE113"/>
  <c r="BE123"/>
  <c r="BE125"/>
  <c r="BE140"/>
  <c r="BE152"/>
  <c r="BE157"/>
  <c r="BE165"/>
  <c r="BE102"/>
  <c r="BE103"/>
  <c r="BE115"/>
  <c r="BE117"/>
  <c r="BE118"/>
  <c r="BE120"/>
  <c r="BE122"/>
  <c r="BE127"/>
  <c r="BE129"/>
  <c r="BE135"/>
  <c r="BE138"/>
  <c r="BE139"/>
  <c r="BE145"/>
  <c r="BE146"/>
  <c r="BE155"/>
  <c r="BE156"/>
  <c r="BE119"/>
  <c r="BE126"/>
  <c r="BE149"/>
  <c r="BE150"/>
  <c r="BE166"/>
  <c r="BE167"/>
  <c i="9" r="BE104"/>
  <c r="BE106"/>
  <c r="BE108"/>
  <c r="BE110"/>
  <c r="BE114"/>
  <c r="BE115"/>
  <c r="BE120"/>
  <c r="BE127"/>
  <c r="BE138"/>
  <c r="BE143"/>
  <c r="BE146"/>
  <c r="BE150"/>
  <c r="BE151"/>
  <c r="BE152"/>
  <c r="BE155"/>
  <c r="E50"/>
  <c r="F59"/>
  <c r="BE101"/>
  <c r="BE113"/>
  <c r="BE116"/>
  <c r="BE128"/>
  <c r="BE130"/>
  <c r="BE156"/>
  <c r="BE103"/>
  <c r="BE125"/>
  <c r="BE132"/>
  <c r="BE134"/>
  <c r="BE136"/>
  <c r="BE139"/>
  <c r="BE141"/>
  <c r="BE142"/>
  <c r="BE144"/>
  <c r="BE145"/>
  <c r="BE147"/>
  <c r="J56"/>
  <c r="BE118"/>
  <c r="BE121"/>
  <c r="BE122"/>
  <c r="BE123"/>
  <c r="BE126"/>
  <c r="BE129"/>
  <c r="BE131"/>
  <c r="BE133"/>
  <c r="BE140"/>
  <c r="BE148"/>
  <c r="BE149"/>
  <c r="BE153"/>
  <c r="BE154"/>
  <c r="BE157"/>
  <c i="8" r="F59"/>
  <c r="BE114"/>
  <c r="BE122"/>
  <c r="BE124"/>
  <c r="BE133"/>
  <c r="BE134"/>
  <c r="BE135"/>
  <c r="BE146"/>
  <c r="BE151"/>
  <c r="BE153"/>
  <c r="BE155"/>
  <c r="BE159"/>
  <c r="BE165"/>
  <c r="BE172"/>
  <c r="BE174"/>
  <c r="BE182"/>
  <c r="BE187"/>
  <c r="BE191"/>
  <c r="BE194"/>
  <c r="BE206"/>
  <c r="BE211"/>
  <c r="BE219"/>
  <c r="BE224"/>
  <c r="BE229"/>
  <c r="BE234"/>
  <c r="BE239"/>
  <c r="BE242"/>
  <c r="BE245"/>
  <c r="BE251"/>
  <c r="BE257"/>
  <c r="BE261"/>
  <c r="BE264"/>
  <c r="BE265"/>
  <c r="BE271"/>
  <c r="BE275"/>
  <c r="BE277"/>
  <c r="BE281"/>
  <c r="BE291"/>
  <c r="BE294"/>
  <c r="BE307"/>
  <c r="BE308"/>
  <c r="BE314"/>
  <c r="BE315"/>
  <c r="BE319"/>
  <c r="BE320"/>
  <c r="BE322"/>
  <c r="BE323"/>
  <c r="BE325"/>
  <c r="BE334"/>
  <c r="BE336"/>
  <c r="BE340"/>
  <c r="BE341"/>
  <c r="BE342"/>
  <c r="BE343"/>
  <c r="BE344"/>
  <c r="J56"/>
  <c r="BE107"/>
  <c r="BE117"/>
  <c r="BE121"/>
  <c r="BE125"/>
  <c r="BE128"/>
  <c r="BE139"/>
  <c r="BE141"/>
  <c r="BE145"/>
  <c r="BE147"/>
  <c r="BE149"/>
  <c r="BE150"/>
  <c r="BE154"/>
  <c r="BE160"/>
  <c r="BE161"/>
  <c r="BE162"/>
  <c r="BE166"/>
  <c r="BE167"/>
  <c r="BE169"/>
  <c r="BE171"/>
  <c r="BE175"/>
  <c r="BE176"/>
  <c r="BE177"/>
  <c r="BE178"/>
  <c r="BE180"/>
  <c r="BE183"/>
  <c r="BE190"/>
  <c r="BE192"/>
  <c r="BE193"/>
  <c r="BE201"/>
  <c r="BE202"/>
  <c r="BE205"/>
  <c r="BE209"/>
  <c r="BE214"/>
  <c r="BE222"/>
  <c r="BE228"/>
  <c r="BE230"/>
  <c r="BE231"/>
  <c r="BE232"/>
  <c r="BE238"/>
  <c r="BE241"/>
  <c r="BE246"/>
  <c r="BE255"/>
  <c r="BE267"/>
  <c r="BE269"/>
  <c r="BE272"/>
  <c r="BE274"/>
  <c r="BE280"/>
  <c r="BE286"/>
  <c r="BE288"/>
  <c r="BE290"/>
  <c r="BE293"/>
  <c r="BE296"/>
  <c r="BE300"/>
  <c r="BE301"/>
  <c r="BE310"/>
  <c r="BE312"/>
  <c r="BE313"/>
  <c r="BE318"/>
  <c r="BE326"/>
  <c r="BE328"/>
  <c r="BE330"/>
  <c r="BE331"/>
  <c r="BE337"/>
  <c r="BE338"/>
  <c r="E90"/>
  <c r="BE105"/>
  <c r="BE118"/>
  <c r="BE120"/>
  <c r="BE129"/>
  <c r="BE131"/>
  <c r="BE144"/>
  <c r="BE152"/>
  <c r="BE156"/>
  <c r="BE185"/>
  <c r="BE186"/>
  <c r="BE188"/>
  <c r="BE189"/>
  <c r="BE199"/>
  <c r="BE200"/>
  <c r="BE204"/>
  <c r="BE207"/>
  <c r="BE208"/>
  <c r="BE210"/>
  <c r="BE212"/>
  <c r="BE213"/>
  <c r="BE215"/>
  <c r="BE216"/>
  <c r="BE218"/>
  <c r="BE220"/>
  <c r="BE221"/>
  <c r="BE223"/>
  <c r="BE226"/>
  <c r="BE236"/>
  <c r="BE240"/>
  <c r="BE243"/>
  <c r="BE244"/>
  <c r="BE259"/>
  <c r="BE262"/>
  <c r="BE263"/>
  <c r="BE268"/>
  <c r="BE278"/>
  <c r="BE279"/>
  <c r="BE284"/>
  <c r="BE287"/>
  <c r="BE295"/>
  <c r="BE297"/>
  <c r="BE302"/>
  <c r="BE303"/>
  <c r="BE309"/>
  <c r="BE311"/>
  <c r="BE316"/>
  <c r="BE317"/>
  <c r="BE321"/>
  <c r="BE329"/>
  <c r="BE335"/>
  <c r="BE108"/>
  <c r="BE110"/>
  <c r="BE112"/>
  <c r="BE123"/>
  <c r="BE126"/>
  <c r="BE127"/>
  <c r="BE130"/>
  <c r="BE132"/>
  <c r="BE136"/>
  <c r="BE137"/>
  <c r="BE138"/>
  <c r="BE148"/>
  <c r="BE157"/>
  <c r="BE158"/>
  <c r="BE163"/>
  <c r="BE164"/>
  <c r="BE168"/>
  <c r="BE170"/>
  <c r="BE173"/>
  <c r="BE179"/>
  <c r="BE181"/>
  <c r="BE184"/>
  <c r="BE196"/>
  <c r="BE203"/>
  <c r="BE217"/>
  <c r="BE225"/>
  <c r="BE227"/>
  <c r="BE233"/>
  <c r="BE235"/>
  <c r="BE237"/>
  <c r="BE248"/>
  <c r="BE250"/>
  <c r="BE253"/>
  <c r="BE266"/>
  <c r="BE270"/>
  <c r="BE273"/>
  <c r="BE276"/>
  <c r="BE282"/>
  <c r="BE285"/>
  <c r="BE292"/>
  <c r="BE298"/>
  <c r="BE299"/>
  <c r="BE304"/>
  <c r="BE305"/>
  <c r="BE306"/>
  <c r="BE332"/>
  <c r="BE333"/>
  <c r="BE339"/>
  <c i="7" r="BE99"/>
  <c r="BE102"/>
  <c r="BE108"/>
  <c r="BE118"/>
  <c r="BE126"/>
  <c r="BE136"/>
  <c r="BE149"/>
  <c r="BE151"/>
  <c r="BE152"/>
  <c r="BE159"/>
  <c r="BE163"/>
  <c r="BE171"/>
  <c r="BE178"/>
  <c r="BE179"/>
  <c r="BE189"/>
  <c r="BE190"/>
  <c r="BE192"/>
  <c r="BE193"/>
  <c r="BE210"/>
  <c r="BE214"/>
  <c r="BE220"/>
  <c r="BE238"/>
  <c r="BE240"/>
  <c r="J56"/>
  <c r="E77"/>
  <c r="BE101"/>
  <c r="BE105"/>
  <c r="BE107"/>
  <c r="BE113"/>
  <c r="BE115"/>
  <c r="BE120"/>
  <c r="BE122"/>
  <c r="BE128"/>
  <c r="BE142"/>
  <c r="BE156"/>
  <c r="BE172"/>
  <c r="BE184"/>
  <c r="BE185"/>
  <c r="BE187"/>
  <c r="BE195"/>
  <c r="BE196"/>
  <c r="BE197"/>
  <c r="BE201"/>
  <c r="BE203"/>
  <c r="BE204"/>
  <c r="BE206"/>
  <c r="BE207"/>
  <c r="BE209"/>
  <c r="BE212"/>
  <c r="BE218"/>
  <c r="BE222"/>
  <c r="BE226"/>
  <c r="BE242"/>
  <c r="BE244"/>
  <c r="BE92"/>
  <c r="BE94"/>
  <c r="BE96"/>
  <c r="BE111"/>
  <c r="BE130"/>
  <c r="BE132"/>
  <c r="BE144"/>
  <c r="BE145"/>
  <c r="BE154"/>
  <c r="BE155"/>
  <c r="BE158"/>
  <c r="BE160"/>
  <c r="BE164"/>
  <c r="BE165"/>
  <c r="BE166"/>
  <c r="BE170"/>
  <c r="BE174"/>
  <c r="BE175"/>
  <c r="BE176"/>
  <c r="BE183"/>
  <c r="BE194"/>
  <c r="BE199"/>
  <c r="BE200"/>
  <c r="BE213"/>
  <c r="BE224"/>
  <c r="BE228"/>
  <c r="BE230"/>
  <c r="BE233"/>
  <c r="F59"/>
  <c r="BE104"/>
  <c r="BE110"/>
  <c r="BE117"/>
  <c r="BE119"/>
  <c r="BE124"/>
  <c r="BE134"/>
  <c r="BE138"/>
  <c r="BE140"/>
  <c r="BE146"/>
  <c r="BE147"/>
  <c r="BE148"/>
  <c r="BE162"/>
  <c r="BE168"/>
  <c r="BE169"/>
  <c r="BE180"/>
  <c r="BE181"/>
  <c r="BE182"/>
  <c r="BE188"/>
  <c r="BE216"/>
  <c r="BE232"/>
  <c r="BE235"/>
  <c i="6" r="E50"/>
  <c r="BE96"/>
  <c r="BE107"/>
  <c r="BE110"/>
  <c r="BE120"/>
  <c r="BE128"/>
  <c r="BE132"/>
  <c r="BE148"/>
  <c r="BE152"/>
  <c r="BE156"/>
  <c r="BE158"/>
  <c r="BE167"/>
  <c r="BE169"/>
  <c r="BE173"/>
  <c r="BE181"/>
  <c r="BE183"/>
  <c r="BE187"/>
  <c r="BE188"/>
  <c r="J87"/>
  <c r="BE105"/>
  <c r="BE111"/>
  <c r="BE113"/>
  <c r="BE118"/>
  <c r="BE126"/>
  <c r="BE146"/>
  <c r="BE150"/>
  <c r="BE161"/>
  <c r="BE163"/>
  <c r="BE171"/>
  <c r="BE179"/>
  <c r="BE184"/>
  <c r="F59"/>
  <c r="BE100"/>
  <c r="BE122"/>
  <c r="BE124"/>
  <c r="BE130"/>
  <c r="BE134"/>
  <c r="BE137"/>
  <c r="BE144"/>
  <c r="BE154"/>
  <c r="BE165"/>
  <c r="BE175"/>
  <c r="BE177"/>
  <c r="BE98"/>
  <c r="BE103"/>
  <c r="BE116"/>
  <c r="BE139"/>
  <c r="BE141"/>
  <c r="BE142"/>
  <c r="BE147"/>
  <c i="5" r="BE101"/>
  <c r="BE126"/>
  <c r="BE134"/>
  <c r="BE136"/>
  <c r="BE140"/>
  <c r="BE141"/>
  <c r="BE152"/>
  <c r="BE156"/>
  <c r="BE166"/>
  <c r="BE168"/>
  <c r="BE176"/>
  <c r="BE178"/>
  <c r="BE187"/>
  <c r="BE195"/>
  <c r="BE219"/>
  <c r="BE221"/>
  <c r="BE231"/>
  <c r="BE233"/>
  <c r="BE254"/>
  <c r="BE260"/>
  <c r="BE269"/>
  <c r="BE275"/>
  <c r="BE286"/>
  <c r="BE298"/>
  <c r="BE300"/>
  <c r="BE302"/>
  <c r="F59"/>
  <c r="J92"/>
  <c r="BE112"/>
  <c r="BE119"/>
  <c r="BE135"/>
  <c r="BE138"/>
  <c r="BE144"/>
  <c r="BE148"/>
  <c r="BE150"/>
  <c r="BE162"/>
  <c r="BE189"/>
  <c r="BE191"/>
  <c r="BE193"/>
  <c r="BE199"/>
  <c r="BE211"/>
  <c r="BE213"/>
  <c r="BE223"/>
  <c r="BE235"/>
  <c r="BE237"/>
  <c r="BE241"/>
  <c r="BE252"/>
  <c r="BE256"/>
  <c r="BE262"/>
  <c r="BE264"/>
  <c r="BE265"/>
  <c r="BE273"/>
  <c r="BE277"/>
  <c r="E86"/>
  <c r="BE108"/>
  <c r="BE110"/>
  <c r="BE114"/>
  <c r="BE121"/>
  <c r="BE139"/>
  <c r="BE154"/>
  <c r="BE160"/>
  <c r="BE164"/>
  <c r="BE172"/>
  <c r="BE185"/>
  <c r="BE201"/>
  <c r="BE205"/>
  <c r="BE207"/>
  <c r="BE209"/>
  <c r="BE215"/>
  <c r="BE217"/>
  <c r="BE229"/>
  <c r="BE239"/>
  <c r="BE248"/>
  <c r="BE250"/>
  <c r="BE258"/>
  <c r="BE267"/>
  <c r="BE291"/>
  <c r="BE293"/>
  <c r="BE296"/>
  <c r="BE104"/>
  <c r="BE117"/>
  <c r="BE131"/>
  <c r="BE133"/>
  <c r="BE137"/>
  <c r="BE146"/>
  <c r="BE158"/>
  <c r="BE170"/>
  <c r="BE174"/>
  <c r="BE180"/>
  <c r="BE183"/>
  <c r="BE197"/>
  <c r="BE203"/>
  <c r="BE225"/>
  <c r="BE227"/>
  <c r="BE243"/>
  <c r="BE246"/>
  <c r="BE271"/>
  <c r="BE279"/>
  <c r="BE282"/>
  <c r="BE284"/>
  <c r="BE288"/>
  <c i="3" r="J1657"/>
  <c r="J74"/>
  <c i="4" r="E50"/>
  <c r="J56"/>
  <c r="BE107"/>
  <c r="BE113"/>
  <c r="BE118"/>
  <c r="BE119"/>
  <c r="BE121"/>
  <c r="BE129"/>
  <c r="F59"/>
  <c r="BE95"/>
  <c r="BE104"/>
  <c r="BE120"/>
  <c r="BE126"/>
  <c r="BE127"/>
  <c r="BE133"/>
  <c i="1" r="AW58"/>
  <c i="4" r="BE98"/>
  <c r="BE101"/>
  <c r="BE110"/>
  <c r="BE122"/>
  <c r="BE124"/>
  <c r="BE131"/>
  <c i="3" r="E97"/>
  <c r="BE287"/>
  <c r="BE323"/>
  <c r="BE329"/>
  <c r="BE335"/>
  <c r="BE358"/>
  <c r="BE364"/>
  <c r="BE415"/>
  <c r="BE429"/>
  <c r="BE444"/>
  <c r="BE473"/>
  <c r="BE478"/>
  <c r="BE495"/>
  <c r="BE572"/>
  <c r="BE592"/>
  <c r="BE605"/>
  <c r="BE617"/>
  <c r="BE757"/>
  <c r="BE772"/>
  <c r="BE882"/>
  <c r="BE901"/>
  <c r="BE913"/>
  <c r="BE931"/>
  <c r="BE1350"/>
  <c r="BE1398"/>
  <c r="BE1404"/>
  <c r="BE1421"/>
  <c r="BE1432"/>
  <c r="BE1475"/>
  <c r="BE1567"/>
  <c r="BE1587"/>
  <c r="BE1616"/>
  <c r="BE1637"/>
  <c r="BE1642"/>
  <c r="BE1649"/>
  <c r="BE1650"/>
  <c r="BE1652"/>
  <c r="BE1682"/>
  <c r="BE1694"/>
  <c r="BE1705"/>
  <c r="BE1788"/>
  <c r="BE1814"/>
  <c r="BE1840"/>
  <c r="BE1868"/>
  <c r="BE1875"/>
  <c r="BE1882"/>
  <c r="BE1889"/>
  <c r="BE1973"/>
  <c r="BE2117"/>
  <c r="BE2149"/>
  <c r="BE2209"/>
  <c r="BE2244"/>
  <c r="BE2263"/>
  <c r="BE2286"/>
  <c r="BE2357"/>
  <c r="BE2373"/>
  <c r="BE2378"/>
  <c r="BE2383"/>
  <c r="BE2391"/>
  <c r="BE2408"/>
  <c r="BE2414"/>
  <c r="BE2421"/>
  <c r="BE2457"/>
  <c r="BE2458"/>
  <c r="BE2460"/>
  <c r="BE2461"/>
  <c r="BE2466"/>
  <c r="BE2476"/>
  <c r="BE2481"/>
  <c r="BE2500"/>
  <c r="BE2514"/>
  <c r="BE2566"/>
  <c r="BE2580"/>
  <c r="BE2588"/>
  <c r="BE2608"/>
  <c r="BE2747"/>
  <c r="BE2817"/>
  <c r="BE2821"/>
  <c r="BE2879"/>
  <c r="BE2883"/>
  <c r="BE2885"/>
  <c r="BE2888"/>
  <c r="BE2893"/>
  <c r="BE2930"/>
  <c r="BE2967"/>
  <c r="BE3004"/>
  <c r="BE3010"/>
  <c r="BE3016"/>
  <c r="BE3033"/>
  <c r="BE3065"/>
  <c r="BE3074"/>
  <c r="BE3077"/>
  <c r="BE3080"/>
  <c r="BE3083"/>
  <c r="BE3085"/>
  <c r="BE3184"/>
  <c r="BE3191"/>
  <c r="BE3198"/>
  <c r="BE3202"/>
  <c r="BE3206"/>
  <c r="BE3211"/>
  <c r="BE3219"/>
  <c r="BE3226"/>
  <c r="BE3230"/>
  <c r="F106"/>
  <c r="BE166"/>
  <c r="BE177"/>
  <c r="BE188"/>
  <c r="BE340"/>
  <c r="BE350"/>
  <c r="BE401"/>
  <c r="BE459"/>
  <c r="BE500"/>
  <c r="BE516"/>
  <c r="BE521"/>
  <c r="BE543"/>
  <c r="BE588"/>
  <c r="BE631"/>
  <c r="BE685"/>
  <c r="BE748"/>
  <c r="BE761"/>
  <c r="BE790"/>
  <c r="BE826"/>
  <c r="BE831"/>
  <c r="BE897"/>
  <c r="BE937"/>
  <c r="BE950"/>
  <c r="BE1278"/>
  <c r="BE1328"/>
  <c r="BE1339"/>
  <c r="BE1370"/>
  <c r="BE1380"/>
  <c r="BE1410"/>
  <c r="BE1467"/>
  <c r="BE1483"/>
  <c r="BE1541"/>
  <c r="BE1544"/>
  <c r="BE1553"/>
  <c r="BE1573"/>
  <c r="BE1632"/>
  <c r="BE1658"/>
  <c r="BE1666"/>
  <c r="BE1690"/>
  <c r="BE1785"/>
  <c r="BE1801"/>
  <c r="BE1827"/>
  <c r="BE1854"/>
  <c r="BE1913"/>
  <c r="BE1923"/>
  <c r="BE1981"/>
  <c r="BE1986"/>
  <c r="BE1999"/>
  <c r="BE2197"/>
  <c r="BE2230"/>
  <c r="BE2256"/>
  <c r="BE2273"/>
  <c r="BE2283"/>
  <c r="BE2311"/>
  <c r="BE2330"/>
  <c r="BE2334"/>
  <c r="BE2343"/>
  <c r="BE2349"/>
  <c r="BE2368"/>
  <c r="BE2406"/>
  <c r="BE2412"/>
  <c r="BE2415"/>
  <c r="BE2427"/>
  <c r="BE2430"/>
  <c r="BE2439"/>
  <c r="BE2451"/>
  <c r="BE2452"/>
  <c r="BE2467"/>
  <c r="BE2478"/>
  <c r="BE2485"/>
  <c r="BE2496"/>
  <c r="BE2586"/>
  <c r="BE2594"/>
  <c r="BE2595"/>
  <c r="BE2597"/>
  <c r="BE2601"/>
  <c r="BE2725"/>
  <c r="J56"/>
  <c r="BE112"/>
  <c r="BE144"/>
  <c r="BE218"/>
  <c r="BE228"/>
  <c r="BE237"/>
  <c r="BE264"/>
  <c r="BE281"/>
  <c r="BE345"/>
  <c r="BE370"/>
  <c r="BE385"/>
  <c r="BE408"/>
  <c r="BE483"/>
  <c r="BE488"/>
  <c r="BE511"/>
  <c r="BE538"/>
  <c r="BE548"/>
  <c r="BE645"/>
  <c r="BE665"/>
  <c r="BE675"/>
  <c r="BE704"/>
  <c r="BE731"/>
  <c r="BE821"/>
  <c r="BE839"/>
  <c r="BE1044"/>
  <c r="BE1317"/>
  <c r="BE1361"/>
  <c r="BE1442"/>
  <c r="BE1532"/>
  <c r="BE1546"/>
  <c r="BE1583"/>
  <c r="BE1591"/>
  <c r="BE1598"/>
  <c r="BE1605"/>
  <c r="BE1609"/>
  <c r="BE1654"/>
  <c r="BE1674"/>
  <c r="BE1713"/>
  <c r="BE1721"/>
  <c r="BE1861"/>
  <c r="BE1903"/>
  <c r="BE1933"/>
  <c r="BE1943"/>
  <c r="BE1958"/>
  <c r="BE1976"/>
  <c r="BE2048"/>
  <c r="BE2095"/>
  <c r="BE2125"/>
  <c r="BE2132"/>
  <c r="BE2251"/>
  <c r="BE2260"/>
  <c r="BE2296"/>
  <c r="BE2301"/>
  <c r="BE2321"/>
  <c r="BE2346"/>
  <c r="BE2387"/>
  <c r="BE2394"/>
  <c r="BE2403"/>
  <c r="BE2405"/>
  <c r="BE2409"/>
  <c r="BE2417"/>
  <c r="BE2418"/>
  <c r="BE2420"/>
  <c r="BE2423"/>
  <c r="BE2424"/>
  <c r="BE2426"/>
  <c r="BE2432"/>
  <c r="BE2454"/>
  <c r="BE2455"/>
  <c r="BE2456"/>
  <c r="BE2459"/>
  <c r="BE2470"/>
  <c r="BE2475"/>
  <c r="BE2484"/>
  <c r="BE2487"/>
  <c r="BE2490"/>
  <c r="BE2491"/>
  <c r="BE2509"/>
  <c r="BE2518"/>
  <c r="BE2573"/>
  <c r="BE2581"/>
  <c r="BE2585"/>
  <c r="BE2589"/>
  <c r="BE2591"/>
  <c r="BE2592"/>
  <c r="BE2593"/>
  <c r="BE2598"/>
  <c r="BE2615"/>
  <c r="BE2695"/>
  <c r="BE2703"/>
  <c r="BE2769"/>
  <c r="BE125"/>
  <c r="BE131"/>
  <c r="BE155"/>
  <c r="BE204"/>
  <c r="BE213"/>
  <c r="BE273"/>
  <c r="BE293"/>
  <c r="BE302"/>
  <c r="BE463"/>
  <c r="BE468"/>
  <c r="BE506"/>
  <c r="BE560"/>
  <c r="BE580"/>
  <c r="BE598"/>
  <c r="BE624"/>
  <c r="BE655"/>
  <c r="BE669"/>
  <c r="BE723"/>
  <c r="BE739"/>
  <c r="BE783"/>
  <c r="BE797"/>
  <c r="BE809"/>
  <c r="BE847"/>
  <c r="BE851"/>
  <c r="BE867"/>
  <c r="BE907"/>
  <c r="BE919"/>
  <c r="BE925"/>
  <c r="BE943"/>
  <c r="BE1138"/>
  <c r="BE1236"/>
  <c r="BE1249"/>
  <c r="BE1389"/>
  <c r="BE1451"/>
  <c r="BE1459"/>
  <c r="BE1538"/>
  <c r="BE1560"/>
  <c r="BE1564"/>
  <c r="BE1570"/>
  <c r="BE1576"/>
  <c r="BE1624"/>
  <c r="BE1697"/>
  <c r="BE1729"/>
  <c r="BE1737"/>
  <c r="BE1761"/>
  <c r="BE1847"/>
  <c r="BE1896"/>
  <c r="BE1992"/>
  <c r="BE2143"/>
  <c r="BE2173"/>
  <c r="BE2203"/>
  <c r="BE2216"/>
  <c r="BE2223"/>
  <c r="BE2237"/>
  <c r="BE2291"/>
  <c r="BE2325"/>
  <c r="BE2339"/>
  <c r="BE2354"/>
  <c r="BE2362"/>
  <c r="BE2411"/>
  <c r="BE2445"/>
  <c r="BE2453"/>
  <c r="BE2464"/>
  <c r="BE2469"/>
  <c r="BE2472"/>
  <c r="BE2473"/>
  <c r="BE2479"/>
  <c r="BE2482"/>
  <c r="BE2488"/>
  <c r="BE2505"/>
  <c r="BE2542"/>
  <c r="BE2570"/>
  <c r="BE2577"/>
  <c r="BE2582"/>
  <c r="BE2583"/>
  <c r="BE2584"/>
  <c r="BE2587"/>
  <c r="BE2590"/>
  <c r="BE2596"/>
  <c r="BE2622"/>
  <c r="BE2629"/>
  <c r="BE2636"/>
  <c r="BE2653"/>
  <c r="BE2670"/>
  <c r="BE2673"/>
  <c r="BE2793"/>
  <c i="2" r="J56"/>
  <c r="BE103"/>
  <c r="BE113"/>
  <c r="BE134"/>
  <c r="BE229"/>
  <c r="BE279"/>
  <c r="BE285"/>
  <c r="BE299"/>
  <c r="BE310"/>
  <c r="BE335"/>
  <c r="BE347"/>
  <c r="BE403"/>
  <c r="BE448"/>
  <c r="BE454"/>
  <c r="BE508"/>
  <c r="BE513"/>
  <c r="BE516"/>
  <c r="BE521"/>
  <c r="BE530"/>
  <c r="BE544"/>
  <c r="F97"/>
  <c r="BE119"/>
  <c r="BE145"/>
  <c r="BE153"/>
  <c r="BE158"/>
  <c r="BE172"/>
  <c r="BE178"/>
  <c r="BE189"/>
  <c r="BE197"/>
  <c r="BE210"/>
  <c r="BE220"/>
  <c r="BE225"/>
  <c r="BE292"/>
  <c r="BE342"/>
  <c r="BE353"/>
  <c r="BE364"/>
  <c r="BE387"/>
  <c r="BE389"/>
  <c r="BE399"/>
  <c r="BE501"/>
  <c r="E50"/>
  <c r="BE165"/>
  <c r="BE205"/>
  <c r="BE215"/>
  <c r="BE238"/>
  <c r="BE243"/>
  <c r="BE247"/>
  <c r="BE259"/>
  <c r="BE272"/>
  <c r="BE316"/>
  <c r="BE436"/>
  <c r="BE466"/>
  <c r="BE473"/>
  <c r="BE478"/>
  <c r="BE483"/>
  <c r="BE488"/>
  <c r="BE494"/>
  <c r="BE108"/>
  <c r="BE185"/>
  <c r="BE233"/>
  <c r="BE252"/>
  <c r="BE266"/>
  <c r="BE325"/>
  <c r="BE357"/>
  <c r="BE391"/>
  <c r="BE396"/>
  <c r="BE411"/>
  <c r="BE417"/>
  <c r="BE425"/>
  <c r="BE461"/>
  <c i="3" r="F38"/>
  <c i="1" r="BC57"/>
  <c i="4" r="F39"/>
  <c i="1" r="BD58"/>
  <c i="6" r="F37"/>
  <c i="1" r="BB60"/>
  <c i="7" r="F39"/>
  <c i="1" r="BD61"/>
  <c i="11" r="J36"/>
  <c i="1" r="AW65"/>
  <c i="12" r="J34"/>
  <c i="1" r="AW66"/>
  <c i="2" r="F36"/>
  <c i="1" r="BA56"/>
  <c i="4" r="F37"/>
  <c i="1" r="BB58"/>
  <c i="5" r="F39"/>
  <c i="1" r="BD59"/>
  <c i="10" r="F36"/>
  <c i="1" r="BA64"/>
  <c i="11" r="F37"/>
  <c i="1" r="BB65"/>
  <c i="11" r="J32"/>
  <c i="12" r="F35"/>
  <c i="1" r="BB66"/>
  <c i="12" r="F37"/>
  <c i="1" r="BD66"/>
  <c i="2" r="F38"/>
  <c i="1" r="BC56"/>
  <c i="13" r="F37"/>
  <c i="1" r="BD67"/>
  <c i="2" r="J36"/>
  <c i="1" r="AW56"/>
  <c i="3" r="F37"/>
  <c i="1" r="BB57"/>
  <c i="3" r="J36"/>
  <c i="1" r="AW57"/>
  <c i="4" r="F36"/>
  <c i="1" r="BA58"/>
  <c i="7" r="F37"/>
  <c i="1" r="BB61"/>
  <c i="7" r="F36"/>
  <c i="1" r="BA61"/>
  <c i="8" r="F39"/>
  <c i="1" r="BD62"/>
  <c i="13" r="F35"/>
  <c i="1" r="BB67"/>
  <c i="3" r="F36"/>
  <c i="1" r="BA57"/>
  <c i="5" r="J36"/>
  <c i="1" r="AW59"/>
  <c i="6" r="J36"/>
  <c i="1" r="AW60"/>
  <c i="7" r="J36"/>
  <c i="1" r="AW61"/>
  <c i="10" r="F39"/>
  <c i="1" r="BD64"/>
  <c i="13" r="F34"/>
  <c i="1" r="BA67"/>
  <c i="3" r="F39"/>
  <c i="1" r="BD57"/>
  <c r="AS54"/>
  <c i="9" r="F38"/>
  <c i="1" r="BC63"/>
  <c i="10" r="J36"/>
  <c i="1" r="AW64"/>
  <c i="10" r="F38"/>
  <c i="1" r="BC64"/>
  <c i="11" r="F38"/>
  <c i="1" r="BC65"/>
  <c i="12" r="F34"/>
  <c i="1" r="BA66"/>
  <c i="13" r="F36"/>
  <c i="1" r="BC67"/>
  <c i="2" r="F39"/>
  <c i="1" r="BD56"/>
  <c i="4" r="F38"/>
  <c i="1" r="BC58"/>
  <c i="5" r="F37"/>
  <c i="1" r="BB59"/>
  <c i="5" r="F36"/>
  <c i="1" r="BA59"/>
  <c i="6" r="F38"/>
  <c i="1" r="BC60"/>
  <c i="6" r="F36"/>
  <c i="1" r="BA60"/>
  <c i="6" r="F39"/>
  <c i="1" r="BD60"/>
  <c i="7" r="F38"/>
  <c i="1" r="BC61"/>
  <c i="8" r="J36"/>
  <c i="1" r="AW62"/>
  <c i="9" r="J36"/>
  <c i="1" r="AW63"/>
  <c i="9" r="F37"/>
  <c i="1" r="BB63"/>
  <c i="9" r="F36"/>
  <c i="1" r="BA63"/>
  <c i="9" r="F39"/>
  <c i="1" r="BD63"/>
  <c i="10" r="F37"/>
  <c i="1" r="BB64"/>
  <c i="11" r="F36"/>
  <c i="1" r="BA65"/>
  <c i="11" r="F39"/>
  <c i="1" r="BD65"/>
  <c i="12" r="F36"/>
  <c i="1" r="BC66"/>
  <c i="13" r="J34"/>
  <c i="1" r="AW67"/>
  <c i="2" r="F37"/>
  <c i="1" r="BB56"/>
  <c i="8" r="F36"/>
  <c i="1" r="BA62"/>
  <c i="8" r="F37"/>
  <c i="1" r="BB62"/>
  <c i="5" r="F38"/>
  <c i="1" r="BC59"/>
  <c i="8" r="F38"/>
  <c i="1" r="BC62"/>
  <c i="2" l="1" r="P401"/>
  <c r="T401"/>
  <c i="13" r="P87"/>
  <c r="P86"/>
  <c i="1" r="AU67"/>
  <c i="5" r="P99"/>
  <c i="10" r="R111"/>
  <c i="9" r="P111"/>
  <c r="P98"/>
  <c i="1" r="AU63"/>
  <c i="2" r="P101"/>
  <c r="P100"/>
  <c i="1" r="AU56"/>
  <c i="10" r="P111"/>
  <c i="6" r="R94"/>
  <c r="R93"/>
  <c i="5" r="R129"/>
  <c r="R98"/>
  <c i="3" r="T1656"/>
  <c r="R110"/>
  <c i="10" r="T111"/>
  <c i="6" r="T94"/>
  <c r="T93"/>
  <c i="5" r="T129"/>
  <c r="T98"/>
  <c i="3" r="R1656"/>
  <c i="6" r="P94"/>
  <c r="P93"/>
  <c i="1" r="AU60"/>
  <c i="4" r="R116"/>
  <c i="3" r="P1656"/>
  <c i="9" r="R111"/>
  <c r="R98"/>
  <c i="8" r="P115"/>
  <c r="P102"/>
  <c i="1" r="AU62"/>
  <c i="7" r="T89"/>
  <c i="4" r="P116"/>
  <c i="3" r="T110"/>
  <c r="T109"/>
  <c i="5" r="P129"/>
  <c r="P98"/>
  <c i="1" r="AU59"/>
  <c i="4" r="P93"/>
  <c i="1" r="AU58"/>
  <c i="3" r="P110"/>
  <c r="P109"/>
  <c i="1" r="AU57"/>
  <c i="4" r="R93"/>
  <c i="9" r="T111"/>
  <c r="T98"/>
  <c i="7" r="P90"/>
  <c r="P89"/>
  <c i="1" r="AU61"/>
  <c i="12" r="R86"/>
  <c r="R85"/>
  <c i="7" r="R90"/>
  <c r="R89"/>
  <c i="2" r="R101"/>
  <c r="R100"/>
  <c i="10" r="R98"/>
  <c i="8" r="T115"/>
  <c r="T102"/>
  <c i="4" r="T116"/>
  <c r="T93"/>
  <c i="3" r="BK1656"/>
  <c r="J1656"/>
  <c r="J73"/>
  <c i="10" r="T98"/>
  <c i="2" r="T100"/>
  <c i="12" r="P86"/>
  <c r="P85"/>
  <c i="1" r="AU66"/>
  <c i="10" r="P98"/>
  <c i="1" r="AU64"/>
  <c i="8" r="R115"/>
  <c r="R102"/>
  <c i="2" r="BK401"/>
  <c r="J401"/>
  <c r="J70"/>
  <c i="5" r="BK99"/>
  <c r="BK129"/>
  <c r="J129"/>
  <c r="J69"/>
  <c i="3" r="BK110"/>
  <c r="J110"/>
  <c r="J64"/>
  <c i="4" r="BK116"/>
  <c r="J116"/>
  <c r="J65"/>
  <c i="9" r="BK111"/>
  <c r="J111"/>
  <c r="J70"/>
  <c i="10" r="BK111"/>
  <c r="J111"/>
  <c r="J66"/>
  <c i="12" r="BK86"/>
  <c r="J86"/>
  <c r="J60"/>
  <c i="2" r="BK101"/>
  <c r="J101"/>
  <c r="J64"/>
  <c i="4" r="BK93"/>
  <c r="J93"/>
  <c i="7" r="BK90"/>
  <c r="J90"/>
  <c r="J64"/>
  <c i="13" r="BK86"/>
  <c r="J86"/>
  <c r="J88"/>
  <c r="J61"/>
  <c i="6" r="BK94"/>
  <c r="BK93"/>
  <c r="J93"/>
  <c i="8" r="BK103"/>
  <c r="J103"/>
  <c r="J64"/>
  <c r="BK115"/>
  <c r="J115"/>
  <c r="J70"/>
  <c i="9" r="BK99"/>
  <c r="J99"/>
  <c r="J64"/>
  <c i="10" r="BK158"/>
  <c r="J158"/>
  <c r="J74"/>
  <c i="1" r="AG65"/>
  <c i="5" r="F35"/>
  <c i="1" r="AZ59"/>
  <c i="9" r="F35"/>
  <c i="1" r="AZ63"/>
  <c i="11" r="F35"/>
  <c i="1" r="AZ65"/>
  <c i="4" r="J32"/>
  <c i="1" r="AG58"/>
  <c i="3" r="J35"/>
  <c i="1" r="AV57"/>
  <c r="AT57"/>
  <c i="2" r="J35"/>
  <c i="1" r="AV56"/>
  <c r="AT56"/>
  <c r="BA55"/>
  <c r="AW55"/>
  <c i="13" r="F33"/>
  <c i="1" r="AZ67"/>
  <c i="3" r="F35"/>
  <c i="1" r="AZ57"/>
  <c i="6" r="J32"/>
  <c i="1" r="AG60"/>
  <c i="6" r="F35"/>
  <c i="1" r="AZ60"/>
  <c i="8" r="F35"/>
  <c i="1" r="AZ62"/>
  <c i="13" r="J30"/>
  <c i="1" r="AG67"/>
  <c i="2" r="F35"/>
  <c i="1" r="AZ56"/>
  <c i="6" r="J35"/>
  <c i="1" r="AV60"/>
  <c r="AT60"/>
  <c r="AN60"/>
  <c i="8" r="J35"/>
  <c i="1" r="AV62"/>
  <c r="AT62"/>
  <c i="10" r="F35"/>
  <c i="1" r="AZ64"/>
  <c r="BB55"/>
  <c r="AX55"/>
  <c r="BC55"/>
  <c i="13" r="J33"/>
  <c i="1" r="AV67"/>
  <c r="AT67"/>
  <c r="AN67"/>
  <c i="4" r="F35"/>
  <c i="1" r="AZ58"/>
  <c i="7" r="F35"/>
  <c i="1" r="AZ61"/>
  <c i="10" r="J35"/>
  <c i="1" r="AV64"/>
  <c r="AT64"/>
  <c i="12" r="J33"/>
  <c i="1" r="AV66"/>
  <c r="AT66"/>
  <c i="4" r="J35"/>
  <c i="1" r="AV58"/>
  <c r="AT58"/>
  <c r="AN58"/>
  <c i="5" r="J35"/>
  <c i="1" r="AV59"/>
  <c r="AT59"/>
  <c i="7" r="J35"/>
  <c i="1" r="AV61"/>
  <c r="AT61"/>
  <c i="9" r="J35"/>
  <c i="1" r="AV63"/>
  <c r="AT63"/>
  <c r="BD55"/>
  <c i="11" r="J35"/>
  <c i="1" r="AV65"/>
  <c r="AT65"/>
  <c r="AN65"/>
  <c i="12" r="F33"/>
  <c i="1" r="AZ66"/>
  <c i="3" l="1" r="R109"/>
  <c i="5" r="BK98"/>
  <c r="J98"/>
  <c r="J63"/>
  <c i="6" r="J63"/>
  <c i="5" r="J99"/>
  <c r="J64"/>
  <c i="7" r="BK89"/>
  <c r="J89"/>
  <c r="J63"/>
  <c i="9" r="BK98"/>
  <c r="J98"/>
  <c r="J63"/>
  <c i="13" r="J59"/>
  <c i="12" r="BK85"/>
  <c r="J85"/>
  <c r="J59"/>
  <c i="2" r="BK100"/>
  <c r="J100"/>
  <c i="6" r="J94"/>
  <c r="J64"/>
  <c i="4" r="J63"/>
  <c i="10" r="BK98"/>
  <c r="J98"/>
  <c r="J63"/>
  <c i="8" r="BK102"/>
  <c r="J102"/>
  <c i="3" r="BK109"/>
  <c r="J109"/>
  <c r="J63"/>
  <c i="13" r="J39"/>
  <c i="11" r="J41"/>
  <c i="6" r="J41"/>
  <c i="4" r="J41"/>
  <c i="2" r="J32"/>
  <c i="1" r="AG56"/>
  <c r="BB54"/>
  <c r="W31"/>
  <c r="BD54"/>
  <c r="W33"/>
  <c r="AY55"/>
  <c r="BC54"/>
  <c r="AY54"/>
  <c r="AU55"/>
  <c r="AU54"/>
  <c r="AZ55"/>
  <c r="AV55"/>
  <c r="AT55"/>
  <c i="8" r="J32"/>
  <c i="1" r="AG62"/>
  <c r="BA54"/>
  <c r="AW54"/>
  <c r="AK30"/>
  <c i="2" l="1" r="J41"/>
  <c i="8" r="J41"/>
  <c r="J63"/>
  <c i="2" r="J63"/>
  <c i="1" r="AN56"/>
  <c r="AN62"/>
  <c r="W32"/>
  <c i="12" r="J30"/>
  <c i="1" r="AG66"/>
  <c r="AZ54"/>
  <c r="AV54"/>
  <c r="AK29"/>
  <c r="AX54"/>
  <c i="3" r="J32"/>
  <c i="1" r="AG57"/>
  <c r="AN57"/>
  <c i="5" r="J32"/>
  <c i="1" r="AG59"/>
  <c i="9" r="J32"/>
  <c i="1" r="AG63"/>
  <c i="10" r="J32"/>
  <c i="1" r="AG64"/>
  <c r="AN64"/>
  <c i="7" r="J32"/>
  <c i="1" r="AG61"/>
  <c r="W30"/>
  <c i="5" l="1" r="J41"/>
  <c i="3" r="J41"/>
  <c i="10" r="J41"/>
  <c i="12" r="J39"/>
  <c i="7" r="J41"/>
  <c i="9" r="J41"/>
  <c i="1" r="AN66"/>
  <c r="AN59"/>
  <c r="AN61"/>
  <c r="AN63"/>
  <c r="AG55"/>
  <c r="AG54"/>
  <c r="AK26"/>
  <c r="W29"/>
  <c r="AT54"/>
  <c r="AN54"/>
  <c l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<sst xmlns="http://schemas.openxmlformats.org/spreadsheetml/2006/main">
  <si>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</si>
  <si>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</si>
  <si>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</si>
  <si>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</si>
  <si>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</si>
  <si>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{a59fa5db-bff3-4390-ab96-d352ea923d97}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</si>
  <si>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</si>
  <si>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</si>
  <si>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</si>
  <si>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</si>
  <si>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</si>
  <si>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</si>
  <si>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</si>
  <si>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</si>
  <si>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23-35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</si>
  <si>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</si>
  <si>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</si>
  <si>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Pavilon A - stavební úpravy a přístavba - Urgentní příjem Nemocnice Krnov</t>
  </si>
  <si>
    <t>KSO:</t>
  </si>
  <si>
    <t/>
  </si>
  <si>
    <t>CC-CZ:</t>
  </si>
  <si>
    <t>Místo:</t>
  </si>
  <si>
    <t xml:space="preserve"> </t>
  </si>
  <si>
    <t>Datum:</t>
  </si>
  <si>
    <t>26. 1. 2023</t>
  </si>
  <si>
    <t>Zadavatel:</t>
  </si>
  <si>
    <t>IČ:</t>
  </si>
  <si>
    <t>SZZ Krnov,p.o.,I.P.Pavlova 552/9,794 01 Krnov</t>
  </si>
  <si>
    <t>DIČ:</t>
  </si>
  <si>
    <t>Uchazeč:</t>
  </si>
  <si>
    <t>Vyplň údaj</t>
  </si>
  <si>
    <t>Projektant:</t>
  </si>
  <si>
    <t>Ing.arch.Martin Janda,Lomná 1895,Frenštát p.R.</t>
  </si>
  <si>
    <t>True</t>
  </si>
  <si>
    <t>Zpracovatel:</t>
  </si>
  <si>
    <t>Antonín Baďura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</si>
  <si>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</si>
  <si>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podminky.urs.cz.Výkresová dokumentace stupeň DSP.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</si>
  <si>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</si>
  <si>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</si>
  <si>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</si>
  <si>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</si>
  <si>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</si>
  <si>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</si>
  <si>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</si>
  <si>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</si>
  <si>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</si>
  <si>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</si>
  <si>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</si>
  <si>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</si>
  <si>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</si>
  <si>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</si>
  <si>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</si>
  <si>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</si>
  <si>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</si>
  <si>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</si>
  <si>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</si>
  <si>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</si>
  <si>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</si>
  <si>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</si>
  <si>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</si>
  <si>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</si>
  <si>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</si>
  <si>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</si>
  <si>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</si>
  <si>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</si>
  <si>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</si>
  <si>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</si>
  <si>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</si>
  <si>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</si>
  <si>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</si>
  <si>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</si>
  <si>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</si>
  <si>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</si>
  <si>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</si>
  <si>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</si>
  <si>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</si>
  <si>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Přístavba urgentního příjmu a nemocničních pokojů</t>
  </si>
  <si>
    <t>STA</t>
  </si>
  <si>
    <t>1</t>
  </si>
  <si>
    <t>{1d4d341f-bbaf-4987-8daa-1f794a9ccc6e}</t>
  </si>
  <si>
    <t>2</t>
  </si>
  <si>
    <t>/</t>
  </si>
  <si>
    <t>01.1</t>
  </si>
  <si>
    <t xml:space="preserve">Bourací práce </t>
  </si>
  <si>
    <t>Soupis</t>
  </si>
  <si>
    <t>{c4036634-43dc-46ae-8364-d2c781d452a7}</t>
  </si>
  <si>
    <t>01.2</t>
  </si>
  <si>
    <t>Architektonicko stavební řešení</t>
  </si>
  <si>
    <t>{70036092-2c57-45f9-a6f9-e8838e7bf771}</t>
  </si>
  <si>
    <t>01.3</t>
  </si>
  <si>
    <t>Vedlejší a ostatní náklady</t>
  </si>
  <si>
    <t>{9213f73c-e1c9-43fb-9792-a4a5e76adca7}</t>
  </si>
  <si>
    <t>01.4-1</t>
  </si>
  <si>
    <t>Zdravotechnické instalace</t>
  </si>
  <si>
    <t>{2bb7e4a8-5dbd-46f8-94dc-2c2cd0aa0c92}</t>
  </si>
  <si>
    <t>01.4-2</t>
  </si>
  <si>
    <t>Vytápění</t>
  </si>
  <si>
    <t>{659a0d65-0cdf-4b40-a4ec-72ac0ee1508e}</t>
  </si>
  <si>
    <t>01.4-3</t>
  </si>
  <si>
    <t xml:space="preserve">Vzduchotechnika </t>
  </si>
  <si>
    <t>{fa2aafac-fd3a-4657-9ba6-45df1613959d}</t>
  </si>
  <si>
    <t>01.4-4</t>
  </si>
  <si>
    <t>Silnoproudá elektrotechnika</t>
  </si>
  <si>
    <t>{c7dcf536-6555-4bb3-82c4-4f390c4dcfa7}</t>
  </si>
  <si>
    <t>01.4-5</t>
  </si>
  <si>
    <t xml:space="preserve">Slaboproudá  elektrotechnika</t>
  </si>
  <si>
    <t>{dec416b5-24aa-4564-b237-11e856532029}</t>
  </si>
  <si>
    <t>01.4-6</t>
  </si>
  <si>
    <t>EPS</t>
  </si>
  <si>
    <t>{c216e985-dcb8-4765-aa5f-c72ba50a1e8f}</t>
  </si>
  <si>
    <t>01.4-7</t>
  </si>
  <si>
    <t>Medicinální plyny</t>
  </si>
  <si>
    <t>{90320bcd-07d8-4f20-be93-d29b13b0f374}</t>
  </si>
  <si>
    <t>SO 02</t>
  </si>
  <si>
    <t>Zpevněné a odstavné plochy</t>
  </si>
  <si>
    <t>{a8f95f01-3d28-4af6-a6e5-853de1248a6d}</t>
  </si>
  <si>
    <t>SO 03</t>
  </si>
  <si>
    <t xml:space="preserve">Dešťová kanalizace a likvidace dešťových vod </t>
  </si>
  <si>
    <t>{27801c22-dff9-47b5-9a79-bacdfc99d62e}</t>
  </si>
  <si>
    <t>827</t>
  </si>
  <si>
    <t>KRYCÍ LIST SOUPISU PRACÍ</t>
  </si>
  <si>
    <t>Objekt:</t>
  </si>
  <si>
    <t>SO 01 - Přístavba urgentního příjmu a nemocničních pokojů</t>
  </si>
  <si>
    <t>Soupis:</t>
  </si>
  <si>
    <t xml:space="preserve">01.1 -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</si>
  <si>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</si>
  <si>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</si>
  <si>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</si>
  <si>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</si>
  <si>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</si>
  <si>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</si>
  <si>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</si>
  <si>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</si>
  <si>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</si>
  <si>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</si>
  <si>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</si>
  <si>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</si>
  <si>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</si>
  <si>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</si>
  <si>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</si>
  <si>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</si>
  <si>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</si>
  <si>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776 - Podlahy povlakové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</si>
  <si>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</si>
  <si>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</si>
  <si>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</si>
  <si>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</si>
  <si>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</si>
  <si>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</si>
  <si>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</si>
  <si>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</si>
  <si>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</si>
  <si>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</si>
  <si>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</si>
  <si>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</si>
  <si>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</si>
  <si>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</si>
  <si>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</si>
  <si>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</si>
  <si>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</si>
  <si>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</si>
  <si>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</si>
  <si>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112101124</t>
  </si>
  <si>
    <t>Odstranění stromů s odřezáním kmene a s odvětvením jehličnatých bez odkornění, průměru kmene přes 700 do 900 mm</t>
  </si>
  <si>
    <t>kus</t>
  </si>
  <si>
    <t>CS ÚRS 2023 01</t>
  </si>
  <si>
    <t>4</t>
  </si>
  <si>
    <t>826839761</t>
  </si>
  <si>
    <t>Online PSC</t>
  </si>
  <si>
    <t>https://podminky.urs.cz/item/CS_URS_2023_01/112101124</t>
  </si>
  <si>
    <t>VV</t>
  </si>
  <si>
    <t>koordinační výkres jedle</t>
  </si>
  <si>
    <t>Součet</t>
  </si>
  <si>
    <t>112251104</t>
  </si>
  <si>
    <t>Odstranění pařezů strojně s jejich vykopáním nebo vytrháním průměru přes 700 do 900 mm</t>
  </si>
  <si>
    <t>-1503556391</t>
  </si>
  <si>
    <t>https://podminky.urs.cz/item/CS_URS_2023_01/112251104</t>
  </si>
  <si>
    <t>3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</si>
  <si>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</si>
  <si>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</si>
  <si>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</si>
  <si>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-663076189</t>
  </si>
  <si>
    <t>https://podminky.urs.cz/item/CS_URS_2023_01/113106123</t>
  </si>
  <si>
    <t>půdorys 1.NP bourací práce</t>
  </si>
  <si>
    <t>chodník</t>
  </si>
  <si>
    <t>(2+8)*1,5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</si>
  <si>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</si>
  <si>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</si>
  <si>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1373576096</t>
  </si>
  <si>
    <t>https://podminky.urs.cz/item/CS_URS_2023_01/113107122</t>
  </si>
  <si>
    <t>asfaltová plocha</t>
  </si>
  <si>
    <t>vstup</t>
  </si>
  <si>
    <t>5,51*2,315</t>
  </si>
  <si>
    <t>komunikace</t>
  </si>
  <si>
    <t>3*11</t>
  </si>
  <si>
    <t>9,5*4</t>
  </si>
  <si>
    <t>3,5*3,5/2</t>
  </si>
  <si>
    <t>Mezisoučet</t>
  </si>
  <si>
    <t>5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</si>
  <si>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</si>
  <si>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</si>
  <si>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-1439996987</t>
  </si>
  <si>
    <t>https://podminky.urs.cz/item/CS_URS_2023_01/113107182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</si>
  <si>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</si>
  <si>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</si>
  <si>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</si>
  <si>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</si>
  <si>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-712412723</t>
  </si>
  <si>
    <t>https://podminky.urs.cz/item/CS_URS_2023_01/113202111</t>
  </si>
  <si>
    <t>(2+8)</t>
  </si>
  <si>
    <t>asfalt</t>
  </si>
  <si>
    <t>10</t>
  </si>
  <si>
    <t>7</t>
  </si>
  <si>
    <t>121151103</t>
  </si>
  <si>
    <t>Sejmutí ornice strojně při souvislé ploše do 100 m2, tl. vrstvy do 200 mm</t>
  </si>
  <si>
    <t>-867521493</t>
  </si>
  <si>
    <t>https://podminky.urs.cz/item/CS_URS_2023_01/121151103</t>
  </si>
  <si>
    <t>((9+6)/2*4)</t>
  </si>
  <si>
    <t>8</t>
  </si>
  <si>
    <t>132211401</t>
  </si>
  <si>
    <t>Hloubená vykopávka pod základy ručně s přehozením výkopku na vzdálenost 3 m nebo s naložením na dopravní prostředek v hornině třídy těžitelnosti I skupiny 3</t>
  </si>
  <si>
    <t>m3</t>
  </si>
  <si>
    <t>-2037471568</t>
  </si>
  <si>
    <t>https://podminky.urs.cz/item/CS_URS_2023_01/132211401</t>
  </si>
  <si>
    <t>půdorys 1.PP statika</t>
  </si>
  <si>
    <t>základ pro pilíř</t>
  </si>
  <si>
    <t>0,5*2*0,6</t>
  </si>
  <si>
    <t>9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</si>
  <si>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</si>
  <si>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</si>
  <si>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-166553403</t>
  </si>
  <si>
    <t>https://podminky.urs.cz/item/CS_URS_2023_01/162211201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</si>
  <si>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</si>
  <si>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</si>
  <si>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1285431273</t>
  </si>
  <si>
    <t>https://podminky.urs.cz/item/CS_URS_2023_01/162211209</t>
  </si>
  <si>
    <t>základ pro pilíř do 40 m</t>
  </si>
  <si>
    <t>1,2*4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</si>
  <si>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</si>
  <si>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</si>
  <si>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</si>
  <si>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1836677315</t>
  </si>
  <si>
    <t>https://podminky.urs.cz/item/CS_URS_2023_01/162751117</t>
  </si>
  <si>
    <t>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</si>
  <si>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</si>
  <si>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</si>
  <si>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-568304366</t>
  </si>
  <si>
    <t>https://podminky.urs.cz/item/CS_URS_2023_01/162751119</t>
  </si>
  <si>
    <t>1,2*10</t>
  </si>
  <si>
    <t>13</t>
  </si>
  <si>
    <t>171201221</t>
  </si>
  <si>
    <t>Poplatek za uložení stavebního odpadu na skládce (skládkovné) zeminy a kamení zatříděného do Katalogu odpadů pod kódem 17 05 04</t>
  </si>
  <si>
    <t>t</t>
  </si>
  <si>
    <t>-58221318</t>
  </si>
  <si>
    <t>https://podminky.urs.cz/item/CS_URS_2023_01/171201221</t>
  </si>
  <si>
    <t>1,2*2 "Přepočtené koeficientem množství</t>
  </si>
  <si>
    <t>14</t>
  </si>
  <si>
    <t>171251201</t>
  </si>
  <si>
    <t>Uložení sypaniny na skládky nebo meziskládky bez hutnění s upravením uložené sypaniny do předepsaného tvaru</t>
  </si>
  <si>
    <t>-1333865810</t>
  </si>
  <si>
    <t>https://podminky.urs.cz/item/CS_URS_2023_01/171251201</t>
  </si>
  <si>
    <t>Svislé a kompletní konstrukce</t>
  </si>
  <si>
    <t>317944323</t>
  </si>
  <si>
    <t>Válcované nosníky dodatečně osazované do připravených otvorů bez zazdění hlav č. 14 až 22</t>
  </si>
  <si>
    <t>2036479294</t>
  </si>
  <si>
    <t>https://podminky.urs.cz/item/CS_URS_2023_01/317944323</t>
  </si>
  <si>
    <t>půdorys 2.NP bourací práce</t>
  </si>
  <si>
    <t>2*3*17,9/1000</t>
  </si>
  <si>
    <t>16</t>
  </si>
  <si>
    <t>317234410</t>
  </si>
  <si>
    <t>Vyzdívka mezi nosníky cihlami pálenými na maltu cementovou</t>
  </si>
  <si>
    <t>-548978611</t>
  </si>
  <si>
    <t>https://podminky.urs.cz/item/CS_URS_2023_01/317234410</t>
  </si>
  <si>
    <t>2*0,6*0,16</t>
  </si>
  <si>
    <t>17</t>
  </si>
  <si>
    <t>340000999</t>
  </si>
  <si>
    <t>Řezání stěnových konstrukcí z betonů tl. přes 100 do 200 mm</t>
  </si>
  <si>
    <t>635179179</t>
  </si>
  <si>
    <t>https://podminky.urs.cz/item/CS_URS_2023_01/340000999</t>
  </si>
  <si>
    <t>"pro bourání stáv.betonového nadzákladového zdiva-oboustranně"</t>
  </si>
  <si>
    <t xml:space="preserve">"1.np"           (5,645+4,6)*2*2</t>
  </si>
  <si>
    <t>Ostatní konstrukce a práce, bourání</t>
  </si>
  <si>
    <t>18</t>
  </si>
  <si>
    <t>941221111</t>
  </si>
  <si>
    <t>Montáž lešení řadového rámového těžkého pracovního s podlahami s provozním zatížením tř. 4 do 300 kg/m2 šířky tř. SW09 od 0,9 do 1,2 m, výšky do 10 m</t>
  </si>
  <si>
    <t>-1915208398</t>
  </si>
  <si>
    <t>https://podminky.urs.cz/item/CS_URS_2023_01/941221111</t>
  </si>
  <si>
    <t>(2,315+0,9+0,9+9,5+0,9)*3,5</t>
  </si>
  <si>
    <t>19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</si>
  <si>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</si>
  <si>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</si>
  <si>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-1652347380</t>
  </si>
  <si>
    <t>https://podminky.urs.cz/item/CS_URS_2023_01/941221211</t>
  </si>
  <si>
    <t>50,803*60</t>
  </si>
  <si>
    <t>20</t>
  </si>
  <si>
    <t>941221312</t>
  </si>
  <si>
    <t>Odborná prohlídka lešení řadového rámového těžkého pracovního s podlahami s provozním zatížením tř. 4 do 300 kg/m2 šířky tř. SW09 od 0,9 do 1,2 m výšky do 25 m, celkové plochy do 500 m2 zakrytého sítí</t>
  </si>
  <si>
    <t>-1876333080</t>
  </si>
  <si>
    <t>https://podminky.urs.cz/item/CS_URS_2023_01/941221312</t>
  </si>
  <si>
    <t>941221811</t>
  </si>
  <si>
    <t>Demontáž lešení řadového rámového těžkého pracovního s provozním zatížením tř. 4 do 300 kg/m2 šířky tř. SW09 od 0,9 do 1,2 m, výšky do 10 m</t>
  </si>
  <si>
    <t>-1041867687</t>
  </si>
  <si>
    <t>https://podminky.urs.cz/item/CS_URS_2023_01/941221811</t>
  </si>
  <si>
    <t>22</t>
  </si>
  <si>
    <t>944611111</t>
  </si>
  <si>
    <t>Montáž ochranné plachty zavěšené na konstrukci lešení z textilie z umělých vláken</t>
  </si>
  <si>
    <t>1247785039</t>
  </si>
  <si>
    <t>https://podminky.urs.cz/item/CS_URS_2023_01/944611111</t>
  </si>
  <si>
    <t>23</t>
  </si>
  <si>
    <t>944611211</t>
  </si>
  <si>
    <t>Montáž ochranné plachty Příplatek za první a každý další den použití plachty k ceně -1111</t>
  </si>
  <si>
    <t>-180354914</t>
  </si>
  <si>
    <t>https://podminky.urs.cz/item/CS_URS_2023_01/944611211</t>
  </si>
  <si>
    <t>24</t>
  </si>
  <si>
    <t>944611811</t>
  </si>
  <si>
    <t>Demontáž ochranné plachty zavěšené na konstrukci lešení z textilie z umělých vláken</t>
  </si>
  <si>
    <t>13794383</t>
  </si>
  <si>
    <t>https://podminky.urs.cz/item/CS_URS_2023_01/944611811</t>
  </si>
  <si>
    <t>25</t>
  </si>
  <si>
    <t>949101111</t>
  </si>
  <si>
    <t>Lešení pomocné pracovní pro objekty pozemních staveb pro zatížení do 150 kg/m2, o výšce lešeňové podlahy do 1,9 m</t>
  </si>
  <si>
    <t>-1381149980</t>
  </si>
  <si>
    <t>https://podminky.urs.cz/item/CS_URS_2023_01/949101111</t>
  </si>
  <si>
    <t>půdorys 1.NP</t>
  </si>
  <si>
    <t>22,38+51,55+7+4,24</t>
  </si>
  <si>
    <t>půdorys 2.NP</t>
  </si>
  <si>
    <t>33,91+17</t>
  </si>
  <si>
    <t>26</t>
  </si>
  <si>
    <t>962031133</t>
  </si>
  <si>
    <t>Bourání příček z cihel, tvárnic nebo příčkovek z cihel pálených, plných nebo dutých na maltu vápennou nebo vápenocementovou, tl. do 150 mm</t>
  </si>
  <si>
    <t>532958221</t>
  </si>
  <si>
    <t>https://podminky.urs.cz/item/CS_URS_2023_01/962031133</t>
  </si>
  <si>
    <t>S - 2.02 přípravna</t>
  </si>
  <si>
    <t>3,765*3,46</t>
  </si>
  <si>
    <t>-(1,4*2,1)</t>
  </si>
  <si>
    <t>27</t>
  </si>
  <si>
    <t>962042321</t>
  </si>
  <si>
    <t>Bourání zdiva z betonu prostého nadzákladového objemu přes 1 m3</t>
  </si>
  <si>
    <t>-2139357765</t>
  </si>
  <si>
    <t>https://podminky.urs.cz/item/CS_URS_2023_01/962042321</t>
  </si>
  <si>
    <t>5,645*4,6*0,2</t>
  </si>
  <si>
    <t>-(1,5*1,8*0,2)*2</t>
  </si>
  <si>
    <t>28</t>
  </si>
  <si>
    <t>965042121</t>
  </si>
  <si>
    <t>Bourání mazanin betonových nebo z litého asfaltu tl. do 100 mm, plochy do 1 m2</t>
  </si>
  <si>
    <t>-680586461</t>
  </si>
  <si>
    <t>https://podminky.urs.cz/item/CS_URS_2023_01/965042121</t>
  </si>
  <si>
    <t>0,5*2*0,1</t>
  </si>
  <si>
    <t>29</t>
  </si>
  <si>
    <t>965042141</t>
  </si>
  <si>
    <t>Bourání mazanin betonových nebo z litého asfaltu tl. do 100 mm, plochy přes 4 m2</t>
  </si>
  <si>
    <t>-1808980722</t>
  </si>
  <si>
    <t>https://podminky.urs.cz/item/CS_URS_2023_01/965042141</t>
  </si>
  <si>
    <t>1.02 třídící místnost</t>
  </si>
  <si>
    <t>51,55*0,05</t>
  </si>
  <si>
    <t>30</t>
  </si>
  <si>
    <t>965045112</t>
  </si>
  <si>
    <t>Bourání potěrů tl. do 50 mm cementových nebo pískocementových, plochy do 4 m2</t>
  </si>
  <si>
    <t>-1118180502</t>
  </si>
  <si>
    <t>https://podminky.urs.cz/item/CS_URS_2023_01/965045112</t>
  </si>
  <si>
    <t>0,5*2</t>
  </si>
  <si>
    <t>31</t>
  </si>
  <si>
    <t>965049112</t>
  </si>
  <si>
    <t>Bourání mazanin Příplatek k cenám za bourání mazanin betonových se svařovanou sítí, tl. přes 100 mm</t>
  </si>
  <si>
    <t>1603186050</t>
  </si>
  <si>
    <t>https://podminky.urs.cz/item/CS_URS_2023_01/965049112</t>
  </si>
  <si>
    <t>32</t>
  </si>
  <si>
    <t>966080115</t>
  </si>
  <si>
    <t>Bourání kontaktního zateplení včetně povrchové úpravy omítkou nebo nátěrem z desek z minerální vlny, tloušťky přes 120 do 180 mm</t>
  </si>
  <si>
    <t>911888625</t>
  </si>
  <si>
    <t>https://podminky.urs.cz/item/CS_URS_2023_01/966080115</t>
  </si>
  <si>
    <t>(2,315+9,3)*3,1</t>
  </si>
  <si>
    <t>(1,5+1,8*2)*0,16*2</t>
  </si>
  <si>
    <t>-(1,5*1,8)*2</t>
  </si>
  <si>
    <t>1,5*1</t>
  </si>
  <si>
    <t>1,5*2,25</t>
  </si>
  <si>
    <t>33</t>
  </si>
  <si>
    <t>968072455</t>
  </si>
  <si>
    <t>Vybourání kovových rámů oken s křídly, dveřních zárubní, vrat, stěn, ostění nebo obkladů dveřních zárubní, plochy do 2 m2</t>
  </si>
  <si>
    <t>573384459</t>
  </si>
  <si>
    <t>https://podminky.urs.cz/item/CS_URS_2023_01/968072455</t>
  </si>
  <si>
    <t>0,8*1,97</t>
  </si>
  <si>
    <t>0,7*1,97</t>
  </si>
  <si>
    <t>34</t>
  </si>
  <si>
    <t>968072456</t>
  </si>
  <si>
    <t>Vybourání kovových rámů oken s křídly, dveřních zárubní, vrat, stěn, ostění nebo obkladů dveřních zárubní, plochy přes 2 m2</t>
  </si>
  <si>
    <t>326147156</t>
  </si>
  <si>
    <t>https://podminky.urs.cz/item/CS_URS_2023_01/968072456</t>
  </si>
  <si>
    <t>1,6*1,97</t>
  </si>
  <si>
    <t>1,2*1,97</t>
  </si>
  <si>
    <t>1,4*2,1</t>
  </si>
  <si>
    <t>35</t>
  </si>
  <si>
    <t>968082017</t>
  </si>
  <si>
    <t>Vybourání plastových rámů oken s křídly, dveřních zárubní, vrat rámu oken s křídly, plochy přes 2 do 4 m2</t>
  </si>
  <si>
    <t>1064062223</t>
  </si>
  <si>
    <t>https://podminky.urs.cz/item/CS_URS_2023_01/968082017</t>
  </si>
  <si>
    <t>1,5*1,8</t>
  </si>
  <si>
    <t>36</t>
  </si>
  <si>
    <t>971033651</t>
  </si>
  <si>
    <t>Vybourání otvorů ve zdivu základovém nebo nadzákladovém z cihel, tvárnic, příčkovek z cihel pálených na maltu vápennou nebo vápenocementovou plochy do 4 m2, tl. do 600 mm</t>
  </si>
  <si>
    <t>-1350909212</t>
  </si>
  <si>
    <t>https://podminky.urs.cz/item/CS_URS_2023_01/971033651</t>
  </si>
  <si>
    <t>1,5*1*0,5</t>
  </si>
  <si>
    <t>1,5*2,25*0,5</t>
  </si>
  <si>
    <t>37</t>
  </si>
  <si>
    <t>973042251</t>
  </si>
  <si>
    <t>Vysekání výklenků nebo kapes ve zdivu betonovém kapes, plochy do 0,10 m2, hl. do 300 mm</t>
  </si>
  <si>
    <t>-1365450904</t>
  </si>
  <si>
    <t>https://podminky.urs.cz/item/CS_URS_2023_01/973042251</t>
  </si>
  <si>
    <t>střecha bourací práce</t>
  </si>
  <si>
    <t>38</t>
  </si>
  <si>
    <t>975053141</t>
  </si>
  <si>
    <t>Víceřadové podchycení stropů a střešních konstrukcí v. podchycení do 3,5 m a při zatížení hmotností přes 800 do 1500 kg/m2-pro postupnou demontáž</t>
  </si>
  <si>
    <t>277102758</t>
  </si>
  <si>
    <t>https://podminky.urs.cz/item/CS_URS_2023_01/975053141</t>
  </si>
  <si>
    <t>"stávající stropní a střešní konstrukce-podchycení pro možnost postupné demontáže"</t>
  </si>
  <si>
    <t>(8,635+10,53)*2*2</t>
  </si>
  <si>
    <t>(4,565+5,595)*2*2</t>
  </si>
  <si>
    <t>39</t>
  </si>
  <si>
    <t>975074121</t>
  </si>
  <si>
    <t>Jednostranné podchycení střešních vazníků dřevěnou výztuhou apod. v. podchycení přes 3,5 m a při zatížení hmotností přes 1000 do 1500 kg/m-pro postupnou demontáž</t>
  </si>
  <si>
    <t>-2089226535</t>
  </si>
  <si>
    <t>https://podminky.urs.cz/item/CS_URS_2023_01/975074121</t>
  </si>
  <si>
    <t>"stáv.střešní ocelové vazníky (V7,V17,V18, U160 a I160)-podchycení pro postupnou demontáž a snesení"</t>
  </si>
  <si>
    <t>(8,45+8,35+5,7+5,7+5,7+4,842*3)*2</t>
  </si>
  <si>
    <t>40</t>
  </si>
  <si>
    <t>977312112</t>
  </si>
  <si>
    <t>Řezání stávajících betonových mazanin s vyztužením hloubky přes 50 do 100 mm</t>
  </si>
  <si>
    <t>-2024101155</t>
  </si>
  <si>
    <t>https://podminky.urs.cz/item/CS_URS_2023_01/977312112</t>
  </si>
  <si>
    <t>"pro bourání stáv.mazanin"</t>
  </si>
  <si>
    <t>"1.pp-pro základ pilíře"</t>
  </si>
  <si>
    <t>(0,5+2,0)*2*2</t>
  </si>
  <si>
    <t xml:space="preserve">"1.np"      (5,1+10,1)*2</t>
  </si>
  <si>
    <t>41</t>
  </si>
  <si>
    <t>978013191</t>
  </si>
  <si>
    <t>Otlučení vápenných nebo vápenocementových omítek vnitřních ploch stěn s vyškrabáním spar, s očištěním zdiva, v rozsahu přes 50 do 100 %</t>
  </si>
  <si>
    <t>-800436401</t>
  </si>
  <si>
    <t>https://podminky.urs.cz/item/CS_URS_2023_01/978013191</t>
  </si>
  <si>
    <t>5,645*4,6</t>
  </si>
  <si>
    <t>(1,5+1,8*2)*0,1</t>
  </si>
  <si>
    <t>J-1.31 příjem</t>
  </si>
  <si>
    <t>(1,5+1,8*2)*0,3</t>
  </si>
  <si>
    <t>S-2.01 gastroskopie</t>
  </si>
  <si>
    <t>5,55*3,46</t>
  </si>
  <si>
    <t>S-2.02 přípravna</t>
  </si>
  <si>
    <t>(5+3,765)*2*3,46</t>
  </si>
  <si>
    <t>-(1,4*2,1+1,4*1,97)</t>
  </si>
  <si>
    <t xml:space="preserve"> S-2.13 chodba</t>
  </si>
  <si>
    <t>997</t>
  </si>
  <si>
    <t>Přesun sutě</t>
  </si>
  <si>
    <t>42</t>
  </si>
  <si>
    <t>997013211</t>
  </si>
  <si>
    <t>Vnitrostaveništní doprava suti a vybouraných hmot vodorovně do 50 m svisle ručně pro budovy a haly výšky do 6 m</t>
  </si>
  <si>
    <t>-2126432005</t>
  </si>
  <si>
    <t>https://podminky.urs.cz/item/CS_URS_2023_01/997013211</t>
  </si>
  <si>
    <t>43</t>
  </si>
  <si>
    <t>997013501</t>
  </si>
  <si>
    <t>Odvoz suti a vybouraných hmot na skládku nebo meziskládku se složením, na vzdálenost do 1 km</t>
  </si>
  <si>
    <t>-1392038702</t>
  </si>
  <si>
    <t>https://podminky.urs.cz/item/CS_URS_2023_01/997013501</t>
  </si>
  <si>
    <t>44</t>
  </si>
  <si>
    <t>997013509</t>
  </si>
  <si>
    <t>Odvoz suti a vybouraných hmot na skládku nebo meziskládku se složením, na vzdálenost Příplatek k ceně za každý další i započatý 1 km přes 1 km-celkem 20 km</t>
  </si>
  <si>
    <t>-344195146</t>
  </si>
  <si>
    <t>https://podminky.urs.cz/item/CS_URS_2023_01/997013509</t>
  </si>
  <si>
    <t>do 20 km</t>
  </si>
  <si>
    <t>96,969*19</t>
  </si>
  <si>
    <t>45</t>
  </si>
  <si>
    <t>997013631</t>
  </si>
  <si>
    <t>Poplatek za uložení stavebního odpadu na skládce (skládkovné) směsného stavebního a demoličního zatříděného do Katalogu odpadů pod kódem 17 09 04</t>
  </si>
  <si>
    <t>1275150767</t>
  </si>
  <si>
    <t>https://podminky.urs.cz/item/CS_URS_2023_01/997013631</t>
  </si>
  <si>
    <t>998</t>
  </si>
  <si>
    <t>Přesun hmot</t>
  </si>
  <si>
    <t>46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</si>
  <si>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</si>
  <si>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</si>
  <si>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1323517382</t>
  </si>
  <si>
    <t>https://podminky.urs.cz/item/CS_URS_2023_01/998018001</t>
  </si>
  <si>
    <t>PSV</t>
  </si>
  <si>
    <t>Práce a dodávky PSV</t>
  </si>
  <si>
    <t>713</t>
  </si>
  <si>
    <t>Izolace tepelné</t>
  </si>
  <si>
    <t>47</t>
  </si>
  <si>
    <t>713110813</t>
  </si>
  <si>
    <t>Odstranění tepelné izolace stropů nebo podhledů z rohoží, pásů, dílců, desek, bloků volně kladených z vláknitých materiálů suchých, tloušťka izolace přes 100 mm</t>
  </si>
  <si>
    <t>-289639753</t>
  </si>
  <si>
    <t>https://podminky.urs.cz/item/CS_URS_2023_01/713110813</t>
  </si>
  <si>
    <t>8,635*4,69</t>
  </si>
  <si>
    <t>6,25*6,505</t>
  </si>
  <si>
    <t>6,25*5,595</t>
  </si>
  <si>
    <t>762</t>
  </si>
  <si>
    <t>Konstrukce tesařské</t>
  </si>
  <si>
    <t>48</t>
  </si>
  <si>
    <t>762335822</t>
  </si>
  <si>
    <t>Demontáž vázaných konstrukcí krovů sklonu do 60° krokví rovnoběžných s okapem (vlašských) na ocelový podklad, průřezové plochy přes 120 do 224 cm2</t>
  </si>
  <si>
    <t>1263554801</t>
  </si>
  <si>
    <t>https://podminky.urs.cz/item/CS_URS_2023_01/762335822</t>
  </si>
  <si>
    <t>4,69*3</t>
  </si>
  <si>
    <t>(4,69+6,505+5,595)*7</t>
  </si>
  <si>
    <t>49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</si>
  <si>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</si>
  <si>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</si>
  <si>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924459546</t>
  </si>
  <si>
    <t>https://podminky.urs.cz/item/CS_URS_2023_01/762342812</t>
  </si>
  <si>
    <t>střecha KCE bourací práce</t>
  </si>
  <si>
    <t>9,1*4,69</t>
  </si>
  <si>
    <t>6,4*6,505</t>
  </si>
  <si>
    <t>6,4*5,595</t>
  </si>
  <si>
    <t>763</t>
  </si>
  <si>
    <t>Konstrukce suché výstavby</t>
  </si>
  <si>
    <t>50</t>
  </si>
  <si>
    <t>763001</t>
  </si>
  <si>
    <t>Demontáž parotěsné zábrany do SDK podhledu</t>
  </si>
  <si>
    <t>vlastní</t>
  </si>
  <si>
    <t>416176451</t>
  </si>
  <si>
    <t>1.01 zádveří</t>
  </si>
  <si>
    <t>22,38</t>
  </si>
  <si>
    <t>51,55</t>
  </si>
  <si>
    <t>1.03 WC pacienti</t>
  </si>
  <si>
    <t>1.04 filtr a převlékací kabina</t>
  </si>
  <si>
    <t>4,24</t>
  </si>
  <si>
    <t>51</t>
  </si>
  <si>
    <t>763131821</t>
  </si>
  <si>
    <t>Demontáž podhledu nebo samostatného požárního předělu ze sádrokartonových desek s nosnou konstrukcí dvouvrstvou z ocelových profilů, opláštění jednoduché</t>
  </si>
  <si>
    <t>-408407614</t>
  </si>
  <si>
    <t>https://podminky.urs.cz/item/CS_URS_2023_01/763131821</t>
  </si>
  <si>
    <t>52</t>
  </si>
  <si>
    <t>763135812</t>
  </si>
  <si>
    <t>Demontáž podhledu sádrokartonového kazetového na zavěšeném na roštu polozapuštěném</t>
  </si>
  <si>
    <t>-837513911</t>
  </si>
  <si>
    <t>https://podminky.urs.cz/item/CS_URS_2023_01/763135812</t>
  </si>
  <si>
    <t>53</t>
  </si>
  <si>
    <t>763732811</t>
  </si>
  <si>
    <t>Demontáž střešní konstrukce vazníků příhradových, konstrukční délky do 9,0 m</t>
  </si>
  <si>
    <t>-1799624649</t>
  </si>
  <si>
    <t>https://podminky.urs.cz/item/CS_URS_2023_01/763732811</t>
  </si>
  <si>
    <t>8,45+8,45</t>
  </si>
  <si>
    <t>5,7+5,7</t>
  </si>
  <si>
    <t>764</t>
  </si>
  <si>
    <t>Konstrukce klempířské</t>
  </si>
  <si>
    <t>54</t>
  </si>
  <si>
    <t>764002812</t>
  </si>
  <si>
    <t>Demontáž klempířských konstrukcí okapového plechu do suti, v krytině skládané</t>
  </si>
  <si>
    <t>1390923606</t>
  </si>
  <si>
    <t>https://podminky.urs.cz/item/CS_URS_2023_01/764002812</t>
  </si>
  <si>
    <t>5,595+10,53</t>
  </si>
  <si>
    <t>55</t>
  </si>
  <si>
    <t>764002851</t>
  </si>
  <si>
    <t>Demontáž klempířských konstrukcí oplechování parapetů do suti</t>
  </si>
  <si>
    <t>1759058819</t>
  </si>
  <si>
    <t>https://podminky.urs.cz/item/CS_URS_2023_01/764002851</t>
  </si>
  <si>
    <t>1,5+1,5+1,5</t>
  </si>
  <si>
    <t>1,5+1,5</t>
  </si>
  <si>
    <t>56</t>
  </si>
  <si>
    <t>764002861</t>
  </si>
  <si>
    <t>Demontáž klempířských konstrukcí oplechování říms do suti</t>
  </si>
  <si>
    <t>-1365632944</t>
  </si>
  <si>
    <t>https://podminky.urs.cz/item/CS_URS_2023_01/764002861</t>
  </si>
  <si>
    <t>10,35+2,5</t>
  </si>
  <si>
    <t>57</t>
  </si>
  <si>
    <t>764002871</t>
  </si>
  <si>
    <t>Demontáž klempířských konstrukcí lemování zdí do suti</t>
  </si>
  <si>
    <t>1849043173</t>
  </si>
  <si>
    <t>https://podminky.urs.cz/item/CS_URS_2023_01/764002871</t>
  </si>
  <si>
    <t>6,4+5,595+6,505+2,785</t>
  </si>
  <si>
    <t>58</t>
  </si>
  <si>
    <t>764004801</t>
  </si>
  <si>
    <t>Demontáž klempířských konstrukcí žlabu podokapního do suti</t>
  </si>
  <si>
    <t>426638002</t>
  </si>
  <si>
    <t>https://podminky.urs.cz/item/CS_URS_2023_01/764004801</t>
  </si>
  <si>
    <t>5,595+5,595+10,53</t>
  </si>
  <si>
    <t>59</t>
  </si>
  <si>
    <t>764004861</t>
  </si>
  <si>
    <t>Demontáž klempířských konstrukcí svodu do suti</t>
  </si>
  <si>
    <t>-967406283</t>
  </si>
  <si>
    <t>https://podminky.urs.cz/item/CS_URS_2023_01/764004861</t>
  </si>
  <si>
    <t>3,5</t>
  </si>
  <si>
    <t>765</t>
  </si>
  <si>
    <t>Krytina skládaná</t>
  </si>
  <si>
    <t>60</t>
  </si>
  <si>
    <t>765131851</t>
  </si>
  <si>
    <t>Demontáž vláknocementové krytiny vlnité sklonu do 30° do suti</t>
  </si>
  <si>
    <t>-2137940755</t>
  </si>
  <si>
    <t>https://podminky.urs.cz/item/CS_URS_2023_01/765131851</t>
  </si>
  <si>
    <t>61</t>
  </si>
  <si>
    <t>765191901</t>
  </si>
  <si>
    <t>Demontáž pojistné hydroizolační fólie kladené ve sklonu do 30°</t>
  </si>
  <si>
    <t>1253606918</t>
  </si>
  <si>
    <t>https://podminky.urs.cz/item/CS_URS_2023_01/765191901</t>
  </si>
  <si>
    <t>4,5*5,595</t>
  </si>
  <si>
    <t>62</t>
  </si>
  <si>
    <t>765192001</t>
  </si>
  <si>
    <t>Nouzové zakrytí střechy plachtou - zakrývání po dobu cca 15 dnů</t>
  </si>
  <si>
    <t>1015704595</t>
  </si>
  <si>
    <t>https://podminky.urs.cz/item/CS_URS_2023_01/765192001</t>
  </si>
  <si>
    <t>"ochrana proti zatečení při bouracích a demontážních pracích"</t>
  </si>
  <si>
    <t>"každodenní zabezpečení-cca 15 dnů"</t>
  </si>
  <si>
    <t>(10*15+6*8)*15</t>
  </si>
  <si>
    <t>63</t>
  </si>
  <si>
    <t>998765101</t>
  </si>
  <si>
    <t>Přesun hmot pro krytiny skládané stanovený z hmotnosti přesunovaného materiálu vodorovná dopravní vzdálenost do 50 m na objektech výšky do 6 m</t>
  </si>
  <si>
    <t>-429237376</t>
  </si>
  <si>
    <t>https://podminky.urs.cz/item/CS_URS_2023_01/998765101</t>
  </si>
  <si>
    <t>767</t>
  </si>
  <si>
    <t>Konstrukce zámečnické</t>
  </si>
  <si>
    <t>64</t>
  </si>
  <si>
    <t>767392802</t>
  </si>
  <si>
    <t>Demontáž krytin střech z plechů šroubovaných do suti</t>
  </si>
  <si>
    <t>140292210</t>
  </si>
  <si>
    <t>https://podminky.urs.cz/item/CS_URS_2023_01/767392802</t>
  </si>
  <si>
    <t>3*5,595</t>
  </si>
  <si>
    <t>65</t>
  </si>
  <si>
    <t>767996701</t>
  </si>
  <si>
    <t>Demontáž ostatních zámečnických konstrukcí řezáním o hmotnosti jednotlivých dílů do 50 kg</t>
  </si>
  <si>
    <t>kg</t>
  </si>
  <si>
    <t>728612893</t>
  </si>
  <si>
    <t>https://podminky.urs.cz/item/CS_URS_2023_01/767996701</t>
  </si>
  <si>
    <t>I160</t>
  </si>
  <si>
    <t>5*3*17,9</t>
  </si>
  <si>
    <t>U160</t>
  </si>
  <si>
    <t>5*18,8</t>
  </si>
  <si>
    <t>776</t>
  </si>
  <si>
    <t>Podlahy povlakové</t>
  </si>
  <si>
    <t>66</t>
  </si>
  <si>
    <t>776201812</t>
  </si>
  <si>
    <t>Demontáž povlakových podlahovin lepených ručně s podložkou</t>
  </si>
  <si>
    <t>-1196302175</t>
  </si>
  <si>
    <t>https://podminky.urs.cz/item/CS_URS_2023_01/776201812</t>
  </si>
  <si>
    <t>S2.01 gastroskopie</t>
  </si>
  <si>
    <t>33,91</t>
  </si>
  <si>
    <t>S2.13 chodba</t>
  </si>
  <si>
    <t>786</t>
  </si>
  <si>
    <t>Dokončovací práce - čalounické úpravy</t>
  </si>
  <si>
    <t>67</t>
  </si>
  <si>
    <t>786001</t>
  </si>
  <si>
    <t xml:space="preserve">Demontáž venkovních žaluzií </t>
  </si>
  <si>
    <t>809722794</t>
  </si>
  <si>
    <t>01.2 - Architektonicko stavební řešení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</si>
  <si>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</si>
  <si>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</si>
  <si>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</si>
  <si>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</si>
  <si>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711 - Izolace proti vodě, vlhkosti a plynům</t>
  </si>
  <si>
    <t xml:space="preserve">    712 - Povlakové krytiny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</si>
  <si>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</si>
  <si>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</si>
  <si>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</si>
  <si>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</si>
  <si>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122251102</t>
  </si>
  <si>
    <t>Odkopávky a prokopávky nezapažené strojně v hornině třídy těžitelnosti I skupiny 3 přes 20 do 50 m3</t>
  </si>
  <si>
    <t>-239086267</t>
  </si>
  <si>
    <t>https://podminky.urs.cz/item/CS_URS_2023_01/122251102</t>
  </si>
  <si>
    <t>základy</t>
  </si>
  <si>
    <t>(2+8)*1,5*0,15</t>
  </si>
  <si>
    <t>5,51*2,315*0,15</t>
  </si>
  <si>
    <t>3*11*0,15</t>
  </si>
  <si>
    <t>9,5*4*0,15</t>
  </si>
  <si>
    <t>(3,5*3,5/2)*0,15</t>
  </si>
  <si>
    <t>zelená plocha</t>
  </si>
  <si>
    <t>((9+6)/2*4)*0,15</t>
  </si>
  <si>
    <t>132254102</t>
  </si>
  <si>
    <t>Hloubení zapažených rýh šířky do 800 mm strojně s urovnáním dna do předepsaného profilu a spádu v hornině třídy těžitelnosti I skupiny 3 přes 20 do 50 m3</t>
  </si>
  <si>
    <t>2020989626</t>
  </si>
  <si>
    <t>https://podminky.urs.cz/item/CS_URS_2023_01/132254102</t>
  </si>
  <si>
    <t>7,4*0,6*3,88</t>
  </si>
  <si>
    <t>5,785*0,6*1,1</t>
  </si>
  <si>
    <t>132254204</t>
  </si>
  <si>
    <t>Hloubení zapažených rýh šířky přes 800 do 2 000 mm strojně s urovnáním dna do předepsaného profilu a spádu v hornině třídy těžitelnosti I skupiny 3 přes 100 do 500 m3</t>
  </si>
  <si>
    <t>-112153670</t>
  </si>
  <si>
    <t>https://podminky.urs.cz/item/CS_URS_2023_01/132254204</t>
  </si>
  <si>
    <t>3*1,2*3,88</t>
  </si>
  <si>
    <t>11,73*1,2*2,63</t>
  </si>
  <si>
    <t>6,55*1,4*2,63</t>
  </si>
  <si>
    <t>1,8*1,32*2,63</t>
  </si>
  <si>
    <t>(2,5*2,5/2)*2,63</t>
  </si>
  <si>
    <t>8,8*2*2,63</t>
  </si>
  <si>
    <t>6,5*1,4*2,63</t>
  </si>
  <si>
    <t>7,4*2*2,63</t>
  </si>
  <si>
    <t>151101202</t>
  </si>
  <si>
    <t>Zřízení pažení stěn výkopu bez rozepření nebo vzepření příložné, hloubky přes 4 do 8 m</t>
  </si>
  <si>
    <t>290694597</t>
  </si>
  <si>
    <t>https://podminky.urs.cz/item/CS_URS_2023_01/151101202</t>
  </si>
  <si>
    <t>3*3,88</t>
  </si>
  <si>
    <t>(2,4+7,4+2,4)*3,88</t>
  </si>
  <si>
    <t>(11,73+7,75+1,285+3+8,5)*2,63</t>
  </si>
  <si>
    <t>7,4*2,63</t>
  </si>
  <si>
    <t>(7,4+5,73)*2*2,63</t>
  </si>
  <si>
    <t>(0,43+1,6+1,32+4,75+1,75+7)*2,63</t>
  </si>
  <si>
    <t>151101212</t>
  </si>
  <si>
    <t>Odstranění pažení stěn výkopu bez rozepření nebo vzepření s uložením pažin na vzdálenost do 3 m od okraje výkopu příložné, hloubky přes 4 do 8 m</t>
  </si>
  <si>
    <t>882836942</t>
  </si>
  <si>
    <t>https://podminky.urs.cz/item/CS_URS_2023_01/151101212</t>
  </si>
  <si>
    <t>151101402</t>
  </si>
  <si>
    <t>Zřízení vzepření zapažených stěn výkopů s potřebným přepažováním při pažení příložném, hloubky přes 4 do 8 m</t>
  </si>
  <si>
    <t>-945803772</t>
  </si>
  <si>
    <t>https://podminky.urs.cz/item/CS_URS_2023_01/151101402</t>
  </si>
  <si>
    <t>151101412</t>
  </si>
  <si>
    <t>Odstranění vzepření stěn výkopů s uložením materiálu na vzdálenost do 3 m od kraje výkopu při pažení příložném, hloubky přes 4 do 8 m</t>
  </si>
  <si>
    <t>1910076324</t>
  </si>
  <si>
    <t>https://podminky.urs.cz/item/CS_URS_2023_01/151101412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</si>
  <si>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</si>
  <si>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</si>
  <si>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-1336104092</t>
  </si>
  <si>
    <t>https://podminky.urs.cz/item/CS_URS_2023_01/161151103</t>
  </si>
  <si>
    <t>základy 600mm</t>
  </si>
  <si>
    <t>základy 1400,2000mm</t>
  </si>
  <si>
    <t>-1544563665</t>
  </si>
  <si>
    <t>20,232</t>
  </si>
  <si>
    <t>21,045</t>
  </si>
  <si>
    <t>212,686</t>
  </si>
  <si>
    <t>-135,897</t>
  </si>
  <si>
    <t>607581503</t>
  </si>
  <si>
    <t>118,066*9</t>
  </si>
  <si>
    <t>493409116</t>
  </si>
  <si>
    <t>118,066*2 "Přepočtené koeficientem množství</t>
  </si>
  <si>
    <t>2012850480</t>
  </si>
  <si>
    <t>174151101</t>
  </si>
  <si>
    <t>Zásyp sypaninou z jakékoliv horniny strojně s uložením výkopku ve vrstvách se zhutněním jam, šachet, rýh nebo kolem objektů v těchto vykopávkách</t>
  </si>
  <si>
    <t>-1739290386</t>
  </si>
  <si>
    <t>https://podminky.urs.cz/item/CS_URS_2023_01/174151101</t>
  </si>
  <si>
    <t>1,85*3,23*0,45</t>
  </si>
  <si>
    <t>12,88*2,03*0,45</t>
  </si>
  <si>
    <t>6,5*2,03*0,45</t>
  </si>
  <si>
    <t>1,8*2,03*0,55</t>
  </si>
  <si>
    <t>2,5*2,03*0,6</t>
  </si>
  <si>
    <t>9,5*2,03*0,55</t>
  </si>
  <si>
    <t>1,85*3,23*0,55</t>
  </si>
  <si>
    <t>8,4*3,23*0,3</t>
  </si>
  <si>
    <t>1,25*3,23*0,45</t>
  </si>
  <si>
    <t>0,85*2,03*0,45</t>
  </si>
  <si>
    <t>8,4*2,03*0,85</t>
  </si>
  <si>
    <t>0,85*2,03*0,55</t>
  </si>
  <si>
    <t>1,25*3,23*0,55</t>
  </si>
  <si>
    <t>7,4*2,03*0,45</t>
  </si>
  <si>
    <t>7,4*2,03*0,85</t>
  </si>
  <si>
    <t>7,4*2,03*0,55</t>
  </si>
  <si>
    <t>3,1*2,03*0,45</t>
  </si>
  <si>
    <t>4,7*2,03*0,55</t>
  </si>
  <si>
    <t>1,3*2,03*0,75</t>
  </si>
  <si>
    <t>Zakládání</t>
  </si>
  <si>
    <t>271532213</t>
  </si>
  <si>
    <t>Podsyp pod základové konstrukce se zhutněním a urovnáním povrchu z kameniva hrubého, frakce 8 - 16 mm</t>
  </si>
  <si>
    <t>315331613</t>
  </si>
  <si>
    <t>https://podminky.urs.cz/item/CS_URS_2023_01/271532213</t>
  </si>
  <si>
    <t>"základy-tl. do 300 mm"</t>
  </si>
  <si>
    <t>2,75*8,4*0,30</t>
  </si>
  <si>
    <t>7,43*8,4*0,30</t>
  </si>
  <si>
    <t>3,15*6*0,30</t>
  </si>
  <si>
    <t>(3,14*2*2)/4*0,30</t>
  </si>
  <si>
    <t>1,1*5,785*0,30</t>
  </si>
  <si>
    <t>273322511</t>
  </si>
  <si>
    <t>Základy z betonu železového (bez výztuže) desky z betonu se zvýšenými nároky na prostředí tř. C 25/30</t>
  </si>
  <si>
    <t>-353158029</t>
  </si>
  <si>
    <t>https://podminky.urs.cz/item/CS_URS_2023_01/273322511</t>
  </si>
  <si>
    <t>11*9*0,15</t>
  </si>
  <si>
    <t>3,5*6,5*0,15</t>
  </si>
  <si>
    <t>(3,14*2,3*2,3)/4*0,15</t>
  </si>
  <si>
    <t>1,3*5,785*0,15</t>
  </si>
  <si>
    <t>273351121</t>
  </si>
  <si>
    <t>Bednění základů desek zřízení - systémové bednění</t>
  </si>
  <si>
    <t>1711196015</t>
  </si>
  <si>
    <t>https://podminky.urs.cz/item/CS_URS_2023_01/273351121</t>
  </si>
  <si>
    <t>(11+1,3+6,5+14,4+9)*0,15</t>
  </si>
  <si>
    <t>(2*3,14*2,3)/4*0,15</t>
  </si>
  <si>
    <t>273351122</t>
  </si>
  <si>
    <t>Bednění základů desek odstranění-systémové bednění</t>
  </si>
  <si>
    <t>2000320494</t>
  </si>
  <si>
    <t>https://podminky.urs.cz/item/CS_URS_2023_01/273351122</t>
  </si>
  <si>
    <t>273362021</t>
  </si>
  <si>
    <t>Výztuž základů desek ze svařovaných sítí z drátů typu KARI</t>
  </si>
  <si>
    <t>-746628459</t>
  </si>
  <si>
    <t>https://podminky.urs.cz/item/CS_URS_2023_01/273362021</t>
  </si>
  <si>
    <t>11*9*4,44/1000*1,25</t>
  </si>
  <si>
    <t>3,5*6,5*4,44/1000*1,25</t>
  </si>
  <si>
    <t>(3,14*2,3*2,3)/4*4,44/1000*1,25</t>
  </si>
  <si>
    <t>1,3*5,785*4,44/1000*1,25</t>
  </si>
  <si>
    <t>0,740*1,1 "Přepočtené koeficientem množství</t>
  </si>
  <si>
    <t>274322511</t>
  </si>
  <si>
    <t>Základy z betonu železového (bez výztuže) pasy z betonu se zvýšenými nároky na prostředí tř. C 25/30</t>
  </si>
  <si>
    <t>1284598036</t>
  </si>
  <si>
    <t>https://podminky.urs.cz/item/CS_URS_2023_01/274322511</t>
  </si>
  <si>
    <t>7,4*0,6*0,6*1,035</t>
  </si>
  <si>
    <t>5,785*0,6*0,6*1,035</t>
  </si>
  <si>
    <t>základy 1400,1200,2000mm</t>
  </si>
  <si>
    <t>3*1,2*0,6*1,035</t>
  </si>
  <si>
    <t>1,15*1,2*0,65*1,035</t>
  </si>
  <si>
    <t>11,73*1,2*0,6*1,035</t>
  </si>
  <si>
    <t>6,55*1,4*0,6*1,035</t>
  </si>
  <si>
    <t>1,8*1,32*0,6*1,035</t>
  </si>
  <si>
    <t>(2,5*2,5/2)*0,6*1,035</t>
  </si>
  <si>
    <t>8,8*2*0,6*1,035</t>
  </si>
  <si>
    <t>6,5*1,4*0,6*1,035</t>
  </si>
  <si>
    <t>7,4*2*0,6*1,035</t>
  </si>
  <si>
    <t>základy 1.PP</t>
  </si>
  <si>
    <t>0,5*2*0,6*1,035</t>
  </si>
  <si>
    <t>274351121</t>
  </si>
  <si>
    <t>Bednění základů pasů rovné zřízení-systémové bednění</t>
  </si>
  <si>
    <t>-745383103</t>
  </si>
  <si>
    <t>https://podminky.urs.cz/item/CS_URS_2023_01/274351121</t>
  </si>
  <si>
    <t>1,2*1,25</t>
  </si>
  <si>
    <t>274351122</t>
  </si>
  <si>
    <t>Bednění základů pasů rovné odstranění-systémové bednění</t>
  </si>
  <si>
    <t>-395462346</t>
  </si>
  <si>
    <t>https://podminky.urs.cz/item/CS_URS_2023_01/274351122</t>
  </si>
  <si>
    <t>274352231</t>
  </si>
  <si>
    <t>Bednění základů pasů kruhové nebo obloukové poloměru přes 2,5 do 4 m zřízení-systémové bednění</t>
  </si>
  <si>
    <t>-504284225</t>
  </si>
  <si>
    <t>https://podminky.urs.cz/item/CS_URS_2023_01/274352231</t>
  </si>
  <si>
    <t>((2*3,14*3)/4)*0,6</t>
  </si>
  <si>
    <t>274352232</t>
  </si>
  <si>
    <t>Bednění základů pasů kruhové nebo obloukové poloměru přes 2,5 do 4 m odstranění-systémové bednění</t>
  </si>
  <si>
    <t>-160382594</t>
  </si>
  <si>
    <t>https://podminky.urs.cz/item/CS_URS_2023_01/274352232</t>
  </si>
  <si>
    <t>274361821</t>
  </si>
  <si>
    <t>Výztuž základů pasů z betonářské oceli 10 505 (R) nebo BSt 500</t>
  </si>
  <si>
    <t>1814105354</t>
  </si>
  <si>
    <t>https://podminky.urs.cz/item/CS_URS_2023_01/274361821</t>
  </si>
  <si>
    <t>56,106*170/1000*1,25</t>
  </si>
  <si>
    <t>279113154</t>
  </si>
  <si>
    <t>Základové zdi z tvárnic ztraceného bednění včetně výplně z betonu bez zvláštních nároků na vliv prostředí třídy C 25/30, tloušťky zdiva přes 250 do 300 mm</t>
  </si>
  <si>
    <t>1079544776</t>
  </si>
  <si>
    <t>https://podminky.urs.cz/item/CS_URS_2023_01/279113154</t>
  </si>
  <si>
    <t>5,785*0,5</t>
  </si>
  <si>
    <t>(1,85+9+1,85)*3,38</t>
  </si>
  <si>
    <t>(9+1,6+6,5+12,3+8,4+8,4)*2,18</t>
  </si>
  <si>
    <t>(2*3,14*2,3)/4*2,18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</si>
  <si>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</si>
  <si>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</si>
  <si>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-2080931118</t>
  </si>
  <si>
    <t>https://podminky.urs.cz/item/CS_URS_2023_01/279361821</t>
  </si>
  <si>
    <t>154,407*0,2*40/1000*1,25</t>
  </si>
  <si>
    <t>310238211</t>
  </si>
  <si>
    <t>Zazdívka otvorů ve zdivu nadzákladovém cihlami pálenými plochy přes 0,25 m2 do 1 m2 na maltu vápenocementovou</t>
  </si>
  <si>
    <t>1473064782</t>
  </si>
  <si>
    <t>https://podminky.urs.cz/item/CS_URS_2023_01/310238211</t>
  </si>
  <si>
    <t>příjem</t>
  </si>
  <si>
    <t>0,35*1,8*0,6</t>
  </si>
  <si>
    <t>311272031</t>
  </si>
  <si>
    <t>Zdivo z pórobetonových tvárnic na tenké maltové lože, tl. zdiva 200 mm pevnost tvárnic přes P2 do P4, objemová hmotnost přes 450 do 600 kg/m3 hladkých</t>
  </si>
  <si>
    <t>-1117335006</t>
  </si>
  <si>
    <t>https://podminky.urs.cz/item/CS_URS_2023_01/311272031</t>
  </si>
  <si>
    <t>(0,17+0,51)*4,19</t>
  </si>
  <si>
    <t>0,8*4,19</t>
  </si>
  <si>
    <t>19,88*3,46</t>
  </si>
  <si>
    <t>-(0,2*3,46)*3</t>
  </si>
  <si>
    <t>-(1,2*2,02*5+0,9*2,02)</t>
  </si>
  <si>
    <t>(6,05*3,46)*5</t>
  </si>
  <si>
    <t>-(1*2,02)</t>
  </si>
  <si>
    <t>-(0,25*3,46)*1</t>
  </si>
  <si>
    <t>2,2*3,46</t>
  </si>
  <si>
    <t>-(1,5*2,1)</t>
  </si>
  <si>
    <t>311272125</t>
  </si>
  <si>
    <t>Zdivo z pórobetonových tvárnic na tenké maltové lože, tl. zdiva 250 mm pevnost tvárnic přes P2 do P4, objemová hmotnost do 450 kg/m3 na pero a drážku</t>
  </si>
  <si>
    <t>-221948847</t>
  </si>
  <si>
    <t>https://podminky.urs.cz/item/CS_URS_2023_01/311272125</t>
  </si>
  <si>
    <t>(5,785+10,5+1,3+6)*3,69</t>
  </si>
  <si>
    <t>-(0,25+0,2+0,25)*3,69</t>
  </si>
  <si>
    <t>(2*3,14*2,65)/4</t>
  </si>
  <si>
    <t>14,405*3,19</t>
  </si>
  <si>
    <t>-(0,25+0,2+0,2)*3,19</t>
  </si>
  <si>
    <t>-(3,765*2,1+1,2*2,7+4,4*1,5)</t>
  </si>
  <si>
    <t>-(4,265+6,4)*0,25</t>
  </si>
  <si>
    <t>(4,95+4,265+15,18+8,95+20,38+3,1)*3,26</t>
  </si>
  <si>
    <t>-(2*1,5*6+1,4*1,5+1,1*2,7)</t>
  </si>
  <si>
    <t>-(0,2+0,2+0,2+0,25+0,25+0,2+0,2+0,2+0,6)*3,26</t>
  </si>
  <si>
    <t>-(2,5*6+1,6+19)*0,25</t>
  </si>
  <si>
    <t>311273901</t>
  </si>
  <si>
    <t>Zakládací vrstva pórobetonového zdiva z hydrofobizovaných tvárnic ze zakládacích tvárnic, pevnost tvárnic do P4, objemová hmotnost do 550 kg/m3, výšky 124 mm, tloušťka zdiva 250 mm</t>
  </si>
  <si>
    <t>4849054</t>
  </si>
  <si>
    <t>https://podminky.urs.cz/item/CS_URS_2023_01/311273901</t>
  </si>
  <si>
    <t>5,785+10,5+1,3+6+14,405</t>
  </si>
  <si>
    <t>-(0,25+0,2+0,2+0,2)</t>
  </si>
  <si>
    <t>311273953</t>
  </si>
  <si>
    <t>Založení pórobetonového zdiva na zakládací maltu, tlouštky zdiva 250 mm</t>
  </si>
  <si>
    <t>-1977858755</t>
  </si>
  <si>
    <t>https://podminky.urs.cz/item/CS_URS_2023_01/311273953</t>
  </si>
  <si>
    <t>311321611</t>
  </si>
  <si>
    <t>Nadzákladové zdi z betonu železového (bez výztuže) nosné bez zvláštních nároků na vliv prostředí tř. C 30/37</t>
  </si>
  <si>
    <t>726988773</t>
  </si>
  <si>
    <t>https://podminky.urs.cz/item/CS_URS_2023_01/311321611</t>
  </si>
  <si>
    <t>půdorys 1.NP statika</t>
  </si>
  <si>
    <t xml:space="preserve">řez C-C´ </t>
  </si>
  <si>
    <t>14,135*0,75*0,25</t>
  </si>
  <si>
    <t>řez A-A´</t>
  </si>
  <si>
    <t>2,645*0,82*0,25</t>
  </si>
  <si>
    <t>8,95*1,07*0,25</t>
  </si>
  <si>
    <t>řez D-D´</t>
  </si>
  <si>
    <t>6,305*1,07*0,25</t>
  </si>
  <si>
    <t>5,675*1,07*0,25</t>
  </si>
  <si>
    <t>řez F-F´</t>
  </si>
  <si>
    <t>(3,45+2,2)*0,45*0,25</t>
  </si>
  <si>
    <t>311351121</t>
  </si>
  <si>
    <t>Bednění nadzákladových zdí nosných rovné oboustranné za každou stranu zřízení-systémové bednění</t>
  </si>
  <si>
    <t>646355357</t>
  </si>
  <si>
    <t>https://podminky.urs.cz/item/CS_URS_2023_01/311351121</t>
  </si>
  <si>
    <t>14,135*0,75*2</t>
  </si>
  <si>
    <t>2,645*0,82</t>
  </si>
  <si>
    <t>2,395*0,82</t>
  </si>
  <si>
    <t>8,45*1,07*2</t>
  </si>
  <si>
    <t>(6,305+6,055)*1,07</t>
  </si>
  <si>
    <t>(5,675+5,425)*1,07</t>
  </si>
  <si>
    <t>(3,45+2,45+0,25+2,2+3,2+0,25)*0,45</t>
  </si>
  <si>
    <t>311351122</t>
  </si>
  <si>
    <t>Bednění nadzákladových zdí nosných rovné oboustranné za každou stranu odstranění-systémové bednění</t>
  </si>
  <si>
    <t>534924814</t>
  </si>
  <si>
    <t>https://podminky.urs.cz/item/CS_URS_2023_01/311351122</t>
  </si>
  <si>
    <t>311361821</t>
  </si>
  <si>
    <t>Výztuž nadzákladových zdí nosných svislých nebo odkloněných od svislice, rovných nebo oblých z betonářské oceli 10 505 (R) nebo BSt 500</t>
  </si>
  <si>
    <t>-1126572072</t>
  </si>
  <si>
    <t>https://podminky.urs.cz/item/CS_URS_2023_01/311361821</t>
  </si>
  <si>
    <t>9,427*120/1000*1,25</t>
  </si>
  <si>
    <t>317142432</t>
  </si>
  <si>
    <t>Překlady nenosné z pórobetonu osazené do tenkého maltového lože, výšky do 250 mm, šířky překladu 125 mm, délky překladu přes 1000 do 1250 mm</t>
  </si>
  <si>
    <t>1730121194</t>
  </si>
  <si>
    <t>https://podminky.urs.cz/item/CS_URS_2023_01/317142432</t>
  </si>
  <si>
    <t>317142444</t>
  </si>
  <si>
    <t>Překlady nenosné z pórobetonu osazené do tenkého maltového lože, výšky do 250 mm, šířky překladu 150 mm, délky překladu přes 1250 do 1500 mm</t>
  </si>
  <si>
    <t>-1197187697</t>
  </si>
  <si>
    <t>https://podminky.urs.cz/item/CS_URS_2023_01/317142444</t>
  </si>
  <si>
    <t>317142446</t>
  </si>
  <si>
    <t>Překlady nenosné z pórobetonu osazené do tenkého maltového lože, výšky do 250 mm, šířky překladu 150 mm, délky překladu přes 1500 do 2000 mm</t>
  </si>
  <si>
    <t>-154991020</t>
  </si>
  <si>
    <t>https://podminky.urs.cz/item/CS_URS_2023_01/317142446</t>
  </si>
  <si>
    <t>317142448</t>
  </si>
  <si>
    <t>Překlady nenosné z pórobetonu osazené do tenkého maltového lože, výšky do 250 mm, šířky překladu 150 mm, délky překladu přes 2000 do 2500 mm</t>
  </si>
  <si>
    <t>-507457357</t>
  </si>
  <si>
    <t>https://podminky.urs.cz/item/CS_URS_2023_01/317142448</t>
  </si>
  <si>
    <t>317143431</t>
  </si>
  <si>
    <t>Překlady nosné z pórobetonu osazené do tenkého maltového lože, pro zdi tl. 200 mm, délky překladu do 1300 mm</t>
  </si>
  <si>
    <t>1297614283</t>
  </si>
  <si>
    <t>https://podminky.urs.cz/item/CS_URS_2023_01/317143431</t>
  </si>
  <si>
    <t>1+1</t>
  </si>
  <si>
    <t>317143432</t>
  </si>
  <si>
    <t>Překlady nosné z pórobetonu osazené do tenkého maltového lože, pro zdi tl. 200 mm, délky překladu přes 1300 do 1500 mm</t>
  </si>
  <si>
    <t>1257985975</t>
  </si>
  <si>
    <t>https://podminky.urs.cz/item/CS_URS_2023_01/317143432</t>
  </si>
  <si>
    <t>317143442</t>
  </si>
  <si>
    <t>Překlady nosné z pórobetonu osazené do tenkého maltového lože, pro zdi tl. 250 mm, délky překladu přes 1300 do 1500 mm</t>
  </si>
  <si>
    <t>-607994603</t>
  </si>
  <si>
    <t>https://podminky.urs.cz/item/CS_URS_2023_01/317143442</t>
  </si>
  <si>
    <t>317143445</t>
  </si>
  <si>
    <t>Překlady nosné z pórobetonu osazené do tenkého maltového lože, pro zdi tl. 250 mm, délky překladu přes 2100 do 2400 mm</t>
  </si>
  <si>
    <t>1363419653</t>
  </si>
  <si>
    <t>https://podminky.urs.cz/item/CS_URS_2023_01/317143445</t>
  </si>
  <si>
    <t>317321611</t>
  </si>
  <si>
    <t>Překlady z betonu železového (bez výztuže) tř. C 30/37</t>
  </si>
  <si>
    <t>1604616297</t>
  </si>
  <si>
    <t>https://podminky.urs.cz/item/CS_URS_2023_01/317321611</t>
  </si>
  <si>
    <t>(4,265+6,4)*0,11*0,18</t>
  </si>
  <si>
    <t>317352211</t>
  </si>
  <si>
    <t>Ztracené bednění překladů z pórobetonových U-profilů osazených do maltového lože, bez podpěrné konstrukce objemová hmotnost do 500 kg/m3 ve zdech tloušťky 250 mm</t>
  </si>
  <si>
    <t>79269368</t>
  </si>
  <si>
    <t>https://podminky.urs.cz/item/CS_URS_2023_01/317352211</t>
  </si>
  <si>
    <t>(4,265+6,4)</t>
  </si>
  <si>
    <t>317361821</t>
  </si>
  <si>
    <t>Výztuž překladů, říms, žlabů, žlabových říms, klenbových pásů z betonářské oceli 10 505 (R) nebo BSt 500</t>
  </si>
  <si>
    <t>-1754551028</t>
  </si>
  <si>
    <t>https://podminky.urs.cz/item/CS_URS_2023_01/317361821</t>
  </si>
  <si>
    <t>(4,265+6,4)*0,11*0,18*200/1000*1,25</t>
  </si>
  <si>
    <t>330321610</t>
  </si>
  <si>
    <t>Sloupy, pilíře, táhla, rámové stojky, vzpěry z betonu železového (bez výztuže) bez zvláštních nároků na vliv prostředí tř. C 30/37</t>
  </si>
  <si>
    <t>2037765043</t>
  </si>
  <si>
    <t>https://podminky.urs.cz/item/CS_URS_2023_01/330321610</t>
  </si>
  <si>
    <t>(0,2*0,2)*4,19*5</t>
  </si>
  <si>
    <t>půdorys 1.PP</t>
  </si>
  <si>
    <t>(0,2*0,25)*3,325</t>
  </si>
  <si>
    <t>(0,25*0,25)*4,19*4</t>
  </si>
  <si>
    <t>(0,2*0,25)*4,19*5</t>
  </si>
  <si>
    <t>(0,6*0,25)*4,19</t>
  </si>
  <si>
    <t>(0,44*0,25)*4,19</t>
  </si>
  <si>
    <t>(0,25*0,25)*3,46*7</t>
  </si>
  <si>
    <t>(0,2*0,25)*3,46*12</t>
  </si>
  <si>
    <t>(0,6*0,25)*3,46</t>
  </si>
  <si>
    <t>331351311</t>
  </si>
  <si>
    <t>Bednění hranatých sloupů a pilířů včetně vzepření průřezu pravoúhlého čtyřúhelníka výšky přes 4 do 6 m, průřezu do 0,04 m2 zřízení-systémové bednění</t>
  </si>
  <si>
    <t>1023739371</t>
  </si>
  <si>
    <t>https://podminky.urs.cz/item/CS_URS_2023_01/331351311</t>
  </si>
  <si>
    <t>(0,2+0,2)*2*4,19*5</t>
  </si>
  <si>
    <t>331351312</t>
  </si>
  <si>
    <t>Bednění hranatých sloupů a pilířů včetně vzepření průřezu pravoúhlého čtyřúhelníka výšky přes 4 do 6 m, průřezu do 0,04 m2 odstranění-systémové bednění</t>
  </si>
  <si>
    <t>-1338527501</t>
  </si>
  <si>
    <t>https://podminky.urs.cz/item/CS_URS_2023_01/331351312</t>
  </si>
  <si>
    <t>331351315</t>
  </si>
  <si>
    <t>Bednění hranatých sloupů a pilířů včetně vzepření průřezu pravoúhlého čtyřúhelníka výšky přes 4 do 6 m, průřezu přes 0,04 do 0,08 m2 zřízení-systémové bednění</t>
  </si>
  <si>
    <t>1550806140</t>
  </si>
  <si>
    <t>https://podminky.urs.cz/item/CS_URS_2023_01/331351315</t>
  </si>
  <si>
    <t>(0,2+0,25+0,2)*3,325</t>
  </si>
  <si>
    <t>(0,25+0,25)*2*4,19*4</t>
  </si>
  <si>
    <t>(0,2+0,25)*2*4,19*5</t>
  </si>
  <si>
    <t>(0,25+0,25)*2*3,46*7</t>
  </si>
  <si>
    <t>(0,2+0,25)*2*3,46*12</t>
  </si>
  <si>
    <t>331351316</t>
  </si>
  <si>
    <t>Bednění hranatých sloupů a pilířů včetně vzepření průřezu pravoúhlého čtyřúhelníka výšky přes 4 do 6 m, průřezu přes 0,04 do 0,08 m2 odstranění-systémové bednění</t>
  </si>
  <si>
    <t>2007811250</t>
  </si>
  <si>
    <t>https://podminky.urs.cz/item/CS_URS_2023_01/331351316</t>
  </si>
  <si>
    <t>331351321</t>
  </si>
  <si>
    <t>Bednění hranatých sloupů a pilířů včetně vzepření průřezu pravoúhlého čtyřúhelníka výšky přes 4 do 6 m, průřezu přes 0,08 do 0,16 m2 zřízení-systémové bednění</t>
  </si>
  <si>
    <t>1870269880</t>
  </si>
  <si>
    <t>https://podminky.urs.cz/item/CS_URS_2023_01/331351321</t>
  </si>
  <si>
    <t>(0,6+0,25)*2*4,19</t>
  </si>
  <si>
    <t>(0,44+0,25)*2*4,19</t>
  </si>
  <si>
    <t>(0,6+0,25)*2*3,46</t>
  </si>
  <si>
    <t>331351322</t>
  </si>
  <si>
    <t>Bednění hranatých sloupů a pilířů včetně vzepření průřezu pravoúhlého čtyřúhelníka výšky přes 4 do 6 m, průřezu přes 0,08 do 0,16 m2 odstranění-systémové bednění</t>
  </si>
  <si>
    <t>-1380202353</t>
  </si>
  <si>
    <t>https://podminky.urs.cz/item/CS_URS_2023_01/331351322</t>
  </si>
  <si>
    <t>331361821</t>
  </si>
  <si>
    <t>Výztuž sloupů, pilířů, rámových stojek, táhel nebo vzpěr hranatých svislých nebo šikmých (odkloněných) z betonářské oceli 10 505 (R) nebo BSt 500</t>
  </si>
  <si>
    <t>-845697265</t>
  </si>
  <si>
    <t>https://podminky.urs.cz/item/CS_URS_2023_01/331361821</t>
  </si>
  <si>
    <t>8,465*180/1000*1,25</t>
  </si>
  <si>
    <t>342272205</t>
  </si>
  <si>
    <t>Příčky z pórobetonových tvárnic hladkých na tenké maltové lože objemová hmotnost do 500 kg/m3, tloušťka příčky 50 mm</t>
  </si>
  <si>
    <t>-1448159320</t>
  </si>
  <si>
    <t>https://podminky.urs.cz/item/CS_URS_2023_01/342272205</t>
  </si>
  <si>
    <t>(2+2,6+3,1+3,225*2)*4,19</t>
  </si>
  <si>
    <t>-(1,1*1,97)*3</t>
  </si>
  <si>
    <t>342272235</t>
  </si>
  <si>
    <t>Příčky z pórobetonových tvárnic hladkých na tenké maltové lože objemová hmotnost do 500 kg/m3, tloušťka příčky 125 mm</t>
  </si>
  <si>
    <t>1798377993</t>
  </si>
  <si>
    <t>https://podminky.urs.cz/item/CS_URS_2023_01/342272235</t>
  </si>
  <si>
    <t>(2,775+1,625)*3,46*5</t>
  </si>
  <si>
    <t>-(0,2*3,46)*2</t>
  </si>
  <si>
    <t>-(0,8*1,97)*5</t>
  </si>
  <si>
    <t>342272245</t>
  </si>
  <si>
    <t>Příčky z pórobetonových tvárnic hladkých na tenké maltové lože objemová hmotnost do 500 kg/m3, tloušťka příčky 150 mm</t>
  </si>
  <si>
    <t>940197085</t>
  </si>
  <si>
    <t>https://podminky.urs.cz/item/CS_URS_2023_01/342272245</t>
  </si>
  <si>
    <t>(3+2,2+2,6)*4,9</t>
  </si>
  <si>
    <t>(1,8+3,4)*4,9</t>
  </si>
  <si>
    <t>-(0,9*2,02+0,9*2,02)</t>
  </si>
  <si>
    <t>(2,65+3,15)*4,9</t>
  </si>
  <si>
    <t>-(1,1*1,97+2*1,25)</t>
  </si>
  <si>
    <t>2,5*3,46</t>
  </si>
  <si>
    <t>-(1,2*2,02)</t>
  </si>
  <si>
    <t>342291121</t>
  </si>
  <si>
    <t>Ukotvení příček plochými kotvami, do konstrukce cihelné</t>
  </si>
  <si>
    <t>-421271339</t>
  </si>
  <si>
    <t>https://podminky.urs.cz/item/CS_URS_2023_01/342291121</t>
  </si>
  <si>
    <t>4,19*5</t>
  </si>
  <si>
    <t>3,46*8</t>
  </si>
  <si>
    <t>342291131</t>
  </si>
  <si>
    <t>Ukotvení příček plochými kotvami, do konstrukce betonové</t>
  </si>
  <si>
    <t>620428310</t>
  </si>
  <si>
    <t>https://podminky.urs.cz/item/CS_URS_2023_01/342291131</t>
  </si>
  <si>
    <t>4,19*9</t>
  </si>
  <si>
    <t>3,46*6</t>
  </si>
  <si>
    <t>342321610</t>
  </si>
  <si>
    <t>Stěny a příčky z betonu železového (bez výztuže) výplňové a oddělovací pevné, ochranné přizdívky tř. C 30/37</t>
  </si>
  <si>
    <t>-1316446756</t>
  </si>
  <si>
    <t>https://podminky.urs.cz/item/CS_URS_2023_01/342321610</t>
  </si>
  <si>
    <t>atiky</t>
  </si>
  <si>
    <t>1,75*0,79*0,25</t>
  </si>
  <si>
    <t>4,95*0,79*0,25</t>
  </si>
  <si>
    <t>1,5*0,2*0,25</t>
  </si>
  <si>
    <t>4,015*0,79*0,25</t>
  </si>
  <si>
    <t>3,765*0,2*0,25</t>
  </si>
  <si>
    <t>20,33*0,79*0,25</t>
  </si>
  <si>
    <t>8,7*0,79*0,25</t>
  </si>
  <si>
    <t>19,83*0,2*0,25</t>
  </si>
  <si>
    <t>342351111</t>
  </si>
  <si>
    <t>Bednění stěn a příček výplňových a oddělovacích pevných rovné oboustranné za každou stranu zřízení-systémové bednění</t>
  </si>
  <si>
    <t>-683801632</t>
  </si>
  <si>
    <t>https://podminky.urs.cz/item/CS_URS_2023_01/342351111</t>
  </si>
  <si>
    <t>(1,75+5,2+0,25+4,95+1,5+0,25)*0,79</t>
  </si>
  <si>
    <t>(0,26+1,5+0,25+1,5)*0,2</t>
  </si>
  <si>
    <t>(5,2+0,25+5,2+15+8,95+0,25+0,25+12,965)*0,79</t>
  </si>
  <si>
    <t>(4,95+3,765+19,75+8,7+8,7)*0,79</t>
  </si>
  <si>
    <t>(0,25+3,765*2)*0,2</t>
  </si>
  <si>
    <t>(0,25+19,83+0,25+19,83)*0,2</t>
  </si>
  <si>
    <t>342351112</t>
  </si>
  <si>
    <t>Bednění stěn a příček výplňových a oddělovacích pevných rovné oboustranné za každou stranu odstranění-systémové bednění</t>
  </si>
  <si>
    <t>-2132386150</t>
  </si>
  <si>
    <t>https://podminky.urs.cz/item/CS_URS_2023_01/342351112</t>
  </si>
  <si>
    <t>342361821</t>
  </si>
  <si>
    <t>Výztuž stěn a příček výplňových a oddělovacích pevných svislých nebo šikmých, rovných nebo oblých z betonářské oceli 10 505 (R) nebo BSt 500</t>
  </si>
  <si>
    <t>-1086941387</t>
  </si>
  <si>
    <t>https://podminky.urs.cz/item/CS_URS_2023_01/342361821</t>
  </si>
  <si>
    <t>11,801*200/1000*1,25</t>
  </si>
  <si>
    <t>346244381</t>
  </si>
  <si>
    <t>Plentování ocelových válcovaných nosníků jednostranné cihlami na maltu, výška stojiny do 200 mm</t>
  </si>
  <si>
    <t>-208922523</t>
  </si>
  <si>
    <t>https://podminky.urs.cz/item/CS_URS_2023_01/346244381</t>
  </si>
  <si>
    <t>3*0,16*2</t>
  </si>
  <si>
    <t>Vodorovné konstrukce</t>
  </si>
  <si>
    <t>411321616</t>
  </si>
  <si>
    <t>Stropy z betonu železového (bez výztuže) stropů deskových, plochých střech, desek balkonových, desek hřibových stropů včetně hlavic hřibových sloupů tř. C 30/37</t>
  </si>
  <si>
    <t>-1574450237</t>
  </si>
  <si>
    <t>https://podminky.urs.cz/item/CS_URS_2023_01/411321616</t>
  </si>
  <si>
    <t>5,2*5,765*0,25</t>
  </si>
  <si>
    <t>20,33*8,95*0,25</t>
  </si>
  <si>
    <t>2,62*2,645*0,25</t>
  </si>
  <si>
    <t>5,5*4,015*0,25</t>
  </si>
  <si>
    <t>20,33*9,25*0,25</t>
  </si>
  <si>
    <t>411351011</t>
  </si>
  <si>
    <t>Bednění stropních konstrukcí - bez podpěrné konstrukce desek tloušťky stropní desky přes 5 do 25 cm zřízení-systémové bednění</t>
  </si>
  <si>
    <t>267436639</t>
  </si>
  <si>
    <t>https://podminky.urs.cz/item/CS_URS_2023_01/411351011</t>
  </si>
  <si>
    <t>4,7*5,515</t>
  </si>
  <si>
    <t>2,37*2,395</t>
  </si>
  <si>
    <t>5,475*8,5</t>
  </si>
  <si>
    <t>14,155*8,5</t>
  </si>
  <si>
    <t>3,45*2,45</t>
  </si>
  <si>
    <t>(5,2+5,765+15,1+8,95+20,33+14,7)*0,25</t>
  </si>
  <si>
    <t>(2,87+2,645)*2*0,25</t>
  </si>
  <si>
    <t>4,7*3,765</t>
  </si>
  <si>
    <t>19,83*8,45</t>
  </si>
  <si>
    <t>4,015*0,3</t>
  </si>
  <si>
    <t>19,83*0,3</t>
  </si>
  <si>
    <t>(5,5+4,015+15,1+8,95+0,25+0,3+19,83+0,3+0,25+12,965)*0,25</t>
  </si>
  <si>
    <t>411351012</t>
  </si>
  <si>
    <t>Bednění stropních konstrukcí - bez podpěrné konstrukce desek tloušťky stropní desky přes 5 do 25 cm odstranění-systémové bednění</t>
  </si>
  <si>
    <t>-53705552</t>
  </si>
  <si>
    <t>https://podminky.urs.cz/item/CS_URS_2023_01/411351012</t>
  </si>
  <si>
    <t>68</t>
  </si>
  <si>
    <t>411354313</t>
  </si>
  <si>
    <t>Podpěrná konstrukce stropů - desek, kleneb a skořepin výška podepření do 4 m tloušťka stropu přes 15 do 25 cm zřízení</t>
  </si>
  <si>
    <t>-1583334185</t>
  </si>
  <si>
    <t>https://podminky.urs.cz/item/CS_URS_2023_01/411354313</t>
  </si>
  <si>
    <t>20,33*0,3</t>
  </si>
  <si>
    <t>69</t>
  </si>
  <si>
    <t>411354314</t>
  </si>
  <si>
    <t>Podpěrná konstrukce stropů - desek, kleneb a skořepin výška podepření do 4 m tloušťka stropu přes 15 do 25 cm odstranění</t>
  </si>
  <si>
    <t>-1170333019</t>
  </si>
  <si>
    <t>https://podminky.urs.cz/item/CS_URS_2023_01/411354314</t>
  </si>
  <si>
    <t>70</t>
  </si>
  <si>
    <t>411354333</t>
  </si>
  <si>
    <t>Podpěrná konstrukce stropů - desek, kleneb a skořepin výška podepření přes 4 do 6 m tloušťka stropu přes 15 do 25 cm zřízení</t>
  </si>
  <si>
    <t>-1765935015</t>
  </si>
  <si>
    <t>https://podminky.urs.cz/item/CS_URS_2023_01/411354333</t>
  </si>
  <si>
    <t>71</t>
  </si>
  <si>
    <t>411354334</t>
  </si>
  <si>
    <t>Podpěrná konstrukce stropů - desek, kleneb a skořepin výška podepření přes 4 do 6 m tloušťka stropu přes 15 do 25 cm odstranění</t>
  </si>
  <si>
    <t>-1120819882</t>
  </si>
  <si>
    <t>https://podminky.urs.cz/item/CS_URS_2023_01/411354334</t>
  </si>
  <si>
    <t>72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</si>
  <si>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</si>
  <si>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</si>
  <si>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1971003911</t>
  </si>
  <si>
    <t>https://podminky.urs.cz/item/CS_URS_2023_01/411361821</t>
  </si>
  <si>
    <t>107,249*125/1000*1,25</t>
  </si>
  <si>
    <t>73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</si>
  <si>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</si>
  <si>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</si>
  <si>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1852803754</t>
  </si>
  <si>
    <t>https://podminky.urs.cz/item/CS_URS_2023_01/411362021</t>
  </si>
  <si>
    <t>5,2*5,765*4,44/1000*1,25</t>
  </si>
  <si>
    <t>20,33*8,95*4,44/1000*1,25</t>
  </si>
  <si>
    <t>2,62*2,645*4,44/1000*1,25</t>
  </si>
  <si>
    <t>5,5*4,015*4,44/1000*1,25</t>
  </si>
  <si>
    <t>20,33*9,25*4,44/1000*1,25</t>
  </si>
  <si>
    <t>2,381*2 "Přepočtené koeficientem množství</t>
  </si>
  <si>
    <t>74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</si>
  <si>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</si>
  <si>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</si>
  <si>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337281285</t>
  </si>
  <si>
    <t>https://podminky.urs.cz/item/CS_URS_2023_01/413321616</t>
  </si>
  <si>
    <t>řez B-B´</t>
  </si>
  <si>
    <t>5,925*1,07*0,25</t>
  </si>
  <si>
    <t>řed D-D´</t>
  </si>
  <si>
    <t>5,765*1,07*0,25</t>
  </si>
  <si>
    <t>9,5*0,25*0,2</t>
  </si>
  <si>
    <t>4,95*0,25*0,2</t>
  </si>
  <si>
    <t>75</t>
  </si>
  <si>
    <t>413351111</t>
  </si>
  <si>
    <t>Bednění nosníků a průvlaků - bez podpěrné konstrukce výška nosníku po spodní líc stropní desky do 100 cm zřízení-systémové bednění</t>
  </si>
  <si>
    <t>-1046686093</t>
  </si>
  <si>
    <t>https://podminky.urs.cz/item/CS_URS_2023_01/413351111</t>
  </si>
  <si>
    <t>9,5*0,2</t>
  </si>
  <si>
    <t>(3,765+4,7+4,7+5,3)*0,2</t>
  </si>
  <si>
    <t>(3,765+4,7+2,2+2,5)*0,25</t>
  </si>
  <si>
    <t>76</t>
  </si>
  <si>
    <t>413351112</t>
  </si>
  <si>
    <t>Bednění nosníků a průvlaků - bez podpěrné konstrukce výška nosníku po spodní líc stropní desky do 100 cm odstranění-systémové bednění</t>
  </si>
  <si>
    <t>-1363652406</t>
  </si>
  <si>
    <t>https://podminky.urs.cz/item/CS_URS_2023_01/413351112</t>
  </si>
  <si>
    <t>77</t>
  </si>
  <si>
    <t>413351121</t>
  </si>
  <si>
    <t>Bednění nosníků a průvlaků - bez podpěrné konstrukce výška nosníku po spodní líc stropní desky přes 100 cm zřízení-systémové bednění</t>
  </si>
  <si>
    <t>-921517361</t>
  </si>
  <si>
    <t>https://podminky.urs.cz/item/CS_URS_2023_01/413351121</t>
  </si>
  <si>
    <t>5,925*1,07</t>
  </si>
  <si>
    <t>5,675*1,07</t>
  </si>
  <si>
    <t>(3,205+1,67)*0,25</t>
  </si>
  <si>
    <t>5,765*1,07</t>
  </si>
  <si>
    <t>5,515*1,07</t>
  </si>
  <si>
    <t>(3,765+1,5)*0,25</t>
  </si>
  <si>
    <t>78</t>
  </si>
  <si>
    <t>413351122</t>
  </si>
  <si>
    <t>Bednění nosníků a průvlaků - bez podpěrné konstrukce výška nosníku po spodní líc stropní desky přes 100 cm odstranění-systémové bednění</t>
  </si>
  <si>
    <t>-364495650</t>
  </si>
  <si>
    <t>https://podminky.urs.cz/item/CS_URS_2023_01/413351122</t>
  </si>
  <si>
    <t>79</t>
  </si>
  <si>
    <t>413352111</t>
  </si>
  <si>
    <t>Podpěrná konstrukce nosníků a průvlaků výšky podepření do 4 m výšky nosníku (po spodní hranu stropní desky) do 100 cm zřízení</t>
  </si>
  <si>
    <t>-499055746</t>
  </si>
  <si>
    <t>https://podminky.urs.cz/item/CS_URS_2023_01/413352111</t>
  </si>
  <si>
    <t>80</t>
  </si>
  <si>
    <t>413352112</t>
  </si>
  <si>
    <t>Podpěrná konstrukce nosníků a průvlaků výšky podepření do 4 m výšky nosníku (po spodní hranu stropní desky) do 100 cm odstranění</t>
  </si>
  <si>
    <t>1460744211</t>
  </si>
  <si>
    <t>https://podminky.urs.cz/item/CS_URS_2023_01/413352112</t>
  </si>
  <si>
    <t>81</t>
  </si>
  <si>
    <t>413352115</t>
  </si>
  <si>
    <t>Podpěrná konstrukce nosníků a průvlaků výšky podepření do 4 m výšky nosníku (po spodní hranu stropní desky) přes 100 cm zřízení</t>
  </si>
  <si>
    <t>-1179459759</t>
  </si>
  <si>
    <t>https://podminky.urs.cz/item/CS_URS_2023_01/413352115</t>
  </si>
  <si>
    <t>82</t>
  </si>
  <si>
    <t>413352116</t>
  </si>
  <si>
    <t>Podpěrná konstrukce nosníků a průvlaků výšky podepření do 4 m výšky nosníku (po spodní hranu stropní desky) přes 100 cm odstranění</t>
  </si>
  <si>
    <t>-662574119</t>
  </si>
  <si>
    <t>https://podminky.urs.cz/item/CS_URS_2023_01/413352116</t>
  </si>
  <si>
    <t>83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</si>
  <si>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</si>
  <si>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</si>
  <si>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-846172820</t>
  </si>
  <si>
    <t>https://podminky.urs.cz/item/CS_URS_2023_01/413361821</t>
  </si>
  <si>
    <t>3,85*200/1000*1,25</t>
  </si>
  <si>
    <t>84</t>
  </si>
  <si>
    <t>417321616</t>
  </si>
  <si>
    <t>Ztužující pásy a věnce z betonu železového (bez výztuže) tř. C 30/37</t>
  </si>
  <si>
    <t>-351942550</t>
  </si>
  <si>
    <t>https://podminky.urs.cz/item/CS_URS_2023_01/417321616</t>
  </si>
  <si>
    <t>5,785*0,25*0,25</t>
  </si>
  <si>
    <t>11*0,25*0,25</t>
  </si>
  <si>
    <t>(2*3,14*2,3)/4*0,25*0,25</t>
  </si>
  <si>
    <t>1,02*0,25*0,25</t>
  </si>
  <si>
    <t>6,5*0,25*0,25</t>
  </si>
  <si>
    <t>5,2*0,25*0,2</t>
  </si>
  <si>
    <t>3,765*0,25*0,2</t>
  </si>
  <si>
    <t>15*0,25*0,2</t>
  </si>
  <si>
    <t>8,45*0,25*0,2</t>
  </si>
  <si>
    <t>20,33*0,25*0,2</t>
  </si>
  <si>
    <t>3,1*0,25*0,2</t>
  </si>
  <si>
    <t>85</t>
  </si>
  <si>
    <t>417351115</t>
  </si>
  <si>
    <t>Bednění bočnic ztužujících pásů a věnců včetně vzpěr zřízení</t>
  </si>
  <si>
    <t>419276723</t>
  </si>
  <si>
    <t>https://podminky.urs.cz/item/CS_URS_2023_01/417351115</t>
  </si>
  <si>
    <t>5,785*0,25*2</t>
  </si>
  <si>
    <t>11*0,25</t>
  </si>
  <si>
    <t>(2*3,14*2,3)/4*0,25</t>
  </si>
  <si>
    <t>1,02*0,25</t>
  </si>
  <si>
    <t>6,5*0,25</t>
  </si>
  <si>
    <t>(6,25+1,27)*0,25</t>
  </si>
  <si>
    <t>(2*3,14*2,05)*0,25</t>
  </si>
  <si>
    <t>(5,2+3,765+15+8,95+20,33+3,1)*0,2</t>
  </si>
  <si>
    <t>(4,7+3,765+15+8,45+19,83+2,85)*0,2</t>
  </si>
  <si>
    <t>86</t>
  </si>
  <si>
    <t>417351116</t>
  </si>
  <si>
    <t>Bednění bočnic ztužujících pásů a věnců včetně vzpěr odstranění</t>
  </si>
  <si>
    <t>1197959103</t>
  </si>
  <si>
    <t>https://podminky.urs.cz/item/CS_URS_2023_01/417351116</t>
  </si>
  <si>
    <t>87</t>
  </si>
  <si>
    <t>417361821</t>
  </si>
  <si>
    <t>Výztuž ztužujících pásů a věnců z betonářské oceli 10 505 (R) nebo BSt 500</t>
  </si>
  <si>
    <t>1763121989</t>
  </si>
  <si>
    <t>https://podminky.urs.cz/item/CS_URS_2023_01/417361821</t>
  </si>
  <si>
    <t>4,539*70/1000*1,25</t>
  </si>
  <si>
    <t>88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</si>
  <si>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</si>
  <si>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</si>
  <si>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-1490092806</t>
  </si>
  <si>
    <t>https://podminky.urs.cz/item/CS_URS_2023_01/434121426</t>
  </si>
  <si>
    <t>1.37 expektace</t>
  </si>
  <si>
    <t>1,5</t>
  </si>
  <si>
    <t>89</t>
  </si>
  <si>
    <t>M</t>
  </si>
  <si>
    <t>59373756</t>
  </si>
  <si>
    <t>stupeň schodišťový nosný ŽB 150x35x14,5cm</t>
  </si>
  <si>
    <t>617949059</t>
  </si>
  <si>
    <t>Komunikace pozemní</t>
  </si>
  <si>
    <t>90</t>
  </si>
  <si>
    <t>564861011</t>
  </si>
  <si>
    <t>Podklad ze štěrkodrti ŠD s rozprostřením a zhutněním plochy jednotlivě do 100 m2, po zhutnění tl. 200 mm</t>
  </si>
  <si>
    <t>650872743</t>
  </si>
  <si>
    <t>https://podminky.urs.cz/item/CS_URS_2023_01/564861011</t>
  </si>
  <si>
    <t>11,5*1</t>
  </si>
  <si>
    <t>3,765*1</t>
  </si>
  <si>
    <t>91</t>
  </si>
  <si>
    <t>565145121</t>
  </si>
  <si>
    <t>Asfaltový beton vrstva podkladní ACP 16 (obalované kamenivo střednězrnné - OKS) s rozprostřením a zhutněním v pruhu šířky přes 3 m, po zhutnění tl. 60 mm</t>
  </si>
  <si>
    <t>709623858</t>
  </si>
  <si>
    <t>https://podminky.urs.cz/item/CS_URS_2023_01/565145121</t>
  </si>
  <si>
    <t>92</t>
  </si>
  <si>
    <t>567122114</t>
  </si>
  <si>
    <t>Podklad ze směsi stmelené cementem SC bez dilatačních spár, s rozprostřením a zhutněním SC C 8/10 (KSC I), po zhutnění tl. 150 mm</t>
  </si>
  <si>
    <t>603290644</t>
  </si>
  <si>
    <t>https://podminky.urs.cz/item/CS_URS_2023_01/567122114</t>
  </si>
  <si>
    <t>93</t>
  </si>
  <si>
    <t>573111113</t>
  </si>
  <si>
    <t>Postřik infiltrační PI z asfaltu silničního s posypem kamenivem, v množství 1,50 kg/m2</t>
  </si>
  <si>
    <t>219552976</t>
  </si>
  <si>
    <t>https://podminky.urs.cz/item/CS_URS_2023_01/573111113</t>
  </si>
  <si>
    <t>94</t>
  </si>
  <si>
    <t>573231108</t>
  </si>
  <si>
    <t>Postřik spojovací PS bez posypu kamenivem ze silniční emulze, v množství 0,50 kg/m2</t>
  </si>
  <si>
    <t>-679202896</t>
  </si>
  <si>
    <t>https://podminky.urs.cz/item/CS_URS_2023_01/573231108</t>
  </si>
  <si>
    <t>95</t>
  </si>
  <si>
    <t>577133121</t>
  </si>
  <si>
    <t>Asfaltový beton vrstva obrusná ACO 8 (ABJ) s rozprostřením a se zhutněním z nemodifikovaného asfaltu v pruhu šířky přes 3 m, po zhutnění tl. 40 mm</t>
  </si>
  <si>
    <t>237137150</t>
  </si>
  <si>
    <t>https://podminky.urs.cz/item/CS_URS_2023_01/577133121</t>
  </si>
  <si>
    <t>Úpravy povrchů, podlahy a osazování výplní</t>
  </si>
  <si>
    <t>96</t>
  </si>
  <si>
    <t>612131121</t>
  </si>
  <si>
    <t>Podkladní a spojovací vrstva vnitřních omítaných ploch penetrace disperzní nanášená ručně stěn</t>
  </si>
  <si>
    <t>302526530</t>
  </si>
  <si>
    <t>https://podminky.urs.cz/item/CS_URS_2023_01/612131121</t>
  </si>
  <si>
    <t>5,785*4,19</t>
  </si>
  <si>
    <t>(3,765+2,1*2)*0,2</t>
  </si>
  <si>
    <t>-(3,765*2,1)</t>
  </si>
  <si>
    <t>(0,44+0,25+0,44)*4,19</t>
  </si>
  <si>
    <t>5,645*4,19</t>
  </si>
  <si>
    <t>(2,09+2,7*2)*0,2</t>
  </si>
  <si>
    <t>-(1,2*2,1+2,09*2,7)</t>
  </si>
  <si>
    <t>(3,2+2,3+1,2+0,25+2)*4,19</t>
  </si>
  <si>
    <t>-(2,09*2,7+1,5*2,25+1,1*1,97+0,9*2,02)</t>
  </si>
  <si>
    <t>1.34 očista</t>
  </si>
  <si>
    <t>(3+2,81)*2*4,19</t>
  </si>
  <si>
    <t>-(1,2*2,1)</t>
  </si>
  <si>
    <t>1.35 filtr</t>
  </si>
  <si>
    <t>(1,65+3,25)*2*4,19</t>
  </si>
  <si>
    <t>-(0,9*2,02*2)</t>
  </si>
  <si>
    <t>1.36 izolace</t>
  </si>
  <si>
    <t>(2,5+3)*2*4,19</t>
  </si>
  <si>
    <t>-(0,9*2,02+1,1*1,97+2*1,25)</t>
  </si>
  <si>
    <t>(7,5+2+0,2+0,2+0,25+0,2+2,6+0,2+0,25+0,2+3,2+6,43+3,15+1,3+0,25+0,05+2,6+0,05+0,25+0,05+2,2)*4,19</t>
  </si>
  <si>
    <t>(2*3,14*2,4)/4*4,19</t>
  </si>
  <si>
    <t>(3,225+1,975)*2*4,19</t>
  </si>
  <si>
    <t>(3,225+1,95)*2*4,19</t>
  </si>
  <si>
    <t>(2,7+1,2+4,7+1,5+1,2)*0,2</t>
  </si>
  <si>
    <t>-(1,1*1,97*6+4,7*1,5+1,2*2,7+2*1,25+1,5*2,25)</t>
  </si>
  <si>
    <t>(5,55*3,46)</t>
  </si>
  <si>
    <t>(1,5+2,25*2)*0,6</t>
  </si>
  <si>
    <t>-(1,5*2,25)</t>
  </si>
  <si>
    <t>1,4*2,4</t>
  </si>
  <si>
    <t>(4,7+3,765+5+3+0,3+0,765)*3,46</t>
  </si>
  <si>
    <t>(1,5+2,7*2)*0,6</t>
  </si>
  <si>
    <t>-(1,5*2,7*2+1,2*2,02+1,2*2,02)</t>
  </si>
  <si>
    <t>2.01a komunikace</t>
  </si>
  <si>
    <t>(4,7+6,215)*2*3,46</t>
  </si>
  <si>
    <t>(2+1,5*2)*0,2</t>
  </si>
  <si>
    <t>0,25*3,46*2</t>
  </si>
  <si>
    <t>-(2*1,5+2,2*2,1+0,9*2,02+1,2*2,02+1,5*2,7*2)</t>
  </si>
  <si>
    <t>2.01b komunikace</t>
  </si>
  <si>
    <t>(15+2,2)*2*3,46</t>
  </si>
  <si>
    <t>(1,1+2,7*2)*0,2</t>
  </si>
  <si>
    <t>-(1,1*2,7+1,2*2,02*4+2,2*2,1)</t>
  </si>
  <si>
    <t>2.02 přípravna gastroskopie</t>
  </si>
  <si>
    <t>(3+6,05)*2*3,46</t>
  </si>
  <si>
    <t>(0,25*3,46*2)</t>
  </si>
  <si>
    <t>(1,4+1,5*2)*0,2</t>
  </si>
  <si>
    <t>-(1,2*2,02+1*2,02+1,4*1,5+1,5*2,25)</t>
  </si>
  <si>
    <t>2.03 pokoj sester</t>
  </si>
  <si>
    <t>(1,38+2,77+0,9+0,13+0,2+0,13+0,5+3,28+3+6,05)*3,46</t>
  </si>
  <si>
    <t>-(0,9*2,02+0,8*1,97+2*1,5+1*2,02)</t>
  </si>
  <si>
    <t>2.04 koupelna</t>
  </si>
  <si>
    <t>(1,5+2,65)*2*3,46</t>
  </si>
  <si>
    <t>-(0,8*1,97)</t>
  </si>
  <si>
    <t>2.05 pokoj 1</t>
  </si>
  <si>
    <t>(1,5+2,77+0,8+0,13+0,2+0,13+0,7+3,28+3,22+6,05)*3,46</t>
  </si>
  <si>
    <t>-(1,2*2,02+0,8*1,97+2*1,5)</t>
  </si>
  <si>
    <t>2.06 koupelna 1</t>
  </si>
  <si>
    <t>(1,6+2,65)*2*3,46</t>
  </si>
  <si>
    <t>2.07 pokoj 2</t>
  </si>
  <si>
    <t>(1,5+6,05+3,22+3,28+1,72+2,77)*3,46</t>
  </si>
  <si>
    <t>2.08 koupelna 2</t>
  </si>
  <si>
    <t>2.09 pokoj 3</t>
  </si>
  <si>
    <t>(1,495+2,77+1,72+3,28+3,215+6,05)*3,46</t>
  </si>
  <si>
    <t>2.10 koupelna 3</t>
  </si>
  <si>
    <t>2.11 pokoj 4</t>
  </si>
  <si>
    <t>(1,505+6,05+3,225+3,28+1,72+2,77)*3,46</t>
  </si>
  <si>
    <t>2.11 koupelna 4</t>
  </si>
  <si>
    <t>97</t>
  </si>
  <si>
    <t>612142001</t>
  </si>
  <si>
    <t>Potažení vnitřních ploch pletivem v ploše nebo pruzích, na plném podkladu sklovláknitým vtlačením do tmelu stěn</t>
  </si>
  <si>
    <t>284996436</t>
  </si>
  <si>
    <t>https://podminky.urs.cz/item/CS_URS_2023_01/612142001</t>
  </si>
  <si>
    <t>98</t>
  </si>
  <si>
    <t>612311131</t>
  </si>
  <si>
    <t>Potažení vnitřních ploch vápenným štukem tloušťky do 3 mm svislých konstrukcí stěn</t>
  </si>
  <si>
    <t>-1499582530</t>
  </si>
  <si>
    <t>https://podminky.urs.cz/item/CS_URS_2023_01/612311131</t>
  </si>
  <si>
    <t>odpočet obkladů</t>
  </si>
  <si>
    <t>-113,958</t>
  </si>
  <si>
    <t>99</t>
  </si>
  <si>
    <t>619991001</t>
  </si>
  <si>
    <t>Zakrytí vnitřních ploch před znečištěním včetně pozdějšího odkrytí podlah fólií přilepenou lepící páskou</t>
  </si>
  <si>
    <t>1564230452</t>
  </si>
  <si>
    <t>https://podminky.urs.cz/item/CS_URS_2023_01/619991001</t>
  </si>
  <si>
    <t>1.04 filtr + převlékací kabina</t>
  </si>
  <si>
    <t>S-2.13 chodba</t>
  </si>
  <si>
    <t>100</t>
  </si>
  <si>
    <t>622131121</t>
  </si>
  <si>
    <t>Podkladní a spojovací vrstva vnějších omítaných ploch penetrace nanášená ručně stěn</t>
  </si>
  <si>
    <t>-194527294</t>
  </si>
  <si>
    <t>https://podminky.urs.cz/item/CS_URS_2023_01/622131121</t>
  </si>
  <si>
    <t>pohled severovýchodní</t>
  </si>
  <si>
    <t>14,405*8,28</t>
  </si>
  <si>
    <t>5,975*5,87</t>
  </si>
  <si>
    <t>2,765*5,87</t>
  </si>
  <si>
    <t>0,25*0,64*2</t>
  </si>
  <si>
    <t>(1,4+1,5*2)*0,04</t>
  </si>
  <si>
    <t>(2+1,5*2)*0,04*6</t>
  </si>
  <si>
    <t>19,88*0,3</t>
  </si>
  <si>
    <t>(2,7+1,2+4,7+1,5+1,2)*0,04</t>
  </si>
  <si>
    <t>-(1,4*1,5+2*1,5*6+1,2*2,7)</t>
  </si>
  <si>
    <t>pohled severozápadní</t>
  </si>
  <si>
    <t>6,5*8,87</t>
  </si>
  <si>
    <t>(2*3,14*2,65)/4*4,07</t>
  </si>
  <si>
    <t>2,45*4,8</t>
  </si>
  <si>
    <t>1,9*4</t>
  </si>
  <si>
    <t>4,015*8,28</t>
  </si>
  <si>
    <t>0,25*0,64</t>
  </si>
  <si>
    <t>3,765*0,3</t>
  </si>
  <si>
    <t>(1,1+2,7*2)*0,04</t>
  </si>
  <si>
    <t>(2+1,5*2)*0,04</t>
  </si>
  <si>
    <t>-(1,1*2,7+2*1,5)</t>
  </si>
  <si>
    <t>průjezd</t>
  </si>
  <si>
    <t>11,5*8,87</t>
  </si>
  <si>
    <t>1,3*4,07</t>
  </si>
  <si>
    <t>3,475*4,8</t>
  </si>
  <si>
    <t>5,25*4,92</t>
  </si>
  <si>
    <t>101</t>
  </si>
  <si>
    <t>622142001</t>
  </si>
  <si>
    <t>Potažení vnějších ploch pletivem v ploše nebo pruzích, na plném podkladu sklovláknitým vtlačením do tmelu stěn</t>
  </si>
  <si>
    <t>1631485236</t>
  </si>
  <si>
    <t>https://podminky.urs.cz/item/CS_URS_2023_01/622142001</t>
  </si>
  <si>
    <t>sokl</t>
  </si>
  <si>
    <t>((0,6+0,3)/2*14,555)</t>
  </si>
  <si>
    <t>6,8*0,6</t>
  </si>
  <si>
    <t>1,3*0,6</t>
  </si>
  <si>
    <t>(2*3,14*2,65)/4*0,6</t>
  </si>
  <si>
    <t>((0,6+0,2)/2*11,5)</t>
  </si>
  <si>
    <t>5,785*0,2</t>
  </si>
  <si>
    <t>fasáda</t>
  </si>
  <si>
    <t>102</t>
  </si>
  <si>
    <t>622143003</t>
  </si>
  <si>
    <t>Montáž omítkových profilů plastových, pozinkovaných nebo dřevěných upevněných vtlačením do podkladní vrstvy nebo přibitím rohových s tkaninou</t>
  </si>
  <si>
    <t>2005876895</t>
  </si>
  <si>
    <t>https://podminky.urs.cz/item/CS_URS_2023_01/622143003</t>
  </si>
  <si>
    <t>2,6*17</t>
  </si>
  <si>
    <t>(2,7+1,2+4,7+14,5+1,2)</t>
  </si>
  <si>
    <t>3,1*16</t>
  </si>
  <si>
    <t>(2+1,5*2)*6</t>
  </si>
  <si>
    <t>(1,4+1,5*2)</t>
  </si>
  <si>
    <t>(1,1*2,7*2)</t>
  </si>
  <si>
    <t>103</t>
  </si>
  <si>
    <t>55343023</t>
  </si>
  <si>
    <t>profil rohový Pz s kulatou hlavou pro vnitřní omítky tl 15mm</t>
  </si>
  <si>
    <t>-1266901219</t>
  </si>
  <si>
    <t>158,44*1,05 "Přepočtené koeficientem množství</t>
  </si>
  <si>
    <t>104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</si>
  <si>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</si>
  <si>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</si>
  <si>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1476053065</t>
  </si>
  <si>
    <t>https://podminky.urs.cz/item/CS_URS_2023_01/622143004</t>
  </si>
  <si>
    <t>(1,15+1,8*2)</t>
  </si>
  <si>
    <t>(3,765+2,1*2)</t>
  </si>
  <si>
    <t>(2,7+1,2+4,7+1,5+1,2)</t>
  </si>
  <si>
    <t>2.NP</t>
  </si>
  <si>
    <t>(1,1+2,7*2)</t>
  </si>
  <si>
    <t>105</t>
  </si>
  <si>
    <t>59051516</t>
  </si>
  <si>
    <t>profil začišťovací PVC pro ostění vnitřních omítek</t>
  </si>
  <si>
    <t>-2127814325</t>
  </si>
  <si>
    <t>64,915*1,05 "Přepočtené koeficientem množství</t>
  </si>
  <si>
    <t>106</t>
  </si>
  <si>
    <t>622151001</t>
  </si>
  <si>
    <t>Penetrační nátěr vnějších pastovitých tenkovrstvých omítek akrylátový stěn</t>
  </si>
  <si>
    <t>1896026080</t>
  </si>
  <si>
    <t>https://podminky.urs.cz/item/CS_URS_2023_01/622151001</t>
  </si>
  <si>
    <t>půdorys 1.NP ostění</t>
  </si>
  <si>
    <t>(2+1,5*2)*6*0,2</t>
  </si>
  <si>
    <t>107</t>
  </si>
  <si>
    <t>622151021</t>
  </si>
  <si>
    <t>Penetrační nátěr vnějších pastovitých tenkovrstvých omítek mozaikových akrylátový stěn</t>
  </si>
  <si>
    <t>-1680446569</t>
  </si>
  <si>
    <t>https://podminky.urs.cz/item/CS_URS_2023_01/622151021</t>
  </si>
  <si>
    <t>108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</si>
  <si>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</si>
  <si>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</si>
  <si>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2032246579</t>
  </si>
  <si>
    <t>https://podminky.urs.cz/item/CS_URS_2023_01/622222001</t>
  </si>
  <si>
    <t>109</t>
  </si>
  <si>
    <t>63142001</t>
  </si>
  <si>
    <t>deska tepelně izolační minerální kontaktních fasád podélné vlákno λ=0,035 tl 40mm</t>
  </si>
  <si>
    <t>-789024753</t>
  </si>
  <si>
    <t>10,44*1,1 "Přepočtené koeficientem množství</t>
  </si>
  <si>
    <t>110</t>
  </si>
  <si>
    <t>622252001</t>
  </si>
  <si>
    <t>Montáž profilů kontaktního zateplení zakládacích soklových připevněných hmoždinkami</t>
  </si>
  <si>
    <t>-1636935987</t>
  </si>
  <si>
    <t>https://podminky.urs.cz/item/CS_URS_2023_01/622252001</t>
  </si>
  <si>
    <t>14,405+0,15+0,15+6,5+0,15+0,15+1,3+11,5+2,2</t>
  </si>
  <si>
    <t>111</t>
  </si>
  <si>
    <t>59051668</t>
  </si>
  <si>
    <t>profil zakládací Al tl 0,7mm pro ETICS pro izolant tl 150mm</t>
  </si>
  <si>
    <t>1822300507</t>
  </si>
  <si>
    <t>40,666*1,05 "Přepočtené koeficientem množství</t>
  </si>
  <si>
    <t>112</t>
  </si>
  <si>
    <t>622252002</t>
  </si>
  <si>
    <t>Montáž profilů kontaktního zateplení ostatních stěnových, dilatačních apod. lepených do tmelu</t>
  </si>
  <si>
    <t>682879103</t>
  </si>
  <si>
    <t>https://podminky.urs.cz/item/CS_URS_2023_01/622252002</t>
  </si>
  <si>
    <t>113</t>
  </si>
  <si>
    <t>28342205</t>
  </si>
  <si>
    <t>profil začišťovací PVC 6mm s výztužnou tkaninou pro ostění ETICS</t>
  </si>
  <si>
    <t>-130717005</t>
  </si>
  <si>
    <t>114</t>
  </si>
  <si>
    <t>622511112</t>
  </si>
  <si>
    <t>Omítka tenkovrstvá akrylátová vnějších ploch probarvená bez penetrace mozaiková střednězrnná stěn</t>
  </si>
  <si>
    <t>-1701225267</t>
  </si>
  <si>
    <t>https://podminky.urs.cz/item/CS_URS_2023_01/622511112</t>
  </si>
  <si>
    <t>115</t>
  </si>
  <si>
    <t>622531022</t>
  </si>
  <si>
    <t>Omítka tenkovrstvá silikonová vnějších ploch probarvená bez penetrace zatíraná (škrábaná), zrnitost 2,0 mm stěn</t>
  </si>
  <si>
    <t>-1225281362</t>
  </si>
  <si>
    <t>https://podminky.urs.cz/item/CS_URS_2023_01/622531022</t>
  </si>
  <si>
    <t>116</t>
  </si>
  <si>
    <t>632451457</t>
  </si>
  <si>
    <t>Potěr pískocementový běžný tl. přes 40 do 50 mm tř. C 30</t>
  </si>
  <si>
    <t>915275623</t>
  </si>
  <si>
    <t>https://podminky.urs.cz/item/CS_URS_2023_01/632451457</t>
  </si>
  <si>
    <t>8,43+5,36+7,5+84,67</t>
  </si>
  <si>
    <t>28,96</t>
  </si>
  <si>
    <t>50,4+33,04+18,2+13,2+4+13,2+4+13,2+4+13,2+4+13,2+4</t>
  </si>
  <si>
    <t>117</t>
  </si>
  <si>
    <t>632451491</t>
  </si>
  <si>
    <t>Potěr pískocementový běžný Příplatek k cenám za úpravu povrchu přehlazením</t>
  </si>
  <si>
    <t>1115887675</t>
  </si>
  <si>
    <t>https://podminky.urs.cz/item/CS_URS_2023_01/632451491</t>
  </si>
  <si>
    <t>118</t>
  </si>
  <si>
    <t>632481111</t>
  </si>
  <si>
    <t>Vložka do cementového potěru nebo mazaniny z rabicového pletiva černého</t>
  </si>
  <si>
    <t>55872593</t>
  </si>
  <si>
    <t>https://podminky.urs.cz/item/CS_URS_2023_01/632481111</t>
  </si>
  <si>
    <t>119</t>
  </si>
  <si>
    <t>632481213</t>
  </si>
  <si>
    <t>Separační vrstva k oddělení podlahových vrstev z polyetylénové fólie</t>
  </si>
  <si>
    <t>-832991086</t>
  </si>
  <si>
    <t>https://podminky.urs.cz/item/CS_URS_2023_01/632481213</t>
  </si>
  <si>
    <t>120</t>
  </si>
  <si>
    <t>634112123</t>
  </si>
  <si>
    <t>Obvodová dilatace mezi stěnou a mazaninou nebo potěrem podlahovým páskem z pěnového PE s fólií tl. do 10 mm, výšky 80 mm</t>
  </si>
  <si>
    <t>-1508493837</t>
  </si>
  <si>
    <t>https://podminky.urs.cz/item/CS_URS_2023_01/634112123</t>
  </si>
  <si>
    <t>5,785</t>
  </si>
  <si>
    <t>(0,44+0,25+0,44)</t>
  </si>
  <si>
    <t>5,5+10,4+2,3+0,7+2+3,5+0,7+1,7+1,8+5,6</t>
  </si>
  <si>
    <t>(3+2,81)*2</t>
  </si>
  <si>
    <t>(1,65+3,25)*2</t>
  </si>
  <si>
    <t>(2,5+3)*2</t>
  </si>
  <si>
    <t>(7,5+2+0,2+0,2+0,25+0,2+2,6+0,2+0,25+0,2+3,2+6,43+3,15+1,3+0,25+0,05+2,6+0,05+0,25+0,05+2,2)</t>
  </si>
  <si>
    <t>(2*3,14*2,4)/4</t>
  </si>
  <si>
    <t>(3,225+1,975)*2</t>
  </si>
  <si>
    <t>(3,225+1,95)*2</t>
  </si>
  <si>
    <t>(4,7+6,215)*2</t>
  </si>
  <si>
    <t>(15+2,2)*2</t>
  </si>
  <si>
    <t>(3+6,05)*2</t>
  </si>
  <si>
    <t>(0,25*2)</t>
  </si>
  <si>
    <t>(1,38+2,77+0,9+0,13+0,2+0,13+0,5+3,28+3+6,05)</t>
  </si>
  <si>
    <t>(1,5+2,65)*2</t>
  </si>
  <si>
    <t>(1,5+2,77+0,8+0,13+0,2+0,13+0,7+3,28+3,22+6,05)</t>
  </si>
  <si>
    <t>(1,6+2,65)*2</t>
  </si>
  <si>
    <t>(1,5+6,05+3,22+3,28+1,72+2,77)</t>
  </si>
  <si>
    <t>(1,495+2,77+1,72+3,28+3,215+6,05)</t>
  </si>
  <si>
    <t>(1,505+6,05+3,225+3,28+1,72+2,77)</t>
  </si>
  <si>
    <t>121</t>
  </si>
  <si>
    <t>642942111</t>
  </si>
  <si>
    <t>Osazování zárubní nebo rámů kovových dveřních lisovaných nebo z úhelníků bez dveřních křídel na cementovou maltu, plochy otvoru do 2,5 m2</t>
  </si>
  <si>
    <t>-1103806815</t>
  </si>
  <si>
    <t>https://podminky.urs.cz/item/CS_URS_2023_01/642942111</t>
  </si>
  <si>
    <t xml:space="preserve">"k pol.Dv/4-ocel.zárubeň 1200*2020 mm"                       1</t>
  </si>
  <si>
    <t xml:space="preserve">"k pol.Dv/5-oc.zár. 900*2020 mm"                                   1</t>
  </si>
  <si>
    <t xml:space="preserve">"k pol.Dv/13-oc.zár. 1000*2020 mm"                            1</t>
  </si>
  <si>
    <t>122</t>
  </si>
  <si>
    <t>55331493</t>
  </si>
  <si>
    <t>zárubeň jednokřídlá ocelová pro zdění tl stěny 160-200mm rozměru 900/1970, 2100mm</t>
  </si>
  <si>
    <t>-1082820300</t>
  </si>
  <si>
    <t>P</t>
  </si>
  <si>
    <t>Poznámka k položce:_x000d_
YZP</t>
  </si>
  <si>
    <t xml:space="preserve">"k pol.Dv/5"                     1</t>
  </si>
  <si>
    <t>123</t>
  </si>
  <si>
    <t>55331494</t>
  </si>
  <si>
    <t>zárubeň jednokřídlá ocelová pro zdění tl stěny 160-200mm apod. rozměru 1000/1970, 2100mm</t>
  </si>
  <si>
    <t>221660112</t>
  </si>
  <si>
    <t xml:space="preserve">"k pol.Dv/13"                    1</t>
  </si>
  <si>
    <t>124</t>
  </si>
  <si>
    <t>553314941</t>
  </si>
  <si>
    <t>Zárubeň ocel. pro zdění tl.stěny 160-200 mm apod.,rozměru 1200/1970, 2100 mm</t>
  </si>
  <si>
    <t>ks</t>
  </si>
  <si>
    <t>1876322284</t>
  </si>
  <si>
    <t xml:space="preserve">"k pol. Dv/4"               1</t>
  </si>
  <si>
    <t>125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</si>
  <si>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</si>
  <si>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</si>
  <si>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-1018849758</t>
  </si>
  <si>
    <t>https://podminky.urs.cz/item/CS_URS_2023_01/642942591</t>
  </si>
  <si>
    <t>půdorys 1.NP nový stav</t>
  </si>
  <si>
    <t>1+1+1+1+3</t>
  </si>
  <si>
    <t>půdorys 2.NP nový stav</t>
  </si>
  <si>
    <t>1+5+1</t>
  </si>
  <si>
    <t>126</t>
  </si>
  <si>
    <t>642945111</t>
  </si>
  <si>
    <t>Osazování ocelových zárubní protipožárních nebo protiplynových dveří do vynechaného otvoru, s obetonováním, dveří jednokřídlových do 2,5 m2</t>
  </si>
  <si>
    <t>133721996</t>
  </si>
  <si>
    <t>https://podminky.urs.cz/item/CS_URS_2023_01/642945111</t>
  </si>
  <si>
    <t xml:space="preserve">"k pol.Dv/9-oc.zár. 1100*2700 mm"                1</t>
  </si>
  <si>
    <t xml:space="preserve">"k pol.Dv/10-oc.zár. 1200*2020 mm"              5</t>
  </si>
  <si>
    <t xml:space="preserve">"k pol.Dv/15-oc.zár.1200*2020 mm"               1</t>
  </si>
  <si>
    <t xml:space="preserve">"k pol.Dv/6-oc.zár. 1300*2020 mm"                  1</t>
  </si>
  <si>
    <t>127</t>
  </si>
  <si>
    <t>553315691</t>
  </si>
  <si>
    <t>Zárubeň jednokř.ocel.pro zdění s protipožární úpravou,tl.stěny 160-200 mm apod., rozměru 1200/1970, 2100 mm</t>
  </si>
  <si>
    <t>948209364</t>
  </si>
  <si>
    <t xml:space="preserve">"k pol.Dv/10"             5</t>
  </si>
  <si>
    <t xml:space="preserve">"k pol.Dv/15"             1</t>
  </si>
  <si>
    <t>128</t>
  </si>
  <si>
    <t>553315692</t>
  </si>
  <si>
    <t>Zárubeň jednokř.ocel.pro zdění s protipožární úpravou,tl.stěny 160-200 mm apod., rozměru 1200/2700 mm</t>
  </si>
  <si>
    <t>-1861060640</t>
  </si>
  <si>
    <t xml:space="preserve">"k pol.Dv/9"             1</t>
  </si>
  <si>
    <t>129</t>
  </si>
  <si>
    <t>553315693</t>
  </si>
  <si>
    <t>Zárubeň jednokř.ocel.pro zdění s protipožární úpravou,tl.stěny 160-200 mm apod., rozměru 1300/1970, 2100 mm</t>
  </si>
  <si>
    <t>548083260</t>
  </si>
  <si>
    <t xml:space="preserve">"k pol.Dv/6"             1</t>
  </si>
  <si>
    <t>130</t>
  </si>
  <si>
    <t>642945112</t>
  </si>
  <si>
    <t>Osazování ocelových zárubní protipožárních nebo protiplynových dveří do vynechaného otvoru, s obetonováním, dveří dvoukřídlových přes 2,5 do 6,5 m2</t>
  </si>
  <si>
    <t>265867671</t>
  </si>
  <si>
    <t>https://podminky.urs.cz/item/CS_URS_2023_01/642945112</t>
  </si>
  <si>
    <t xml:space="preserve">"k pol.Dv/14-ocel.zár. 1700*2020 mm"                        1</t>
  </si>
  <si>
    <t>131</t>
  </si>
  <si>
    <t>553317661</t>
  </si>
  <si>
    <t>Zárubeň dvoukřídlá ocel. pro zdění s protipožární úpravou,tl.stěny 160-200 mm apod., rozměru 1700/1970, 2100 mm</t>
  </si>
  <si>
    <t>-1205055191</t>
  </si>
  <si>
    <t xml:space="preserve">"k pol.Dv/14"                            1</t>
  </si>
  <si>
    <t>132</t>
  </si>
  <si>
    <t>75523222</t>
  </si>
  <si>
    <t>(14,405+0,9+0,9+9,25+0,9+0,9+15+5,785)*9,5</t>
  </si>
  <si>
    <t>((5+4)/2*6,5)</t>
  </si>
  <si>
    <t>(2,8+0,9)*4</t>
  </si>
  <si>
    <t>5,4*4,5</t>
  </si>
  <si>
    <t>133</t>
  </si>
  <si>
    <t>41257398</t>
  </si>
  <si>
    <t>524,73*120</t>
  </si>
  <si>
    <t>134</t>
  </si>
  <si>
    <t>941221322</t>
  </si>
  <si>
    <t>Odborná prohlídka lešení řadového rámového těžkého pracovního s podlahami s provozním zatížením tř. 4 do 300 kg/m2 šířky tř. SW09 od 0,9 do 1,2 m výšky do 25 m, celkové plochy přes 500 do 2 000 m2 zakrytého sítí</t>
  </si>
  <si>
    <t>1113070196</t>
  </si>
  <si>
    <t>https://podminky.urs.cz/item/CS_URS_2023_01/941221322</t>
  </si>
  <si>
    <t>135</t>
  </si>
  <si>
    <t>1745061934</t>
  </si>
  <si>
    <t>136</t>
  </si>
  <si>
    <t>1941352250</t>
  </si>
  <si>
    <t>137</t>
  </si>
  <si>
    <t>720075614</t>
  </si>
  <si>
    <t>138</t>
  </si>
  <si>
    <t>966160427</t>
  </si>
  <si>
    <t>139</t>
  </si>
  <si>
    <t>876027347</t>
  </si>
  <si>
    <t>25,81+15,76+9,83+3,01</t>
  </si>
  <si>
    <t>15,23+6,7</t>
  </si>
  <si>
    <t>33,91+36</t>
  </si>
  <si>
    <t>140</t>
  </si>
  <si>
    <t>952901111</t>
  </si>
  <si>
    <t>Vyčištění budov nebo objektů před předáním do užívání budov bytové nebo občanské výstavby, světlé výšky podlaží do 4 m</t>
  </si>
  <si>
    <t>-1738225621</t>
  </si>
  <si>
    <t>https://podminky.urs.cz/item/CS_URS_2023_01/952901111</t>
  </si>
  <si>
    <t>141</t>
  </si>
  <si>
    <t>953312122</t>
  </si>
  <si>
    <t>Vložky svislé do dilatačních spár z polystyrenových desek extrudovaných včetně dodání a osazení, v jakémkoliv zdivu přes 10 do 20 mm</t>
  </si>
  <si>
    <t>-1228313735</t>
  </si>
  <si>
    <t>https://podminky.urs.cz/item/CS_URS_2023_01/953312122</t>
  </si>
  <si>
    <t>dilatace základy</t>
  </si>
  <si>
    <t>8,4*3,53</t>
  </si>
  <si>
    <t>142</t>
  </si>
  <si>
    <t>953312125</t>
  </si>
  <si>
    <t>Vložky svislé do dilatačních spár z polystyrenových desek extrudovaných včetně dodání a osazení, v jakémkoliv zdivu přes 40 do 50 mm</t>
  </si>
  <si>
    <t>2016910195</t>
  </si>
  <si>
    <t>https://podminky.urs.cz/item/CS_URS_2023_01/953312125</t>
  </si>
  <si>
    <t>9,7*0,6</t>
  </si>
  <si>
    <t>143</t>
  </si>
  <si>
    <t>953943211</t>
  </si>
  <si>
    <t>Osazování drobných kovových předmětů kotvených do stěny hasicího přístroje</t>
  </si>
  <si>
    <t>770309132</t>
  </si>
  <si>
    <t>https://podminky.urs.cz/item/CS_URS_2023_01/953943211</t>
  </si>
  <si>
    <t>144</t>
  </si>
  <si>
    <t>44932114</t>
  </si>
  <si>
    <t>přístroj hasicí ruční práškový PHP 13A</t>
  </si>
  <si>
    <t>-1481292595</t>
  </si>
  <si>
    <t>145</t>
  </si>
  <si>
    <t>44932115</t>
  </si>
  <si>
    <t>přístroj hasicí ruční práškový PHP 27A</t>
  </si>
  <si>
    <t>239430092</t>
  </si>
  <si>
    <t>146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</si>
  <si>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</si>
  <si>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</si>
  <si>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1692053867</t>
  </si>
  <si>
    <t>https://podminky.urs.cz/item/CS_URS_2023_01/998017002</t>
  </si>
  <si>
    <t>147</t>
  </si>
  <si>
    <t>998225111</t>
  </si>
  <si>
    <t>Přesun hmot pro komunikace s krytem z kameniva, monolitickým betonovým nebo živičným dopravní vzdálenost do 200 m jakékoliv délky objektu</t>
  </si>
  <si>
    <t>365285616</t>
  </si>
  <si>
    <t>https://podminky.urs.cz/item/CS_URS_2023_01/998225111</t>
  </si>
  <si>
    <t>711</t>
  </si>
  <si>
    <t>Izolace proti vodě, vlhkosti a plynům</t>
  </si>
  <si>
    <t>148</t>
  </si>
  <si>
    <t>711111001</t>
  </si>
  <si>
    <t>Provedení izolace proti zemní vlhkosti natěradly a tmely za studena na ploše vodorovné V nátěrem penetračním</t>
  </si>
  <si>
    <t>298327385</t>
  </si>
  <si>
    <t>https://podminky.urs.cz/item/CS_URS_2023_01/711111001</t>
  </si>
  <si>
    <t>11*9</t>
  </si>
  <si>
    <t>3,5*6,5</t>
  </si>
  <si>
    <t>(3,14*2,3*2,3)/4</t>
  </si>
  <si>
    <t>1,3*5,785</t>
  </si>
  <si>
    <t>149</t>
  </si>
  <si>
    <t>11163150</t>
  </si>
  <si>
    <t>lak penetrační asfaltový</t>
  </si>
  <si>
    <t>567050475</t>
  </si>
  <si>
    <t>133,424*0,00033 "Přepočtené koeficientem množství</t>
  </si>
  <si>
    <t>150</t>
  </si>
  <si>
    <t>711112001</t>
  </si>
  <si>
    <t>Provedení izolace proti zemní vlhkosti natěradly a tmely za studena na ploše svislé S nátěrem penetračním</t>
  </si>
  <si>
    <t>-1639803614</t>
  </si>
  <si>
    <t>https://podminky.urs.cz/item/CS_URS_2023_01/711112001</t>
  </si>
  <si>
    <t>5,785*0,85</t>
  </si>
  <si>
    <t>(1,85+1,85)*3,73</t>
  </si>
  <si>
    <t>(9+1,35+6,5+12,3)*2,53</t>
  </si>
  <si>
    <t>(2*3,14*2,3)/4*2,53</t>
  </si>
  <si>
    <t>151</t>
  </si>
  <si>
    <t>11163150a</t>
  </si>
  <si>
    <t>-955537339</t>
  </si>
  <si>
    <t>101,604*0,00034 "Přepočtené koeficientem množství</t>
  </si>
  <si>
    <t>152</t>
  </si>
  <si>
    <t>711132101</t>
  </si>
  <si>
    <t>Provedení izolace proti zemní vlhkosti pásy na sucho AIP nebo tkaniny na ploše svislé S</t>
  </si>
  <si>
    <t>-536724214</t>
  </si>
  <si>
    <t>https://podminky.urs.cz/item/CS_URS_2023_01/711132101</t>
  </si>
  <si>
    <t>"základy"</t>
  </si>
  <si>
    <t xml:space="preserve">"geotextilie"              93,714*1,25</t>
  </si>
  <si>
    <t>153</t>
  </si>
  <si>
    <t>69311081</t>
  </si>
  <si>
    <t>geotextilie netkaná separační, ochranná, filtrační, drenážní PES 300g/m2</t>
  </si>
  <si>
    <t>-527739578</t>
  </si>
  <si>
    <t>117,143*1,2</t>
  </si>
  <si>
    <t>154</t>
  </si>
  <si>
    <t>711141559</t>
  </si>
  <si>
    <t>Provedení izolace proti zemní vlhkosti pásy přitavením NAIP na ploše vodorovné V</t>
  </si>
  <si>
    <t>542247770</t>
  </si>
  <si>
    <t>https://podminky.urs.cz/item/CS_URS_2023_01/711141559</t>
  </si>
  <si>
    <t>11*9*2</t>
  </si>
  <si>
    <t>3,5*6,5*2</t>
  </si>
  <si>
    <t>(3,14*2,3*2,3)/4*2</t>
  </si>
  <si>
    <t>1,3*5,785*2</t>
  </si>
  <si>
    <t>155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</si>
  <si>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</si>
  <si>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</si>
  <si>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45724476</t>
  </si>
  <si>
    <t>266,846*1,1655 "Přepočtené koeficientem množství</t>
  </si>
  <si>
    <t>156</t>
  </si>
  <si>
    <t>711142559</t>
  </si>
  <si>
    <t>Provedení izolace proti zemní vlhkosti pásy přitavením NAIP na ploše svislé S</t>
  </si>
  <si>
    <t>-1113677563</t>
  </si>
  <si>
    <t>https://podminky.urs.cz/item/CS_URS_2023_01/711142559</t>
  </si>
  <si>
    <t>5,785*0,85*2</t>
  </si>
  <si>
    <t>(1,85+1,85)*3,73*2</t>
  </si>
  <si>
    <t>(9+1,35+6,5+12,3)*2,53*2</t>
  </si>
  <si>
    <t>(2*3,14*2,3)/4*2,53*2</t>
  </si>
  <si>
    <t>157</t>
  </si>
  <si>
    <t>62856011a</t>
  </si>
  <si>
    <t>1852630054</t>
  </si>
  <si>
    <t>203,208*1,221 "Přepočtené koeficientem množství</t>
  </si>
  <si>
    <t>158</t>
  </si>
  <si>
    <t>711161212</t>
  </si>
  <si>
    <t>Izolace proti zemní vlhkosti a beztlakové vodě nopovými fóliemi na ploše svislé S vrstva ochranná, odvětrávací a drenážní výška nopku 8,0 mm, tl. fólie do 0,6 mm</t>
  </si>
  <si>
    <t>801098197</t>
  </si>
  <si>
    <t>https://podminky.urs.cz/item/CS_URS_2023_01/711161212</t>
  </si>
  <si>
    <t>5,785*0,65</t>
  </si>
  <si>
    <t>(1,85+1,85)*3,53</t>
  </si>
  <si>
    <t>(9+1,35+0,08+0,08+6,5+0,08+12,3)*2,33</t>
  </si>
  <si>
    <t>(2*3,14*2,3)/4*2,33</t>
  </si>
  <si>
    <t>159</t>
  </si>
  <si>
    <t>711491571</t>
  </si>
  <si>
    <t>Provedení pojistné izolace proti vodě fólií položenou volně s přelepením spojů na ploše svislé S</t>
  </si>
  <si>
    <t>-807330439</t>
  </si>
  <si>
    <t>https://podminky.urs.cz/item/CS_URS_2023_01/711491571</t>
  </si>
  <si>
    <t>(14,405+0,15)*8,28</t>
  </si>
  <si>
    <t>(0,15+5,975)*5,87</t>
  </si>
  <si>
    <t>(2,765+0,15)*5,87</t>
  </si>
  <si>
    <t>(0,15+0,25)*0,64*2</t>
  </si>
  <si>
    <t>(19,88+0,15)*0,3</t>
  </si>
  <si>
    <t>(0,15+6,5+0,15)*8,87</t>
  </si>
  <si>
    <t>(2,45+0,15)*4,8</t>
  </si>
  <si>
    <t>(4,015+0,15)*8,28</t>
  </si>
  <si>
    <t>(0,25+0,15)*0,64</t>
  </si>
  <si>
    <t>(3,765+0,15)*0,3</t>
  </si>
  <si>
    <t>(1,3+0,15)*4,07</t>
  </si>
  <si>
    <t>(3,475+0,15)*4,8</t>
  </si>
  <si>
    <t>(5,25+0,15)*4,92</t>
  </si>
  <si>
    <t>160</t>
  </si>
  <si>
    <t>28329038</t>
  </si>
  <si>
    <t>fólie kontaktní difuzně propustná pro doplňkovou hydroizolační vrstvu skládaných větraných fasád s otevřenými spárami (spára max 20 mm, max.20% plochy)</t>
  </si>
  <si>
    <t>1081604257</t>
  </si>
  <si>
    <t>435,912*1,0605 "Přepočtené koeficientem množství</t>
  </si>
  <si>
    <t>161</t>
  </si>
  <si>
    <t>998711102</t>
  </si>
  <si>
    <t>Přesun hmot pro izolace proti vodě, vlhkosti a plynům stanovený z hmotnosti přesunovaného materiálu vodorovná dopravní vzdálenost do 50 m v objektech výšky přes 6 do 12 m</t>
  </si>
  <si>
    <t>-2070352756</t>
  </si>
  <si>
    <t>https://podminky.urs.cz/item/CS_URS_2023_01/998711102</t>
  </si>
  <si>
    <t>712</t>
  </si>
  <si>
    <t>Povlakové krytiny</t>
  </si>
  <si>
    <t>162</t>
  </si>
  <si>
    <t>712311101</t>
  </si>
  <si>
    <t>Provedení povlakové krytiny střech plochých do 10° natěradly a tmely za studena nátěrem lakem penetračním nebo asfaltovým</t>
  </si>
  <si>
    <t>-1394662784</t>
  </si>
  <si>
    <t>https://podminky.urs.cz/item/CS_URS_2023_01/712311101</t>
  </si>
  <si>
    <t>půdorys střechy</t>
  </si>
  <si>
    <t>5*1,5</t>
  </si>
  <si>
    <t>(1,75+4,95)*0,25</t>
  </si>
  <si>
    <t>1,5*0,25</t>
  </si>
  <si>
    <t>5*3,765</t>
  </si>
  <si>
    <t>3,765*0,25</t>
  </si>
  <si>
    <t>(4,95+4,015+4,95)*0,25</t>
  </si>
  <si>
    <t>19,83*8,75</t>
  </si>
  <si>
    <t>19,83*0,25</t>
  </si>
  <si>
    <t>(20,33+8,95*2)*0,25</t>
  </si>
  <si>
    <t>163</t>
  </si>
  <si>
    <t>11163150b</t>
  </si>
  <si>
    <t>-1043070978</t>
  </si>
  <si>
    <t>220,824*0,00032 "Přepočtené koeficientem množství</t>
  </si>
  <si>
    <t>164</t>
  </si>
  <si>
    <t>712341559</t>
  </si>
  <si>
    <t>Provedení povlakové krytiny střech plochých do 10° pásy přitavením NAIP v plné ploše</t>
  </si>
  <si>
    <t>-1608810395</t>
  </si>
  <si>
    <t>https://podminky.urs.cz/item/CS_URS_2023_01/712341559</t>
  </si>
  <si>
    <t>165</t>
  </si>
  <si>
    <t>62853004</t>
  </si>
  <si>
    <t>pás asfaltový natavitelný modifikovaný SBS tl 4,0mm s vložkou ze skleněné tkaniny a spalitelnou PE fólií nebo jemnozrnným minerálním posypem na horním povrchu</t>
  </si>
  <si>
    <t>1507977615</t>
  </si>
  <si>
    <t>220,824*1,1655 "Přepočtené koeficientem množství</t>
  </si>
  <si>
    <t>166</t>
  </si>
  <si>
    <t>712361701</t>
  </si>
  <si>
    <t>Provedení povlakové krytiny střech plochých do 10° fólií položenou volně s přilepením spojů</t>
  </si>
  <si>
    <t>1165282628</t>
  </si>
  <si>
    <t>https://podminky.urs.cz/item/CS_URS_2023_01/712361701</t>
  </si>
  <si>
    <t>střecha</t>
  </si>
  <si>
    <t>5,15*1,25</t>
  </si>
  <si>
    <t>5,15*3,565</t>
  </si>
  <si>
    <t>19,63*8,9</t>
  </si>
  <si>
    <t>167</t>
  </si>
  <si>
    <t>28322000</t>
  </si>
  <si>
    <t>fólie hydroizolační střešní mPVC mechanicky kotvená tl 2,0mm šedá</t>
  </si>
  <si>
    <t>-1954535369</t>
  </si>
  <si>
    <t>199,505*1,1655 "Přepočtené koeficientem množství</t>
  </si>
  <si>
    <t>168</t>
  </si>
  <si>
    <t>712363103</t>
  </si>
  <si>
    <t>Provedení povlakové krytiny střech plochých do 10° fólií ostatní činnosti při pokládání hydroizolačních fólií (materiál ve specifikaci) mechanické ukotvení talířovou hmoždinkou do prostého nebo železového betonu</t>
  </si>
  <si>
    <t>1689476280</t>
  </si>
  <si>
    <t>https://podminky.urs.cz/item/CS_URS_2023_01/712363103</t>
  </si>
  <si>
    <t>(5,15*1,25)*9</t>
  </si>
  <si>
    <t>(5,15*3,565)*9</t>
  </si>
  <si>
    <t>(19,63*8,9)*9</t>
  </si>
  <si>
    <t>169</t>
  </si>
  <si>
    <t>56280338</t>
  </si>
  <si>
    <t>teleskopická hmoždinka pro kotvení TI dl 500mm</t>
  </si>
  <si>
    <t>1499057620</t>
  </si>
  <si>
    <t>1795,539*1,05 "Přepočtené koeficientem množství</t>
  </si>
  <si>
    <t>170</t>
  </si>
  <si>
    <t>712363352</t>
  </si>
  <si>
    <t>Povlakové krytiny střech plochých do 10° z tvarovaných poplastovaných lišt pro mPVC vnitřní koutová lišta rš 100 mm</t>
  </si>
  <si>
    <t>2022413611</t>
  </si>
  <si>
    <t>https://podminky.urs.cz/item/CS_URS_2023_01/712363352</t>
  </si>
  <si>
    <t>4,85+1,25+4,85</t>
  </si>
  <si>
    <t>4,85+3,515+4,85</t>
  </si>
  <si>
    <t>8,6+19,63+8,6</t>
  </si>
  <si>
    <t>171</t>
  </si>
  <si>
    <t>712363353</t>
  </si>
  <si>
    <t>Povlakové krytiny střech plochých do 10° z tvarovaných poplastovaných lišt pro mPVC vnější koutová lišta rš 100 mm</t>
  </si>
  <si>
    <t>1382476108</t>
  </si>
  <si>
    <t>https://podminky.urs.cz/item/CS_URS_2023_01/712363353</t>
  </si>
  <si>
    <t>1,25+4,95</t>
  </si>
  <si>
    <t>172</t>
  </si>
  <si>
    <t>712363357</t>
  </si>
  <si>
    <t>Povlakové krytiny střech plochých do 10° z tvarovaných poplastovaných lišt pro mPVC okapnice rš 250 mm</t>
  </si>
  <si>
    <t>1313660882</t>
  </si>
  <si>
    <t>https://podminky.urs.cz/item/CS_URS_2023_01/712363357</t>
  </si>
  <si>
    <t>3,765</t>
  </si>
  <si>
    <t>19,83</t>
  </si>
  <si>
    <t>173</t>
  </si>
  <si>
    <t>712391171</t>
  </si>
  <si>
    <t>Provedení povlakové krytiny střech plochých do 10° -ostatní práce provedení vrstvy textilní podkladní</t>
  </si>
  <si>
    <t>360472952</t>
  </si>
  <si>
    <t>https://podminky.urs.cz/item/CS_URS_2023_01/712391171</t>
  </si>
  <si>
    <t>174</t>
  </si>
  <si>
    <t>69311202</t>
  </si>
  <si>
    <t>geotextilie netkaná separační, ochranná, filtrační, drenážní PES(70%)+PP(30%) 500g/m2</t>
  </si>
  <si>
    <t>645180794</t>
  </si>
  <si>
    <t>199,505*1,155 "Přepočtené koeficientem množství</t>
  </si>
  <si>
    <t>175</t>
  </si>
  <si>
    <t>712811101</t>
  </si>
  <si>
    <t>Provedení povlakové krytiny střech samostatným vytažením izolačního povlaku za studena na konstrukce převyšující úroveň střechy, nátěrem penetračním</t>
  </si>
  <si>
    <t>-845427161</t>
  </si>
  <si>
    <t>https://podminky.urs.cz/item/CS_URS_2023_01/712811101</t>
  </si>
  <si>
    <t>atika</t>
  </si>
  <si>
    <t>(4,95+1,5+4,95)*0,79</t>
  </si>
  <si>
    <t>1,5*0,2</t>
  </si>
  <si>
    <t>(4,95+3,765+4,95)*0,79</t>
  </si>
  <si>
    <t>3,765*0,2</t>
  </si>
  <si>
    <t>(8,75+19,83+8,75)*0,79</t>
  </si>
  <si>
    <t>19,83*0,2</t>
  </si>
  <si>
    <t>176</t>
  </si>
  <si>
    <t>11163150c</t>
  </si>
  <si>
    <t>-1126334763</t>
  </si>
  <si>
    <t>54,311*0,00035 "Přepočtené koeficientem množství</t>
  </si>
  <si>
    <t>177</t>
  </si>
  <si>
    <t>712841559</t>
  </si>
  <si>
    <t>Provedení povlakové krytiny střech samostatným vytažením izolačního povlaku pásy přitavením na konstrukce převyšující úroveň střechy, NAIP</t>
  </si>
  <si>
    <t>-192345011</t>
  </si>
  <si>
    <t>https://podminky.urs.cz/item/CS_URS_2023_01/712841559</t>
  </si>
  <si>
    <t>178</t>
  </si>
  <si>
    <t>62853004a</t>
  </si>
  <si>
    <t>1657599014</t>
  </si>
  <si>
    <t>54,311*1,2 "Přepočtené koeficientem množství</t>
  </si>
  <si>
    <t>179</t>
  </si>
  <si>
    <t>712861703</t>
  </si>
  <si>
    <t>Provedení povlakové krytiny střech samostatným vytažením izolačního povlaku fólií na konstrukce převyšující úroveň střechy, přilepenou lepidlem v plné ploše</t>
  </si>
  <si>
    <t>726983460</t>
  </si>
  <si>
    <t>https://podminky.urs.cz/item/CS_URS_2023_01/712861703</t>
  </si>
  <si>
    <t>(4,85+1,2+4,85)*0,54</t>
  </si>
  <si>
    <t>(4,85+3,515+4,85)*0,54</t>
  </si>
  <si>
    <t>(8,6+19,63+8,6)*0,54</t>
  </si>
  <si>
    <t>atika shora</t>
  </si>
  <si>
    <t>1,75*0,35</t>
  </si>
  <si>
    <t>5,2*0,35</t>
  </si>
  <si>
    <t>5,4*0,5</t>
  </si>
  <si>
    <t>(20,68+9,25)*0,5</t>
  </si>
  <si>
    <t>2,35*0,5</t>
  </si>
  <si>
    <t>4,065*0,35</t>
  </si>
  <si>
    <t>6,4*0,35</t>
  </si>
  <si>
    <t>180</t>
  </si>
  <si>
    <t>28322000a</t>
  </si>
  <si>
    <t>-488097308</t>
  </si>
  <si>
    <t>57,846*1,2 "Přepočtené koeficientem množství</t>
  </si>
  <si>
    <t>181</t>
  </si>
  <si>
    <t>998712102</t>
  </si>
  <si>
    <t>Přesun hmot pro povlakové krytiny stanovený z hmotnosti přesunovaného materiálu vodorovná dopravní vzdálenost do 50 m v objektech výšky přes 6 do 12 m</t>
  </si>
  <si>
    <t>338481591</t>
  </si>
  <si>
    <t>https://podminky.urs.cz/item/CS_URS_2023_01/998712102</t>
  </si>
  <si>
    <t>182</t>
  </si>
  <si>
    <t>713121111</t>
  </si>
  <si>
    <t>Montáž tepelné izolace podlah rohožemi, pásy, deskami, dílci, bloky (izolační materiál ve specifikaci) kladenými volně jednovrstvá</t>
  </si>
  <si>
    <t>-1212564835</t>
  </si>
  <si>
    <t>https://podminky.urs.cz/item/CS_URS_2023_01/713121111</t>
  </si>
  <si>
    <t>183</t>
  </si>
  <si>
    <t>28376557</t>
  </si>
  <si>
    <t>deska polystyrénová pro snížení kročejového hluku (max. zatížení 6,5 kN/m2) tl 30mm</t>
  </si>
  <si>
    <t>-790131403</t>
  </si>
  <si>
    <t>187,64*1,05 "Přepočtené koeficientem množství</t>
  </si>
  <si>
    <t>184</t>
  </si>
  <si>
    <t>713121121</t>
  </si>
  <si>
    <t>Montáž tepelné izolace podlah rohožemi, pásy, deskami, dílci, bloky (izolační materiál ve specifikaci) kladenými volně dvouvrstvá</t>
  </si>
  <si>
    <t>338090075</t>
  </si>
  <si>
    <t>https://podminky.urs.cz/item/CS_URS_2023_01/713121121</t>
  </si>
  <si>
    <t>6,58</t>
  </si>
  <si>
    <t>185</t>
  </si>
  <si>
    <t>28372307</t>
  </si>
  <si>
    <t>deska EPS 100 pro konstrukce s běžným zatížením λ=0,037 tl 70mm</t>
  </si>
  <si>
    <t>-1614387375</t>
  </si>
  <si>
    <t>nové zádveří</t>
  </si>
  <si>
    <t>112,54*2,1 "Přepočtené koeficientem množství</t>
  </si>
  <si>
    <t>186</t>
  </si>
  <si>
    <t>713121211</t>
  </si>
  <si>
    <t>Montáž tepelné izolace podlah okrajovými pásky kladenými volně</t>
  </si>
  <si>
    <t>1169990041</t>
  </si>
  <si>
    <t>https://podminky.urs.cz/item/CS_URS_2023_01/713121211</t>
  </si>
  <si>
    <t>187</t>
  </si>
  <si>
    <t>28375812</t>
  </si>
  <si>
    <t>deska EPS S pro aplikace bez zatížení λ=0,042-0,043 tl 10mm</t>
  </si>
  <si>
    <t>1322639193</t>
  </si>
  <si>
    <t>5,785*0,14</t>
  </si>
  <si>
    <t>(0,44+0,25+0,44)*0,14</t>
  </si>
  <si>
    <t>(3+2,81)*2*0,14</t>
  </si>
  <si>
    <t>(1,65+3,25)*2*0,14</t>
  </si>
  <si>
    <t>(2,5+3)*2*0,14</t>
  </si>
  <si>
    <t>(7,5+2+0,2+0,2+0,25+0,2+2,6+0,2+0,25+0,2+3,2+6,43+3,15+1,3+0,25+0,05+2,6+0,05+0,25+0,05+2,2)*0,14</t>
  </si>
  <si>
    <t>(2*3,14*2,4)/4*0,14</t>
  </si>
  <si>
    <t>(3,225+1,975)*2*0,14</t>
  </si>
  <si>
    <t>(3,225+1,95)*2*0,14</t>
  </si>
  <si>
    <t>(4,7+6,215)*2*0,03</t>
  </si>
  <si>
    <t>(15+2,2)*2*0,03</t>
  </si>
  <si>
    <t>(3+6,05)*2*0,03</t>
  </si>
  <si>
    <t>(0,25*2)*0,03</t>
  </si>
  <si>
    <t>(1,38+2,77+0,9+0,13+0,2+0,13+0,5+3,28+3+6,05)*0,03</t>
  </si>
  <si>
    <t>(1,5+2,65)*2*0,03</t>
  </si>
  <si>
    <t>(1,5+2,77+0,8+0,13+0,2+0,13+0,7+3,28+3,22+6,05)*0,03</t>
  </si>
  <si>
    <t>(1,6+2,65)*2*0,03</t>
  </si>
  <si>
    <t>(1,5+6,05+3,22+3,28+1,72+2,77)*0,03</t>
  </si>
  <si>
    <t>(1,495+2,77+1,72+3,28+3,215+6,05)*0,03</t>
  </si>
  <si>
    <t>(1,505+6,05+3,225+3,28+1,72+2,77)*0,03</t>
  </si>
  <si>
    <t>21,33*1,05 "Přepočtené koeficientem množství</t>
  </si>
  <si>
    <t>188</t>
  </si>
  <si>
    <t>713131141</t>
  </si>
  <si>
    <t>Montáž tepelné izolace stěn rohožemi, pásy, deskami, dílci, bloky (izolační materiál ve specifikaci) lepením celoplošně</t>
  </si>
  <si>
    <t>214901911</t>
  </si>
  <si>
    <t>https://podminky.urs.cz/item/CS_URS_2023_01/713131141</t>
  </si>
  <si>
    <t>(9+1,35+0,08+6,5+0,08+12,3)*2,33</t>
  </si>
  <si>
    <t>atiky zevnitř</t>
  </si>
  <si>
    <t>(4,95+1,25)*0,54</t>
  </si>
  <si>
    <t>(4,95+3,515)*0,54</t>
  </si>
  <si>
    <t>(19,83+9,1*2)*0,54</t>
  </si>
  <si>
    <t>atika menší střechy</t>
  </si>
  <si>
    <t>4,95*0,54</t>
  </si>
  <si>
    <t>(1,75+5,2)*0,5</t>
  </si>
  <si>
    <t>189</t>
  </si>
  <si>
    <t>28376356</t>
  </si>
  <si>
    <t>deska perimetrická pro zateplení spodních staveb 200kPa λ=0,034 tl 80mm</t>
  </si>
  <si>
    <t>-1420221707</t>
  </si>
  <si>
    <t>93,527*1,05 "Přepočtené koeficientem množství</t>
  </si>
  <si>
    <t>190</t>
  </si>
  <si>
    <t>28376017</t>
  </si>
  <si>
    <t>deska perimetrická fasádní soklová 150kPa λ=0,035 tl 100mm</t>
  </si>
  <si>
    <t>654696581</t>
  </si>
  <si>
    <t>28,455*1,05 "Přepočtené koeficientem množství</t>
  </si>
  <si>
    <t>191</t>
  </si>
  <si>
    <t>28376013</t>
  </si>
  <si>
    <t>deska perimetrická fasádní soklová 150kPa λ=0,035 tl 50mm</t>
  </si>
  <si>
    <t>551132798</t>
  </si>
  <si>
    <t>půdorys střechy nový stav</t>
  </si>
  <si>
    <t>25,978*1,05 "Přepočtené koeficientem množství</t>
  </si>
  <si>
    <t>192</t>
  </si>
  <si>
    <t>28376020</t>
  </si>
  <si>
    <t>deska perimetrická fasádní soklová 150kPa λ=0,035 tl 150mm</t>
  </si>
  <si>
    <t>-493639920</t>
  </si>
  <si>
    <t>5,346*1,05 "Přepočtené koeficientem množství</t>
  </si>
  <si>
    <t>193</t>
  </si>
  <si>
    <t>713132332</t>
  </si>
  <si>
    <t>Montáž tepelné izolace stěn do roštu dvousměrného výšky přes 6 do 12 m</t>
  </si>
  <si>
    <t>2017851795</t>
  </si>
  <si>
    <t>https://podminky.urs.cz/item/CS_URS_2023_01/713132332</t>
  </si>
  <si>
    <t>(6,5+0,15)*8,87</t>
  </si>
  <si>
    <t>194</t>
  </si>
  <si>
    <t>63155123</t>
  </si>
  <si>
    <t>deska tepelně izolační minerální provětrávaných fasád λ=0,034-0,035 tl 150mm</t>
  </si>
  <si>
    <t>1778924874</t>
  </si>
  <si>
    <t>431,633*1,05 "Přepočtené koeficientem množství</t>
  </si>
  <si>
    <t>195</t>
  </si>
  <si>
    <t>713141151</t>
  </si>
  <si>
    <t>Montáž tepelné izolace střech plochých rohožemi, pásy, deskami, dílci, bloky (izolační materiál ve specifikaci) kladenými volně jednovrstvá</t>
  </si>
  <si>
    <t>1743424157</t>
  </si>
  <si>
    <t>https://podminky.urs.cz/item/CS_URS_2023_01/713141151</t>
  </si>
  <si>
    <t>střecha 50mm</t>
  </si>
  <si>
    <t>5,25*3,765</t>
  </si>
  <si>
    <t>19,83*9</t>
  </si>
  <si>
    <t>196</t>
  </si>
  <si>
    <t>63151497</t>
  </si>
  <si>
    <t>deska tepelně izolační minerální plochých střech vrchní vrstva 70kPa λ=0,038-0,039 tl 50mm</t>
  </si>
  <si>
    <t>-622560133</t>
  </si>
  <si>
    <t>198,236*1,05 "Přepočtené koeficientem množství</t>
  </si>
  <si>
    <t>197</t>
  </si>
  <si>
    <t>713141152</t>
  </si>
  <si>
    <t>Montáž tepelné izolace střech plochých rohožemi, pásy, deskami, dílci, bloky (izolační materiál ve specifikaci) kladenými volně dvouvrstvá</t>
  </si>
  <si>
    <t>667079791</t>
  </si>
  <si>
    <t>https://podminky.urs.cz/item/CS_URS_2023_01/713141152</t>
  </si>
  <si>
    <t>198</t>
  </si>
  <si>
    <t>63140403</t>
  </si>
  <si>
    <t>deska tepelně izolační minerální plochých střech dvouvrstvá λ=0,038-0,039 tl 100mm</t>
  </si>
  <si>
    <t>-1437887279</t>
  </si>
  <si>
    <t>199,838*2,1 "Přepočtené koeficientem množství</t>
  </si>
  <si>
    <t>199</t>
  </si>
  <si>
    <t>713141263</t>
  </si>
  <si>
    <t>Montáž tepelné izolace střech plochých mechanické přikotvení šrouby včetně dodávky šroubů, bez položení tepelné izolace tl. izolace přes 240 mm do betonu</t>
  </si>
  <si>
    <t>-624969081</t>
  </si>
  <si>
    <t>https://podminky.urs.cz/item/CS_URS_2023_01/713141263</t>
  </si>
  <si>
    <t xml:space="preserve">střecha </t>
  </si>
  <si>
    <t>200</t>
  </si>
  <si>
    <t>713141311</t>
  </si>
  <si>
    <t>Montáž tepelné izolace střech plochých spádovými klíny v ploše kladenými volně</t>
  </si>
  <si>
    <t>-1148602877</t>
  </si>
  <si>
    <t>https://podminky.urs.cz/item/CS_URS_2023_01/713141311</t>
  </si>
  <si>
    <t>5,25*1,5</t>
  </si>
  <si>
    <t>9*19,83</t>
  </si>
  <si>
    <t>201</t>
  </si>
  <si>
    <t>28376104</t>
  </si>
  <si>
    <t>klín izolační z čedičové minerální vaty 70kPa spádový</t>
  </si>
  <si>
    <t>-2009662861</t>
  </si>
  <si>
    <t>(5,25*0,2/2)*1,5</t>
  </si>
  <si>
    <t>(5,25*0,2/2)*3,765</t>
  </si>
  <si>
    <t>(9*0,2/2)*19,83</t>
  </si>
  <si>
    <t>20,612*1,05 "Přepočtené koeficientem množství</t>
  </si>
  <si>
    <t>202</t>
  </si>
  <si>
    <t>713141414</t>
  </si>
  <si>
    <t>Montáž tepelné izolace střech plochých mechanické přikotvení spádových klínů teleskopickými hmoždinkami včetně dodávky teleskopických hmoždinek, bez položení tepelné izolace pro jednospádové klíny v ploše, tl. izolace přes 170 do 250 mm</t>
  </si>
  <si>
    <t>-1432066990</t>
  </si>
  <si>
    <t>https://podminky.urs.cz/item/CS_URS_2023_01/713141414</t>
  </si>
  <si>
    <t>203</t>
  </si>
  <si>
    <t>713481111</t>
  </si>
  <si>
    <t>Montáž tepelné a zvukové izolace potrubí a ohybů - speciální izolačními provazci a pásy,vč.objímek,pásek a ovinutými kolem potrubí a staženými ocelovým pozinkovaným drátem (izolační materiál ve specifikaci) jednovrstvá</t>
  </si>
  <si>
    <t>-1584408146</t>
  </si>
  <si>
    <t>https://podminky.urs.cz/item/CS_URS_2023_01/713481111</t>
  </si>
  <si>
    <t>"1.np-opláštění sloupu (m.č.32)"</t>
  </si>
  <si>
    <t>"SL-izolace potrubí DN 125"</t>
  </si>
  <si>
    <t>4,07*(0,2+0,25)*2</t>
  </si>
  <si>
    <t>204</t>
  </si>
  <si>
    <t>63152098</t>
  </si>
  <si>
    <t>pás tepelně izolační univerzální λ=0,032-0,033 tl 80mm</t>
  </si>
  <si>
    <t>-1107587647</t>
  </si>
  <si>
    <t>"1.np-opláštění sloupu (v.č.32)"</t>
  </si>
  <si>
    <t>"SL-izolace potrubí"</t>
  </si>
  <si>
    <t>4,07*(0,2+0,25)*2*1,1</t>
  </si>
  <si>
    <t>205</t>
  </si>
  <si>
    <t>998713102</t>
  </si>
  <si>
    <t>Přesun hmot pro izolace tepelné stanovený z hmotnosti přesunovaného materiálu vodorovná dopravní vzdálenost do 50 m v objektech výšky přes 6 m do 12 m</t>
  </si>
  <si>
    <t>1959289456</t>
  </si>
  <si>
    <t>https://podminky.urs.cz/item/CS_URS_2023_01/998713102</t>
  </si>
  <si>
    <t>206</t>
  </si>
  <si>
    <t>762083122</t>
  </si>
  <si>
    <t>Impregnace řeziva máčením proti dřevokaznému hmyzu, houbám a plísním, třída ohrožení 3 a 4 (dřevo v exteriéru)</t>
  </si>
  <si>
    <t>-1657174421</t>
  </si>
  <si>
    <t>https://podminky.urs.cz/item/CS_URS_2023_01/762083122</t>
  </si>
  <si>
    <t>(1,75+5,2)*0,5*0,025</t>
  </si>
  <si>
    <t>5,4*0,5*0,025</t>
  </si>
  <si>
    <t>(20,68+9,25)*0,5*0,025</t>
  </si>
  <si>
    <t>2,35*0,5*0,025</t>
  </si>
  <si>
    <t>4,065*0,35*0,025</t>
  </si>
  <si>
    <t>6,4*0,35*0,025</t>
  </si>
  <si>
    <t>207</t>
  </si>
  <si>
    <t>762361313</t>
  </si>
  <si>
    <t>Konstrukční vrstva pod klempířské prvky pro oplechování horních ploch zdí a nadezdívek (atik) z desek dřevoštěpkových šroubovaných do podkladu, tloušťky desky 25 mm</t>
  </si>
  <si>
    <t>1262424961</t>
  </si>
  <si>
    <t>https://podminky.urs.cz/item/CS_URS_2023_01/762361313</t>
  </si>
  <si>
    <t>208</t>
  </si>
  <si>
    <t>998762102</t>
  </si>
  <si>
    <t>Přesun hmot pro konstrukce tesařské stanovený z hmotnosti přesunovaného materiálu vodorovná dopravní vzdálenost do 50 m v objektech výšky přes 6 do 12 m</t>
  </si>
  <si>
    <t>1561260688</t>
  </si>
  <si>
    <t>https://podminky.urs.cz/item/CS_URS_2023_01/998762102</t>
  </si>
  <si>
    <t>209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</si>
  <si>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</si>
  <si>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</si>
  <si>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1173994672</t>
  </si>
  <si>
    <t>https://podminky.urs.cz/item/CS_URS_2023_01/763121590</t>
  </si>
  <si>
    <t>2,65*1,4*5</t>
  </si>
  <si>
    <t>210</t>
  </si>
  <si>
    <t>763121714</t>
  </si>
  <si>
    <t>Stěna předsazená ze sádrokartonových desek ostatní konstrukce a práce na předsazených stěnách ze sádrokartonových desek základní penetrační nátěr</t>
  </si>
  <si>
    <t>-1715950827</t>
  </si>
  <si>
    <t>https://podminky.urs.cz/item/CS_URS_2023_01/763121714</t>
  </si>
  <si>
    <t>211</t>
  </si>
  <si>
    <t>763121761</t>
  </si>
  <si>
    <t>Stěna předsazená ze sádrokartonových desek Příplatek k cenám za rovinnost kvality speciální tmelení kvality Q3</t>
  </si>
  <si>
    <t>314183883</t>
  </si>
  <si>
    <t>https://podminky.urs.cz/item/CS_URS_2023_01/763121761</t>
  </si>
  <si>
    <t>212</t>
  </si>
  <si>
    <t>763135102</t>
  </si>
  <si>
    <t>Montáž sádrokartonového podhledu kazetového demontovatelného, velikosti kazet 600x600 mm včetně zavěšené nosné konstrukce polozapuštěné</t>
  </si>
  <si>
    <t>1666953559</t>
  </si>
  <si>
    <t>https://podminky.urs.cz/item/CS_URS_2023_01/763135102</t>
  </si>
  <si>
    <t>28,96+51,75</t>
  </si>
  <si>
    <t>7+4,24</t>
  </si>
  <si>
    <t>213</t>
  </si>
  <si>
    <t>59036529</t>
  </si>
  <si>
    <t>deska podhledová akustická minerální polodrážka jemná hladká desinfikovatelná nemocniční bílá 17x600x600mm</t>
  </si>
  <si>
    <t>-2113253143</t>
  </si>
  <si>
    <t>455,46*1,05 "Přepočtené koeficientem množství</t>
  </si>
  <si>
    <t>214</t>
  </si>
  <si>
    <t>763164632</t>
  </si>
  <si>
    <t>Obklad konstrukcí sádrokartonovými deskami včetně ochranných úhelníků apod. ve tvaru U rozvinuté šíře přes 0,6 do 1,2 m, opláštěný deskou standardní A, tl. 15 mm</t>
  </si>
  <si>
    <t>21972803</t>
  </si>
  <si>
    <t>https://podminky.urs.cz/item/CS_URS_2023_01/763164632</t>
  </si>
  <si>
    <t xml:space="preserve">"SL"              4,07*1</t>
  </si>
  <si>
    <t>215</t>
  </si>
  <si>
    <t>763173111</t>
  </si>
  <si>
    <t>Montáž nosičů zařizovacích předmětů pro konstrukce ze sádrokartonových desek úchytu pro umyvadlo</t>
  </si>
  <si>
    <t>-1033665394</t>
  </si>
  <si>
    <t>https://podminky.urs.cz/item/CS_URS_2023_01/763173111</t>
  </si>
  <si>
    <t>216</t>
  </si>
  <si>
    <t>59030729</t>
  </si>
  <si>
    <t>konstrukce pro uchycení umyvadla s nástěnnými bateriemi osová rozteč CW profilů 450-625mm</t>
  </si>
  <si>
    <t>-706651691</t>
  </si>
  <si>
    <t>217</t>
  </si>
  <si>
    <t>763173113</t>
  </si>
  <si>
    <t>Montáž nosičů zařizovacích předmětů pro konstrukce ze sádrokartonových desek úchytu pro WC</t>
  </si>
  <si>
    <t>-1049770051</t>
  </si>
  <si>
    <t>https://podminky.urs.cz/item/CS_URS_2023_01/763173113</t>
  </si>
  <si>
    <t>218</t>
  </si>
  <si>
    <t>59030731</t>
  </si>
  <si>
    <t>konstrukce pro uchycení WC osová rozteč CW profilů 450-625mm</t>
  </si>
  <si>
    <t>-712548320</t>
  </si>
  <si>
    <t>219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</si>
  <si>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</si>
  <si>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</si>
  <si>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-1865530791</t>
  </si>
  <si>
    <t>https://podminky.urs.cz/item/CS_URS_2023_01/998763302</t>
  </si>
  <si>
    <t>220</t>
  </si>
  <si>
    <t>764212636</t>
  </si>
  <si>
    <t>Oplechování střešních prvků z pozinkovaného plechu s povrchovou úpravou krytiny apod. závětrnou lištou rš 500 mm</t>
  </si>
  <si>
    <t>469096971</t>
  </si>
  <si>
    <t>https://podminky.urs.cz/item/CS_URS_2023_01/764212636</t>
  </si>
  <si>
    <t xml:space="preserve">"dle tabulky-K/16"                  48,42</t>
  </si>
  <si>
    <t>221</t>
  </si>
  <si>
    <t>764212662</t>
  </si>
  <si>
    <t>Oplechování střešních prvků z pozinkovaného plechu s povrchovou úpravou okapu střechy rovné okapovým plechem-okapnice rš 200 mm</t>
  </si>
  <si>
    <t>19418079</t>
  </si>
  <si>
    <t>https://podminky.urs.cz/item/CS_URS_2023_01/764212662</t>
  </si>
  <si>
    <t xml:space="preserve">"dle tabulky-K/18"            9,65*1</t>
  </si>
  <si>
    <t>9,65*1</t>
  </si>
  <si>
    <t>222</t>
  </si>
  <si>
    <t>764212664</t>
  </si>
  <si>
    <t>Oplechování střešních prvků z pozinkovaného plechu s povrchovou úpravou okapu střechy rovné okapovým plechem-okapnice rš 350 mm</t>
  </si>
  <si>
    <t>-225192046</t>
  </si>
  <si>
    <t>https://podminky.urs.cz/item/CS_URS_2023_01/764212664</t>
  </si>
  <si>
    <t xml:space="preserve">"dle tabulky-K/15"                 25,0</t>
  </si>
  <si>
    <t>223</t>
  </si>
  <si>
    <t>764214606</t>
  </si>
  <si>
    <t>Oplechování horních ploch zdí a nadezdívek (atik) z pozinkovaného plechu s povrchovou úpravou mechanicky kotvené rš 500 mm</t>
  </si>
  <si>
    <t>-2038346755</t>
  </si>
  <si>
    <t>https://podminky.urs.cz/item/CS_URS_2023_01/764214606</t>
  </si>
  <si>
    <t>6,4+4</t>
  </si>
  <si>
    <t>224</t>
  </si>
  <si>
    <t>764214607</t>
  </si>
  <si>
    <t>Oplechování horních ploch zdí a nadezdívek (atik) z pozinkovaného plechu s povrchovou úpravou mechanicky kotvené rš 670 mm</t>
  </si>
  <si>
    <t>55967968</t>
  </si>
  <si>
    <t>https://podminky.urs.cz/item/CS_URS_2023_01/764214607</t>
  </si>
  <si>
    <t>5,4</t>
  </si>
  <si>
    <t>20,68+9,25+2,8</t>
  </si>
  <si>
    <t>225</t>
  </si>
  <si>
    <t>764216644</t>
  </si>
  <si>
    <t>Oplechování parapetů z pozinkovaného plechu s povrchovou úpravou rovných celoplošně lepené, bez rohů rš 330 mm</t>
  </si>
  <si>
    <t>-609182709</t>
  </si>
  <si>
    <t>https://podminky.urs.cz/item/CS_URS_2023_01/764216644</t>
  </si>
  <si>
    <t>"půdorys 1.NP a 2.np"</t>
  </si>
  <si>
    <t xml:space="preserve">"K/1 a K/2"                      1,1+19,3</t>
  </si>
  <si>
    <t>226</t>
  </si>
  <si>
    <t>764511602</t>
  </si>
  <si>
    <t>Žlab podokapní z pozinkovaného plechu s povrchovou úpravou včetně háků a čel půlkruhový rš 330 mm</t>
  </si>
  <si>
    <t>-266258903</t>
  </si>
  <si>
    <t>https://podminky.urs.cz/item/CS_URS_2023_01/764511602</t>
  </si>
  <si>
    <t>"střecha"</t>
  </si>
  <si>
    <t xml:space="preserve">"K/7 a K/8"                11,73+23,44</t>
  </si>
  <si>
    <t>227</t>
  </si>
  <si>
    <t>764511643</t>
  </si>
  <si>
    <t>Žlab podokapní z pozinkovaného plechu s povrchovou úpravou včetně háků a čel kotlík oválný (trychtýřový), rš žlabu/průměr svodu 330/120 mm</t>
  </si>
  <si>
    <t>1420618106</t>
  </si>
  <si>
    <t>https://podminky.urs.cz/item/CS_URS_2023_01/764511643</t>
  </si>
  <si>
    <t xml:space="preserve">"K/3 a K/4"            2+2</t>
  </si>
  <si>
    <t>228</t>
  </si>
  <si>
    <t>764515411</t>
  </si>
  <si>
    <t>Žlab zapuštěný z pozinkovaného plechu s povrchovou úpravou včetně čel a hrdel rš do 1100 mm</t>
  </si>
  <si>
    <t>863061284</t>
  </si>
  <si>
    <t>https://podminky.urs.cz/item/CS_URS_2023_01/764515411</t>
  </si>
  <si>
    <t>"dle tabulky-K/17-rš 400 mm apod."</t>
  </si>
  <si>
    <t>9,65</t>
  </si>
  <si>
    <t>229</t>
  </si>
  <si>
    <t>764518623</t>
  </si>
  <si>
    <t>Svod z pozinkovaného plechu s upraveným povrchem včetně objímek, kolen a odskoků kruhový, průměru 120 mm</t>
  </si>
  <si>
    <t>796021482</t>
  </si>
  <si>
    <t>https://podminky.urs.cz/item/CS_URS_2023_01/764518623</t>
  </si>
  <si>
    <t xml:space="preserve">"K/9 a K/10"             17,95+3,78</t>
  </si>
  <si>
    <t>230</t>
  </si>
  <si>
    <t>998764102</t>
  </si>
  <si>
    <t>Přesun hmot pro konstrukce klempířské stanovený z hmotnosti přesunovaného materiálu vodorovná dopravní vzdálenost do 50 m v objektech výšky přes 6 do 12 m</t>
  </si>
  <si>
    <t>-1927403665</t>
  </si>
  <si>
    <t>https://podminky.urs.cz/item/CS_URS_2023_01/998764102</t>
  </si>
  <si>
    <t>231</t>
  </si>
  <si>
    <t>Nouzové zakrytí střechy, stropů a konstrukcí plachtou</t>
  </si>
  <si>
    <t>-1069027815</t>
  </si>
  <si>
    <t>"ochrana proti zatečení při provádění stavebních prací-dle potřeby"</t>
  </si>
  <si>
    <t>"každodenní zabezpečení-celkem cca 10 dnů"</t>
  </si>
  <si>
    <t xml:space="preserve">"1.np"         (20,*15,0+5,0*8,0)*10</t>
  </si>
  <si>
    <t xml:space="preserve">"2.np"         (25,0*10,0+6,0*8,0)*10</t>
  </si>
  <si>
    <t xml:space="preserve">"střecha"          (25,0*10,0+6,0*8,0)*10</t>
  </si>
  <si>
    <t>766</t>
  </si>
  <si>
    <t>Konstrukce truhlářské</t>
  </si>
  <si>
    <t>232</t>
  </si>
  <si>
    <t>766669111</t>
  </si>
  <si>
    <t>Montáž interiérových dř.dveří plných š.do 1200 mm-kompletní montáž</t>
  </si>
  <si>
    <t>-1458924027</t>
  </si>
  <si>
    <t xml:space="preserve">"pol.Dv/4"              1,2*2,02*1</t>
  </si>
  <si>
    <t>233</t>
  </si>
  <si>
    <t>611620101</t>
  </si>
  <si>
    <t>Interiérové dveře dř.plné,CPL laminát,tl.křídla 40 mm,bezprahové provedení,vel.1200*2020 mm (kování rozetové,klika-klika),samozavírač,podrobnosti dle PD-pol.Dv/4-kompletní dodávka</t>
  </si>
  <si>
    <t>460323259</t>
  </si>
  <si>
    <t>234</t>
  </si>
  <si>
    <t>766669112</t>
  </si>
  <si>
    <t>Montáž interiérových dř.dveří plných š.do 900 mm-kompletní montáž</t>
  </si>
  <si>
    <t>2033795020</t>
  </si>
  <si>
    <t xml:space="preserve">"pol.Dv/5"                0,9*2,02*1</t>
  </si>
  <si>
    <t>235</t>
  </si>
  <si>
    <t>611620201</t>
  </si>
  <si>
    <t>Interiérové dveře dř.plné,CPL laminát,tl.křídla 40 mm,bezprahové provedení,vel.900*2020 mm(kování rozetové,klika-klika,elektrický zámek),podrobnosti dle PD-pol.Dv/5-kompletní dodávka</t>
  </si>
  <si>
    <t>-31805642</t>
  </si>
  <si>
    <t>236</t>
  </si>
  <si>
    <t>766669113</t>
  </si>
  <si>
    <t>Montáž požárních dř.dveří plných posuvných š.do 1300 mm-kompletní montáž</t>
  </si>
  <si>
    <t>-522211897</t>
  </si>
  <si>
    <t xml:space="preserve">"pol.Dv/6"                1,3*2,02*1</t>
  </si>
  <si>
    <t>237</t>
  </si>
  <si>
    <t>611620301</t>
  </si>
  <si>
    <t>Požární dveře dř.plné automaticky posuvné,EW 30-C/DP3,CPL laminát, tl.křídla 40 mm,bezprahové provedení,vel.1300*2020 mm (bezpečnostní kování pro el.automatické dveře, napojení na EPS,elektrický zámek), podrobností dle PD-pol.Dv/6-kompletní dodávka</t>
  </si>
  <si>
    <t>-532365446</t>
  </si>
  <si>
    <t>238</t>
  </si>
  <si>
    <t>766669114</t>
  </si>
  <si>
    <t>Montáž požárních dř.dveří plných otevíravých š.do 1200 mm-kompletní montáž</t>
  </si>
  <si>
    <t>1311948886</t>
  </si>
  <si>
    <t xml:space="preserve">"pol.Dv/10"            1,2*2,02*5</t>
  </si>
  <si>
    <t>239</t>
  </si>
  <si>
    <t>611620401</t>
  </si>
  <si>
    <t>Požární dveře dř.plné,EI30-C-S200/DP3, CPL laminát,bezprahové provedení, vel. 1200*2020 mm (kování rozetové,klika-klika), samozavírač,podrobnosti dle PD-pol.Dv/10-kompletní dodávka</t>
  </si>
  <si>
    <t>1021072081</t>
  </si>
  <si>
    <t>240</t>
  </si>
  <si>
    <t>766669115</t>
  </si>
  <si>
    <t>Montáž interiérových posuvných dř.dveří plných š.do 900 mm-kompletní montáž</t>
  </si>
  <si>
    <t>-665206382</t>
  </si>
  <si>
    <t xml:space="preserve">"pol.Dv/12"                  0,9*2,02*5</t>
  </si>
  <si>
    <t>241</t>
  </si>
  <si>
    <t>611620501</t>
  </si>
  <si>
    <t>Dveře dř.interiérové posuvné plné, CPL laminát,tl.křídla 40 mm, nástěnný systém kotvení,vel.900*2020 mm (kování-nerezová mušlě-mušle),podrobnosti dle PD-pol.Dv/12-kompletní dodávka</t>
  </si>
  <si>
    <t>-2048288670</t>
  </si>
  <si>
    <t>242</t>
  </si>
  <si>
    <t>766669116</t>
  </si>
  <si>
    <t>Montáž interiérových dř.dveří plných š.do 1000 mm-kompletní montáž</t>
  </si>
  <si>
    <t>660868326</t>
  </si>
  <si>
    <t xml:space="preserve">"pol.Dv/13"                 1,0*2,02*1</t>
  </si>
  <si>
    <t>243</t>
  </si>
  <si>
    <t>611620601</t>
  </si>
  <si>
    <t>Interiérové dveře dř.plné,CPL laminát,tl.křídla 40 mm,bezprahové provedení,vel. 1000*2020 mm (kování rozetové,klika-klika),podrobnosti dle PD-pol.Dv/13-kompletní dodávka</t>
  </si>
  <si>
    <t>585340230</t>
  </si>
  <si>
    <t>244</t>
  </si>
  <si>
    <t>766669117</t>
  </si>
  <si>
    <t>Montáž interiérových požárních dř.dveří plných š.do 1700 mm-kompletní montáž</t>
  </si>
  <si>
    <t>296399369</t>
  </si>
  <si>
    <t xml:space="preserve">"pol.Dv/14"            1,7*2,02*1</t>
  </si>
  <si>
    <t>245</t>
  </si>
  <si>
    <t>611620701</t>
  </si>
  <si>
    <t>Interiérové požární dveře dř.plné, EI30-C-S200/DP3+NK, CPL laminát,bezprahové provedení,vel. 1700*2020 mm (kování rozetové,klika-klika,elektronický zámek,napojení na EPS),samozavírač,podrobnosti dle PD-pol.Dv/14-kompletní dodávka</t>
  </si>
  <si>
    <t>-1107298421</t>
  </si>
  <si>
    <t>246</t>
  </si>
  <si>
    <t>766669118</t>
  </si>
  <si>
    <t>Montáž interiérových požárních dř.dveří plných š.do 1200 mm-kompletní montáž</t>
  </si>
  <si>
    <t>-1844635567</t>
  </si>
  <si>
    <t xml:space="preserve">"pol.Dv/15"                        1,2*2,02*1</t>
  </si>
  <si>
    <t>247</t>
  </si>
  <si>
    <t>611620801</t>
  </si>
  <si>
    <t>Interiérové požární dveře dř. plné, EI30-C-S200/DP3, CPL laminát,bezprahové provedení,vel. 1200*2020 mm (kování hliníkové,klika-klika,elektronický zámek,napojení na EPS),samozavírač,podrobnosti dle PD-pol.Dv/15-kompletní dodávka</t>
  </si>
  <si>
    <t>654839904</t>
  </si>
  <si>
    <t>248</t>
  </si>
  <si>
    <t>766682112</t>
  </si>
  <si>
    <t>Montáž zárubní dřevěných, plastových nebo z lamina obložkových, pro dveře jednokřídlové, tloušťky stěny přes 170 do 350 mm</t>
  </si>
  <si>
    <t>-1586977766</t>
  </si>
  <si>
    <t>https://podminky.urs.cz/item/CS_URS_2023_01/766682112</t>
  </si>
  <si>
    <t xml:space="preserve">"k pol.Dv/12-obložk.zár. 900/2020 mm"                   5</t>
  </si>
  <si>
    <t>249</t>
  </si>
  <si>
    <t>61182308</t>
  </si>
  <si>
    <t>zárubeň jednokřídlá obložková s laminátovým povrchem tl stěny 160-250mm rozměru 600-1100/1970, 2100mm</t>
  </si>
  <si>
    <t>1541618360</t>
  </si>
  <si>
    <t xml:space="preserve">"k pol.Dv/12"                         5</t>
  </si>
  <si>
    <t>250</t>
  </si>
  <si>
    <t>766694116</t>
  </si>
  <si>
    <t>Montáž ostatních truhlářských konstrukcí parapetních desek dřevěných nebo plastových šířky do 300 mm</t>
  </si>
  <si>
    <t>767924714</t>
  </si>
  <si>
    <t>https://podminky.urs.cz/item/CS_URS_2023_01/766694116</t>
  </si>
  <si>
    <t>1,15+4,7</t>
  </si>
  <si>
    <t>2+2+2+2+2+2+1,4</t>
  </si>
  <si>
    <t>251</t>
  </si>
  <si>
    <t>61144401</t>
  </si>
  <si>
    <t>parapet plastový vnitřní komůrkový tl 20mm š 250mm</t>
  </si>
  <si>
    <t>-1721417650</t>
  </si>
  <si>
    <t>252</t>
  </si>
  <si>
    <t>61144019</t>
  </si>
  <si>
    <t>koncovka k parapetu plastovému vnitřnímu 1 pár</t>
  </si>
  <si>
    <t>sada</t>
  </si>
  <si>
    <t>2099044516</t>
  </si>
  <si>
    <t>253</t>
  </si>
  <si>
    <t>766829111</t>
  </si>
  <si>
    <t>Pracovní stůl pro 5 počítačů,lamino desky-bílé barvy,ABS hrany (kruhové perforace pro kabeláž),vel. 4400*750*700 mm, podrobnosti dle PD-pol.N/06a-kompletní dodávka+montáž</t>
  </si>
  <si>
    <t>445648223</t>
  </si>
  <si>
    <t>254</t>
  </si>
  <si>
    <t>766829112</t>
  </si>
  <si>
    <t>Teleskopické rameno pro závěsy 55-210 cm,lehké,otočné,eloxovaný hliník,dl. 550 až 2100 mm, podrobnosti dle PD-pol.N/07-kompletní dodávka+montáž</t>
  </si>
  <si>
    <t>1975626843</t>
  </si>
  <si>
    <t>255</t>
  </si>
  <si>
    <t>766829113</t>
  </si>
  <si>
    <t>Závěs na kroužkách ,nehořlavý,antibakteriální,v.1750 mm,podrobnosti dle PD-pol.N/08-kompletní dodávka+montáž</t>
  </si>
  <si>
    <t>465971555</t>
  </si>
  <si>
    <t>256</t>
  </si>
  <si>
    <t>766829114</t>
  </si>
  <si>
    <t>Zdravotnická židle s možnosti předního sezení,výška 810-1140 mm,šířka 420 mm,hloubka sezení 290-390 mm,výška sezení 510-710 mm,podrobnosti dle PD-pol.N/09-kompletní dodávka+montáž</t>
  </si>
  <si>
    <t>923847925</t>
  </si>
  <si>
    <t>257</t>
  </si>
  <si>
    <t>766829115</t>
  </si>
  <si>
    <t>Čalouněné křeslo na pokoj,výška 990 mm,šířka 710 mm,hloubka sezení 540 mm,výška opěradla 620 mm,podrobnosti dle PD-pol.N/10-kompletní dodávka+montáž</t>
  </si>
  <si>
    <t>-1875635421</t>
  </si>
  <si>
    <t>258</t>
  </si>
  <si>
    <t>766829116</t>
  </si>
  <si>
    <t>Čalouněná pohovka na pokoj sester,výška 830 mm,šířka 1880 mm,hloubka sezení 530 mm,výška opěradla 640mm,podrobnosti dle PD-pol.N/11-kompletní dodávka+montáž</t>
  </si>
  <si>
    <t>816545379</t>
  </si>
  <si>
    <t>259</t>
  </si>
  <si>
    <t>766829117</t>
  </si>
  <si>
    <t>Odpadkový koš nášlapný,lak bílé barvy,objem 20 l,podrobnosti dle PD-pol.N/12-kompletní dodávka+montáž</t>
  </si>
  <si>
    <t>-366573647</t>
  </si>
  <si>
    <t>260</t>
  </si>
  <si>
    <t>766829118</t>
  </si>
  <si>
    <t>Noční stolek pojízdný (4 kolečka s brzdou),pozink.lakovaný plech,zásuvka,nika,spodní skříňka s dvířky,výška 870 mm,šířka 515 mm,podrobnosti dle PD-pol.N/13-kompletní dodávka+montáž</t>
  </si>
  <si>
    <t>1020664469</t>
  </si>
  <si>
    <t>261</t>
  </si>
  <si>
    <t>766829119</t>
  </si>
  <si>
    <t>Stolek lakovaný-bílý,kov a dřevo,výška 430 mm,průměr 400 mm,podrobnosti dle PD-N/14-kompletní dodávka+montáž</t>
  </si>
  <si>
    <t>475325893</t>
  </si>
  <si>
    <t>262</t>
  </si>
  <si>
    <t>766829120</t>
  </si>
  <si>
    <t>Stolek na pokoj sester,dřevo,bílá povrchová úprava,výška 450 mm,šířka 900 mm,podrobnosti dle PD-N/14a-kompletní dodávka+montáž</t>
  </si>
  <si>
    <t>-1160107603</t>
  </si>
  <si>
    <t>263</t>
  </si>
  <si>
    <t>998766102</t>
  </si>
  <si>
    <t>Přesun hmot pro konstrukce truhlářské stanovený z hmotnosti přesunovaného materiálu vodorovná dopravní vzdálenost do 50 m v objektech výšky přes 6 do 12 m</t>
  </si>
  <si>
    <t>75593382</t>
  </si>
  <si>
    <t>https://podminky.urs.cz/item/CS_URS_2023_01/998766102</t>
  </si>
  <si>
    <t>264</t>
  </si>
  <si>
    <t>767011</t>
  </si>
  <si>
    <t>Montáž vstupní prosklené stěny s automatickými posuvnými dveřmi z hliníkových profilů-kompletní montáž</t>
  </si>
  <si>
    <t>-1500422601</t>
  </si>
  <si>
    <t xml:space="preserve">"pol.Dv/1"                 3,465*2,1*1</t>
  </si>
  <si>
    <t>265</t>
  </si>
  <si>
    <t>553010</t>
  </si>
  <si>
    <t>Vstupní prosklená stěna s bezpečnostním trojsklem (Ug=0,6) z hliníkových profilů,s automatickými posuvnými dveřmi (napojeni na EPS),vel.stěny 3465*2100 mm,vel.posuvných dveří 1800*2100 mm,nouzové kování,podrobnosti dle PD-pol.Dv/1-kompletní dodávka</t>
  </si>
  <si>
    <t>2101841202</t>
  </si>
  <si>
    <t>266</t>
  </si>
  <si>
    <t>767012</t>
  </si>
  <si>
    <t>Montáž vnitřních posuvných dveří prosklených z hliníkových profilů - kompletní montáž</t>
  </si>
  <si>
    <t>630903943</t>
  </si>
  <si>
    <t xml:space="preserve">"pol.Dv/2"                          1,6*2,25*2</t>
  </si>
  <si>
    <t>267</t>
  </si>
  <si>
    <t>553020</t>
  </si>
  <si>
    <t>Vnitřní prosklené elektronicky posuvné dveře s bezpečnostním sklem (napojení na EPS,elektronický zámek,nouzové kování), vel.1600*2250 mm,podrobnosti dle PD-pol.Dv/2-kompletní dodávka</t>
  </si>
  <si>
    <t>1053505545</t>
  </si>
  <si>
    <t>268</t>
  </si>
  <si>
    <t>767013</t>
  </si>
  <si>
    <t>Montáž hliníkových automatických posuvných dveří prosklených z hliníkových profilů-kompletní montáž</t>
  </si>
  <si>
    <t>-360939295</t>
  </si>
  <si>
    <t xml:space="preserve">"pol.Dv/3"                     1,2*2,02*1</t>
  </si>
  <si>
    <t>269</t>
  </si>
  <si>
    <t>553030</t>
  </si>
  <si>
    <t>Hliníkové automatické posuvné dveře prosklené s bezpečnostním sklem (kování-hliníkové rozetové/štítové,klika-kloub), vel.1200*2020 mm,podrobnosti dle PD-pol.Dv/3-kompletní dodávka</t>
  </si>
  <si>
    <t>611750697</t>
  </si>
  <si>
    <t>270</t>
  </si>
  <si>
    <t>767014</t>
  </si>
  <si>
    <t>Montáž požárních posuvných dveří prosklených z hliníkových profilů-kompletní montáž</t>
  </si>
  <si>
    <t>1739500135</t>
  </si>
  <si>
    <t xml:space="preserve">"pol.Dv/7"                      1,6*2,15*1</t>
  </si>
  <si>
    <t>271</t>
  </si>
  <si>
    <t>553040</t>
  </si>
  <si>
    <t>Požární dveře automaticky posuvné hliníkové prosklené, EW30-C/DP3, vel.1600*2150 mm (napojení na EPS,zárubeň protipožární), podrobnosti dle PD-pol.Dv/7-kompletní dodávka</t>
  </si>
  <si>
    <t>156060189</t>
  </si>
  <si>
    <t>272</t>
  </si>
  <si>
    <t>767015</t>
  </si>
  <si>
    <t>Montáž hliníkových posuvných dveří prosklených (dvoukřídlé zásuvné)-kompletní montáž</t>
  </si>
  <si>
    <t>1268278154</t>
  </si>
  <si>
    <t xml:space="preserve">"pol.Dv/8"                  1,6*2,15*3</t>
  </si>
  <si>
    <t>273</t>
  </si>
  <si>
    <t>553050</t>
  </si>
  <si>
    <t>Hliníkové posuvné dveře dvoukřídlé prosklené s bezpečnostním sklem,vel. 1200*2070 mm (zásuvná hliníková zárubeň,hliníkové madlo,bezpečnostní kování), podrobnosti dle PD-pol.Dv/8-kompletní dodávka</t>
  </si>
  <si>
    <t>188236709</t>
  </si>
  <si>
    <t>274</t>
  </si>
  <si>
    <t>767016</t>
  </si>
  <si>
    <t>Montáž únikových dveří hliníkových prosklených-kompletní montáž</t>
  </si>
  <si>
    <t>1731008773</t>
  </si>
  <si>
    <t xml:space="preserve">"pol.Dv/9"                  1,2*2,7*1</t>
  </si>
  <si>
    <t>275</t>
  </si>
  <si>
    <t>553060</t>
  </si>
  <si>
    <t>Únikové dveře hliníkové prosklené s izolačním bezpečnostním sklem (Ud=1,4),vel.1200*2700 mm,vč.ocel.zárubně protipož. (kování hliníkové rozetové/štítové,klika,nouzové kování),podrobnosti dle PD-pol.Dv/9-kompletní dodávka</t>
  </si>
  <si>
    <t>592801681</t>
  </si>
  <si>
    <t>276</t>
  </si>
  <si>
    <t>767017</t>
  </si>
  <si>
    <t>Montáž požárních únikových dveří prosklených z hliníkových profilů včetně nadsvětlíku-kompletní montáž</t>
  </si>
  <si>
    <t>-992833278</t>
  </si>
  <si>
    <t xml:space="preserve">"pol.Dv/16"                 1,1*(2,15+0,6)*1</t>
  </si>
  <si>
    <t>277</t>
  </si>
  <si>
    <t>553070</t>
  </si>
  <si>
    <t>požární únikové dveře hliníkové prosklené s nadsvětlíkem, EW30-C/DP3+NK,vel.1100*(2150+600) mm,izolační bezpečnostní trojsklo (Up=0,6),zár.protipož., (kování hliník.rozetové/štít.,klika,nouzové kování),okno s mikroventilacíapod.,podrobnosti dle PD-pol.Dv/16-kompletní dodávka</t>
  </si>
  <si>
    <t>1706907072</t>
  </si>
  <si>
    <t>278</t>
  </si>
  <si>
    <t>767018</t>
  </si>
  <si>
    <t>Montáž požárních dveří posuvných prosklených z hliníkových profilů,s bočním fixem-kompletní montáž</t>
  </si>
  <si>
    <t>1049511088</t>
  </si>
  <si>
    <t xml:space="preserve">"pol.Dv/17"            2,2*2,15*1</t>
  </si>
  <si>
    <t>279</t>
  </si>
  <si>
    <t>553080</t>
  </si>
  <si>
    <t>Požární dveře automaticky posuvné hliníkové prosklené s bočním fixem, EI30-C-S200/DP3+NK, vel.2200*2150 mm,izolační bezpečnostní sklo (kování-bezpečnostní pro automatické posuvné křídlo,napojení na EPS,nouzové kování), podrobnosti dle PD-pol.Dv/17-kompletní dodávka</t>
  </si>
  <si>
    <t>-639181143</t>
  </si>
  <si>
    <t>280</t>
  </si>
  <si>
    <t>767019</t>
  </si>
  <si>
    <t>Montáž interiérových posuvných dveří prosklených z hliníkových profilů-kompletní montáž</t>
  </si>
  <si>
    <t>-626082074</t>
  </si>
  <si>
    <t xml:space="preserve">"pol.Dv/18"                   1,5*2,25*1</t>
  </si>
  <si>
    <t>281</t>
  </si>
  <si>
    <t>553090</t>
  </si>
  <si>
    <t>Interiérové automaticky posuvné dveře hliníkové prosklené s bezpečnostním sklem,vel.1500*2250 mm (zásuvná hliníková zárubeň,bezpečnostní kování pro el.posuvné dveře,napojení na EPS,nouzové kování), podrobnosti dle PD-pol.Dv/18-kompletní dodávka</t>
  </si>
  <si>
    <t>1944679776</t>
  </si>
  <si>
    <t>282</t>
  </si>
  <si>
    <t>767163211</t>
  </si>
  <si>
    <t>Montáž kompletního kovového zábradlí přímého z dílců na schodišti kotveného do ocelové konstrukce</t>
  </si>
  <si>
    <t>-1968680073</t>
  </si>
  <si>
    <t>https://podminky.urs.cz/item/CS_URS_2023_01/767163211</t>
  </si>
  <si>
    <t>"pohled severozápadní a v.č.D.1.1-27"</t>
  </si>
  <si>
    <t>8,5+2+1,5</t>
  </si>
  <si>
    <t>283</t>
  </si>
  <si>
    <t>55342282</t>
  </si>
  <si>
    <t>zábradlí s tyčovou výplní, s bočním kotvením, žárově zinkováno - dodávka</t>
  </si>
  <si>
    <t>962691745</t>
  </si>
  <si>
    <t>284</t>
  </si>
  <si>
    <t>767211311</t>
  </si>
  <si>
    <t>Montáž kovového venkovního schodiště bez zábradlí a podesty, pro šířku stupně do 1 200 mm rovného, kotveného do zdiva nebo lehčeného betonu</t>
  </si>
  <si>
    <t>-247444314</t>
  </si>
  <si>
    <t>https://podminky.urs.cz/item/CS_URS_2023_01/767211311</t>
  </si>
  <si>
    <t>"pohled severozápadní a v.č. D.1.1-27"</t>
  </si>
  <si>
    <t>8,5</t>
  </si>
  <si>
    <t>285</t>
  </si>
  <si>
    <t>553402</t>
  </si>
  <si>
    <t>schodiště venkovní přímé, schodnice protiskluzový PZ plech tl 2mm, bez zábradlí, žárově zinkováno - dodávka</t>
  </si>
  <si>
    <t>970095548</t>
  </si>
  <si>
    <t>286</t>
  </si>
  <si>
    <t>767250113</t>
  </si>
  <si>
    <t>Montáž podest z oceli svařováním</t>
  </si>
  <si>
    <t>1954951250</t>
  </si>
  <si>
    <t>https://podminky.urs.cz/item/CS_URS_2023_01/767250113</t>
  </si>
  <si>
    <t>2*1,5</t>
  </si>
  <si>
    <t>287</t>
  </si>
  <si>
    <t>553401</t>
  </si>
  <si>
    <t>pororošt PP-33/11-30/2 žárově pozinkovaný - dodávka</t>
  </si>
  <si>
    <t>-1657765399</t>
  </si>
  <si>
    <t>"podesta venkovního schodiště a v.č.D.1.1-27"</t>
  </si>
  <si>
    <t>288</t>
  </si>
  <si>
    <t>767427317</t>
  </si>
  <si>
    <t>Montáž fasádních kazetových obkladů včetně montáže a dodávky roštu nezatepleného kazety kladené vodorovně na dvousměrném roštu, kotveném do zdiva, C-kazety nebo lehčeného betonu šířky kazet přes 200 do 400 mm výšky budovy přes 6 do 12 m</t>
  </si>
  <si>
    <t>-1191074418</t>
  </si>
  <si>
    <t>https://podminky.urs.cz/item/CS_URS_2023_01/767427317</t>
  </si>
  <si>
    <t>289</t>
  </si>
  <si>
    <t>13814038</t>
  </si>
  <si>
    <t>kazeta fasádní tl plechu 1,0mm, šířky přes 300 do 500mm, délky 6000mm z Pz plechu</t>
  </si>
  <si>
    <t>1381605261</t>
  </si>
  <si>
    <t>435,912*1,08 "Přepočtené koeficientem množství</t>
  </si>
  <si>
    <t>290</t>
  </si>
  <si>
    <t>767899111</t>
  </si>
  <si>
    <t>Montáž markýz-zastřešení nad venkovními vstupy z kovových profilů kotvených k nosné konstrukci pomocí závěsů,kotev,konzol apod.-kompletní montáž</t>
  </si>
  <si>
    <t>-149763500</t>
  </si>
  <si>
    <t>"markýza u vstupu (v.č.11)"</t>
  </si>
  <si>
    <t>"ocel.konstrukce,kotvení,trapézový plech-krytina apod."</t>
  </si>
  <si>
    <t>(10,0+0,15)*(3,393+0,243+0,15)</t>
  </si>
  <si>
    <t>291</t>
  </si>
  <si>
    <t>1455010</t>
  </si>
  <si>
    <t>Markýza-u vstupu z ocelové konstrukce žárově zinkované včetně krytiny z trapézového plechu,závěsů,kotev,konzol apod.,vel. cca 10150*3651 mm,podrobnosti dle PD-detail v.č.11-kompletní dodávka</t>
  </si>
  <si>
    <t>1257666097</t>
  </si>
  <si>
    <t>10,15*3,651</t>
  </si>
  <si>
    <t>292</t>
  </si>
  <si>
    <t>767899112</t>
  </si>
  <si>
    <t>Montáž stříšek nad venkovními vstupy a schodištěm z kovových profilů kotvených k nosné konstrukci pomocí kotev,konzol apod.-kompletní montáž</t>
  </si>
  <si>
    <t>1358154357</t>
  </si>
  <si>
    <t>"ocelová stříška nad venkovním schodištěm (v.č.10)"</t>
  </si>
  <si>
    <t>"ocelová konstrukce,kotvení,trapézový plech-krytina atd."</t>
  </si>
  <si>
    <t>(8,7+1,5+0,55*2)*1,87</t>
  </si>
  <si>
    <t>293</t>
  </si>
  <si>
    <t>1455020</t>
  </si>
  <si>
    <t>Stříška nad venkovním schodištěmz ocelové konstrukce žárově zinkované včetně krytiny z trapézového plechu,kotev,konzol apod.,vel. cca 11300*1870 mm,podrobnosti dle PD-detail v.č.10-kompletní dodávka</t>
  </si>
  <si>
    <t>-458325792</t>
  </si>
  <si>
    <t>11,3*1,87</t>
  </si>
  <si>
    <t>294</t>
  </si>
  <si>
    <t>767995911</t>
  </si>
  <si>
    <t>Nerezová linka v expektaci,sedmi-skříňková,spodní i horní uzamykatelné skříňky,nerezový dřez,dl. 3500+1500 mm,podrobnosti dle PD-pol.N/01-kompletní dodávka+montáž</t>
  </si>
  <si>
    <t>1946752631</t>
  </si>
  <si>
    <t>295</t>
  </si>
  <si>
    <t>767995912</t>
  </si>
  <si>
    <t>Nerezová linka v expektaci (do oblouku),spodní i horní uzamykatelné skříňky,nerezový dřez,dl. cca 2500 mm,podrobnosti dle PD-pol.N/02-kompletní dodávka+montáž</t>
  </si>
  <si>
    <t>433783661</t>
  </si>
  <si>
    <t>296</t>
  </si>
  <si>
    <t>767995913</t>
  </si>
  <si>
    <t>Nerezová linka v expektaci,pěti-skříňková,spodní skříňky,nerezový dřez,dl. 3000 mm,podrobnosti dle PD-pol.N/03-kompletní dodávka+montáž</t>
  </si>
  <si>
    <t>-1954427615</t>
  </si>
  <si>
    <t>297</t>
  </si>
  <si>
    <t>767995914</t>
  </si>
  <si>
    <t>Nerezová skříňka v expektaci se šuplíky-4 ks,uzamykatelné,,vel. 800*1100*410 mm,podrobnosti dle PD-pol.N/04-kompletní dodávka+montáž</t>
  </si>
  <si>
    <t>1755126317</t>
  </si>
  <si>
    <t>298</t>
  </si>
  <si>
    <t>767995915</t>
  </si>
  <si>
    <t>Nerezová skříňka s dvířky s prosklením v expektaci ,uzamykatelné,,vel. 800*1100*410 mm,podrobnosti dle PD-pol.N/05-kompletní dodávka+montáž</t>
  </si>
  <si>
    <t>1145486811</t>
  </si>
  <si>
    <t>299</t>
  </si>
  <si>
    <t>767995916</t>
  </si>
  <si>
    <t>Nerezová skříňka v expektací -se šuplíky (3 ks) a s prosklenými dvířky,uzamykatelné,,vel. 800*1880*410 mm,podrobnosti dle PD-pol.N/06-kompletní dodávka+montáž</t>
  </si>
  <si>
    <t>-874495784</t>
  </si>
  <si>
    <t>300</t>
  </si>
  <si>
    <t>767999111</t>
  </si>
  <si>
    <t>Nárazové madlo (např.Acrovyn HRB 35) včetně koncovek,rohových kusů a konzol-kompletní dodávka (dle CN)</t>
  </si>
  <si>
    <t>835264375</t>
  </si>
  <si>
    <t>301</t>
  </si>
  <si>
    <t>767999112</t>
  </si>
  <si>
    <t>Nárazové madlo-montáž,kotevní materiál,doprava (dle CN)</t>
  </si>
  <si>
    <t>-2042057435</t>
  </si>
  <si>
    <t>302</t>
  </si>
  <si>
    <t>767999113</t>
  </si>
  <si>
    <t>Ochranné svodidlo (např.Acrovyn SCR 80) včetně koncovek apod.-kompletní dodávka (dle CN)</t>
  </si>
  <si>
    <t>-759960517</t>
  </si>
  <si>
    <t>303</t>
  </si>
  <si>
    <t>767999114</t>
  </si>
  <si>
    <t>Ochranné svodidlo-montáž,kotevní materiál,doprava (dle CN)</t>
  </si>
  <si>
    <t>-1783158583</t>
  </si>
  <si>
    <t>304</t>
  </si>
  <si>
    <t>767999115</t>
  </si>
  <si>
    <t>Ochranný plát (např.Acrovyn), tl.2 mm,výšky 1500 mm - kompletní dodávka (dle CN)</t>
  </si>
  <si>
    <t>1006489215</t>
  </si>
  <si>
    <t>305</t>
  </si>
  <si>
    <t>767999116</t>
  </si>
  <si>
    <t>Ochranný plát -montáž,kotevní materiál,doprava (dle CN)</t>
  </si>
  <si>
    <t>-987459330</t>
  </si>
  <si>
    <t>306</t>
  </si>
  <si>
    <t>767999117</t>
  </si>
  <si>
    <t>Ochranný roh (např.Acrovyn SO 50) výšky 1500 mm -kompletní dodávka (dle CN)</t>
  </si>
  <si>
    <t>1863039371</t>
  </si>
  <si>
    <t>307</t>
  </si>
  <si>
    <t>767999118</t>
  </si>
  <si>
    <t>Ochranný roh- montáž,kotevní materiál,doprava (dle CN)</t>
  </si>
  <si>
    <t>1613067946</t>
  </si>
  <si>
    <t>308</t>
  </si>
  <si>
    <t>767999119</t>
  </si>
  <si>
    <t>Ochranný roh (např.Acrovyn SO 50) výšky 2000 mm- kompletní dodávka (dle CN)</t>
  </si>
  <si>
    <t>-340960229</t>
  </si>
  <si>
    <t>309</t>
  </si>
  <si>
    <t>767999120</t>
  </si>
  <si>
    <t>-668777549</t>
  </si>
  <si>
    <t>310</t>
  </si>
  <si>
    <t>767999121</t>
  </si>
  <si>
    <t>Ochrana zárubní (např.Acrovyn) tl.1 mm,ohýbaný profil na celou výšku zárubně- kompletní dodávka (dle CN)</t>
  </si>
  <si>
    <t>pár</t>
  </si>
  <si>
    <t>1134425848</t>
  </si>
  <si>
    <t>311</t>
  </si>
  <si>
    <t>767999122</t>
  </si>
  <si>
    <t>Ochrana zárubní - montáž,kotevní materiál,doprava (dle CN)</t>
  </si>
  <si>
    <t>817118396</t>
  </si>
  <si>
    <t>312</t>
  </si>
  <si>
    <t>998767102</t>
  </si>
  <si>
    <t>Přesun hmot pro zámečnické konstrukce stanovený z hmotnosti přesunovaného materiálu vodorovná dopravní vzdálenost do 50 m v objektech výšky přes 6 do 12 m</t>
  </si>
  <si>
    <t>-602920656</t>
  </si>
  <si>
    <t>https://podminky.urs.cz/item/CS_URS_2023_01/998767102</t>
  </si>
  <si>
    <t>771</t>
  </si>
  <si>
    <t>Podlahy z dlaždic</t>
  </si>
  <si>
    <t>313</t>
  </si>
  <si>
    <t>771121011</t>
  </si>
  <si>
    <t>Příprava podkladu před provedením dlažby nátěr penetrační na podlahu</t>
  </si>
  <si>
    <t>479984834</t>
  </si>
  <si>
    <t>https://podminky.urs.cz/item/CS_URS_2023_01/771121011</t>
  </si>
  <si>
    <t>8,43+6,58</t>
  </si>
  <si>
    <t>4+4+4+4+4</t>
  </si>
  <si>
    <t>314</t>
  </si>
  <si>
    <t>771151022</t>
  </si>
  <si>
    <t>Příprava podkladu před provedením dlažby samonivelační stěrka min.pevnosti 30 MPa, tloušťky přes 3 do 5 mm</t>
  </si>
  <si>
    <t>506666401</t>
  </si>
  <si>
    <t>https://podminky.urs.cz/item/CS_URS_2023_01/771151022</t>
  </si>
  <si>
    <t>315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</si>
  <si>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</si>
  <si>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</si>
  <si>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333729166</t>
  </si>
  <si>
    <t>https://podminky.urs.cz/item/CS_URS_2023_01/771574263</t>
  </si>
  <si>
    <t>316</t>
  </si>
  <si>
    <t>59761409</t>
  </si>
  <si>
    <t>dlažba keramická slinutá protiskluzná do interiéru i exteriéru pro vysoké mechanické namáhání přes 9 do 12ks/m2</t>
  </si>
  <si>
    <t>1655984349</t>
  </si>
  <si>
    <t>35,01*1,1 "Přepočtené koeficientem množství</t>
  </si>
  <si>
    <t>317</t>
  </si>
  <si>
    <t>771591112</t>
  </si>
  <si>
    <t>Izolace podlahy pod dlažbu nátěrem nebo stěrkou ve dvou vrstvách</t>
  </si>
  <si>
    <t>-1252608229</t>
  </si>
  <si>
    <t>https://podminky.urs.cz/item/CS_URS_2023_01/771591112</t>
  </si>
  <si>
    <t>8,43</t>
  </si>
  <si>
    <t>318</t>
  </si>
  <si>
    <t>771591241</t>
  </si>
  <si>
    <t>Izolace podlahy pod dlažbu těsnícími izolačními pásy vnitřní kout</t>
  </si>
  <si>
    <t>-971334913</t>
  </si>
  <si>
    <t>https://podminky.urs.cz/item/CS_URS_2023_01/771591241</t>
  </si>
  <si>
    <t>319</t>
  </si>
  <si>
    <t>771591264</t>
  </si>
  <si>
    <t>Izolace podlahy pod dlažbu těsnícími izolačními pásy mezi podlahou a stěnu</t>
  </si>
  <si>
    <t>1570742386</t>
  </si>
  <si>
    <t>https://podminky.urs.cz/item/CS_URS_2023_01/771591264</t>
  </si>
  <si>
    <t>320</t>
  </si>
  <si>
    <t>998771102</t>
  </si>
  <si>
    <t>Přesun hmot pro podlahy z dlaždic stanovený z hmotnosti přesunovaného materiálu vodorovná dopravní vzdálenost do 50 m v objektech výšky přes 6 do 12 m</t>
  </si>
  <si>
    <t>1019304460</t>
  </si>
  <si>
    <t>https://podminky.urs.cz/item/CS_URS_2023_01/998771102</t>
  </si>
  <si>
    <t>321</t>
  </si>
  <si>
    <t>776111112</t>
  </si>
  <si>
    <t>Příprava podkladu broušení podlah nového podkladu betonového</t>
  </si>
  <si>
    <t>-1151095766</t>
  </si>
  <si>
    <t>https://podminky.urs.cz/item/CS_URS_2023_01/776111112</t>
  </si>
  <si>
    <t>51,71</t>
  </si>
  <si>
    <t>3*2,81</t>
  </si>
  <si>
    <t>1,35 filtr</t>
  </si>
  <si>
    <t>1,65*3,25</t>
  </si>
  <si>
    <t>2,5*3</t>
  </si>
  <si>
    <t>84,67</t>
  </si>
  <si>
    <t>50,4+33,04+18,2+13,2+13,2+13,2+13,2+13,2</t>
  </si>
  <si>
    <t>322</t>
  </si>
  <si>
    <t>776111116</t>
  </si>
  <si>
    <t>Příprava podkladu broušení podlah stávajícího podkladu pro odstranění lepidla (po starých krytinách)</t>
  </si>
  <si>
    <t>1067129506</t>
  </si>
  <si>
    <t>https://podminky.urs.cz/item/CS_URS_2023_01/776111116</t>
  </si>
  <si>
    <t>323</t>
  </si>
  <si>
    <t>776111311</t>
  </si>
  <si>
    <t>Příprava podkladu vysátí podlah</t>
  </si>
  <si>
    <t>-1360608630</t>
  </si>
  <si>
    <t>https://podminky.urs.cz/item/CS_URS_2023_01/776111311</t>
  </si>
  <si>
    <t>51,75</t>
  </si>
  <si>
    <t>50,4+33,04+18,2+13,2+13,2+13,2+13,2+13,2+33,91+36</t>
  </si>
  <si>
    <t>324</t>
  </si>
  <si>
    <t>776121321</t>
  </si>
  <si>
    <t>Příprava podkladu penetrace neředěná podlah</t>
  </si>
  <si>
    <t>-2057375214</t>
  </si>
  <si>
    <t>https://podminky.urs.cz/item/CS_URS_2023_01/776121321</t>
  </si>
  <si>
    <t>325</t>
  </si>
  <si>
    <t>776141122</t>
  </si>
  <si>
    <t>Příprava podkladu vyrovnání samonivelační stěrkou podlah min.pevnosti 30 MPa, tloušťky přes 3 do 5 mm</t>
  </si>
  <si>
    <t>186933218</t>
  </si>
  <si>
    <t>https://podminky.urs.cz/item/CS_URS_2023_01/776141122</t>
  </si>
  <si>
    <t>326</t>
  </si>
  <si>
    <t>776221121</t>
  </si>
  <si>
    <t>Montáž podlahovin z PVC lepením standardním lepidlem z pásů elektrostaticky vodivých</t>
  </si>
  <si>
    <t>-247426669</t>
  </si>
  <si>
    <t>https://podminky.urs.cz/item/CS_URS_2023_01/776221121</t>
  </si>
  <si>
    <t>"pro fabiony"</t>
  </si>
  <si>
    <t>241,036*0,2</t>
  </si>
  <si>
    <t>327</t>
  </si>
  <si>
    <t>28411026</t>
  </si>
  <si>
    <t>PVC vinyl homogenní zátěžová elektrostaticky vodivé tl 2,00mm, R 0,05-1MΩ, třída zátěže 34/43, třída otěru P, hořlavost Bfl S1</t>
  </si>
  <si>
    <t>-469986289</t>
  </si>
  <si>
    <t>443,47*1,1 "Přepočtené koeficientem množství</t>
  </si>
  <si>
    <t>328</t>
  </si>
  <si>
    <t>776223112</t>
  </si>
  <si>
    <t>Montáž podlahovin z PVC včetně fabiónů spoj podlah svařováním za studena</t>
  </si>
  <si>
    <t>-1857170290</t>
  </si>
  <si>
    <t>https://podminky.urs.cz/item/CS_URS_2023_01/776223112</t>
  </si>
  <si>
    <t>"PVC podlahovina včetně fabiónů"</t>
  </si>
  <si>
    <t>443,47/0,8</t>
  </si>
  <si>
    <t>329</t>
  </si>
  <si>
    <t>776411222</t>
  </si>
  <si>
    <t>Montáž soklíků tahaných (fabiony) z linolea (marmolea) obvodových, výšky přes 80 do 100 mm+náběhový podkladní profil</t>
  </si>
  <si>
    <t>-1542011283</t>
  </si>
  <si>
    <t>https://podminky.urs.cz/item/CS_URS_2023_01/776411222</t>
  </si>
  <si>
    <t>5,645</t>
  </si>
  <si>
    <t>-(1,2+2,09)</t>
  </si>
  <si>
    <t>(3,2+2,3+1,2+0,25+2)</t>
  </si>
  <si>
    <t>-(2,09+1,5+1,1+0,9)</t>
  </si>
  <si>
    <t>-(0,9*2)</t>
  </si>
  <si>
    <t>-(0,9+1,1)</t>
  </si>
  <si>
    <t>-(1,1*6+1,5)</t>
  </si>
  <si>
    <t>(5,55)</t>
  </si>
  <si>
    <t>-(1,5)</t>
  </si>
  <si>
    <t>1,4</t>
  </si>
  <si>
    <t>-(1,2)</t>
  </si>
  <si>
    <t>(4,7+3,765+5+3+0,3+0,765)</t>
  </si>
  <si>
    <t>-(1,5*2+1,2+1,2+3,4)</t>
  </si>
  <si>
    <t>0,25*2</t>
  </si>
  <si>
    <t>-(2,2+0,9+1,2+1,5*2)</t>
  </si>
  <si>
    <t>-(1,1+1,2*4+2,2)</t>
  </si>
  <si>
    <t>-(1,2+1+1,5)</t>
  </si>
  <si>
    <t>-(0,9+0,8+1)</t>
  </si>
  <si>
    <t>-(1,2+0,8)</t>
  </si>
  <si>
    <t>330</t>
  </si>
  <si>
    <t>776421312</t>
  </si>
  <si>
    <t>Montáž lišt přechodových šroubovaných</t>
  </si>
  <si>
    <t>854294613</t>
  </si>
  <si>
    <t>https://podminky.urs.cz/item/CS_URS_2023_01/776421312</t>
  </si>
  <si>
    <t>"pro PVC apod."</t>
  </si>
  <si>
    <t>38,0</t>
  </si>
  <si>
    <t>331</t>
  </si>
  <si>
    <t>55343125</t>
  </si>
  <si>
    <t>profil přechodový Al vrtaný 30mm leštěná mosaz</t>
  </si>
  <si>
    <t>1110844962</t>
  </si>
  <si>
    <t>38*1,02 'Přepočtené koeficientem množství</t>
  </si>
  <si>
    <t>332</t>
  </si>
  <si>
    <t>998776102</t>
  </si>
  <si>
    <t>Přesun hmot pro podlahy povlakové stanovený z hmotnosti přesunovaného materiálu vodorovná dopravní vzdálenost do 50 m v objektech výšky přes 6 do 12 m</t>
  </si>
  <si>
    <t>-1399524111</t>
  </si>
  <si>
    <t>https://podminky.urs.cz/item/CS_URS_2023_01/998776102</t>
  </si>
  <si>
    <t>781</t>
  </si>
  <si>
    <t>Dokončovací práce - obklady</t>
  </si>
  <si>
    <t>333</t>
  </si>
  <si>
    <t>781121011</t>
  </si>
  <si>
    <t>Příprava podkladu před provedením obkladu nátěr penetrační na stěnu</t>
  </si>
  <si>
    <t>-1064628053</t>
  </si>
  <si>
    <t>https://podminky.urs.cz/item/CS_URS_2023_01/781121011</t>
  </si>
  <si>
    <t>"fasáda-1.np"</t>
  </si>
  <si>
    <t>"pod keramický obklad-stěny včetně ostění"</t>
  </si>
  <si>
    <t>169,195</t>
  </si>
  <si>
    <t>334</t>
  </si>
  <si>
    <t>781131112</t>
  </si>
  <si>
    <t>Izolace stěny pod obklad izolace nátěrem nebo stěrkou ve dvou vrstvách</t>
  </si>
  <si>
    <t>-1315441017</t>
  </si>
  <si>
    <t>https://podminky.urs.cz/item/CS_URS_2023_01/781131112</t>
  </si>
  <si>
    <t>(3+2,81)*2*2</t>
  </si>
  <si>
    <t>(2*3,14*2,4)/4*2</t>
  </si>
  <si>
    <t>0,6*2</t>
  </si>
  <si>
    <t>(0,25+1,3)*2</t>
  </si>
  <si>
    <t>3,4*2</t>
  </si>
  <si>
    <t>(0,8+3)*1,5</t>
  </si>
  <si>
    <t>(0,32+3,1)*1,5</t>
  </si>
  <si>
    <t>(1,5+2,65)*2*2</t>
  </si>
  <si>
    <t>2,65*0,15</t>
  </si>
  <si>
    <t>(1,6+2,65)*2*2</t>
  </si>
  <si>
    <t>335</t>
  </si>
  <si>
    <t>781474113</t>
  </si>
  <si>
    <t>Montáž obkladů vnitřních stěn z dlaždic keramických lepených flexibilním lepidlem maloformátových hladkých přes 12 do 19 ks/m2</t>
  </si>
  <si>
    <t>-1964392358</t>
  </si>
  <si>
    <t>https://podminky.urs.cz/item/CS_URS_2023_01/781474113</t>
  </si>
  <si>
    <t>336</t>
  </si>
  <si>
    <t>59761071</t>
  </si>
  <si>
    <t>obklad keramický hladký přes 12 do 19ks/m2</t>
  </si>
  <si>
    <t>-1701796302</t>
  </si>
  <si>
    <t>128,896*1,1 "Přepočtené koeficientem množství</t>
  </si>
  <si>
    <t>337</t>
  </si>
  <si>
    <t>781491011</t>
  </si>
  <si>
    <t>Montáž zrcadel lepených silikonovým tmelem na podkladní omítku, plochy do 1 m2</t>
  </si>
  <si>
    <t>631063721</t>
  </si>
  <si>
    <t>https://podminky.urs.cz/item/CS_URS_2023_01/781491011</t>
  </si>
  <si>
    <t>koupelny</t>
  </si>
  <si>
    <t>(0,7*0,6)*5</t>
  </si>
  <si>
    <t>338</t>
  </si>
  <si>
    <t>63465124</t>
  </si>
  <si>
    <t>zrcadlo nemontované čiré tl 4mm max rozměr 3210x2250mm</t>
  </si>
  <si>
    <t>1654457896</t>
  </si>
  <si>
    <t>2,1*1,1 "Přepočtené koeficientem množství</t>
  </si>
  <si>
    <t>339</t>
  </si>
  <si>
    <t>781494111</t>
  </si>
  <si>
    <t>Obklad - dokončující práce profily ukončovací plastové lepené flexibilním lepidlem rohové</t>
  </si>
  <si>
    <t>1985525351</t>
  </si>
  <si>
    <t>https://podminky.urs.cz/item/CS_URS_2023_01/781494111</t>
  </si>
  <si>
    <t>2,65</t>
  </si>
  <si>
    <t>340</t>
  </si>
  <si>
    <t>781494511</t>
  </si>
  <si>
    <t>Obklad - dokončující práce profily ukončovací plastové lepené flexibilním lepidlem ukončovací</t>
  </si>
  <si>
    <t>1810136306</t>
  </si>
  <si>
    <t>https://podminky.urs.cz/item/CS_URS_2023_01/781494511</t>
  </si>
  <si>
    <t>0,6</t>
  </si>
  <si>
    <t>(0,25+1,3)</t>
  </si>
  <si>
    <t>3,4</t>
  </si>
  <si>
    <t>(0,8+3)</t>
  </si>
  <si>
    <t>(0,32+3,1)</t>
  </si>
  <si>
    <t>-(0,8)</t>
  </si>
  <si>
    <t>341</t>
  </si>
  <si>
    <t>781734112</t>
  </si>
  <si>
    <t>Montáž obkladů vnějších stěn z obkladaček nebo obkladových pásků cihelných lepených flexibilním lepidlem přes 50 do 85 ks/m2</t>
  </si>
  <si>
    <t>-1393907368</t>
  </si>
  <si>
    <t>https://podminky.urs.cz/item/CS_URS_2023_01/781734112</t>
  </si>
  <si>
    <t>"fasáda-1.np - stěny včetně ostění"</t>
  </si>
  <si>
    <t>"keramický ražený obkladový pásek"</t>
  </si>
  <si>
    <t xml:space="preserve">"PSV"         (14,405+0,15)*3,9-4,7*1,5</t>
  </si>
  <si>
    <t xml:space="preserve">"PSZ"         (9,25+0,15)*3,9</t>
  </si>
  <si>
    <t>5,785*4,5-1,8*2,1</t>
  </si>
  <si>
    <t>(20,38+0,15-5,0)*3,9</t>
  </si>
  <si>
    <t>342</t>
  </si>
  <si>
    <t>59623113</t>
  </si>
  <si>
    <t>pásek obkladový cihlový hladký 240x71x14mm červený</t>
  </si>
  <si>
    <t>-235491038</t>
  </si>
  <si>
    <t>169,195*50*1,1</t>
  </si>
  <si>
    <t>343</t>
  </si>
  <si>
    <t>59623117</t>
  </si>
  <si>
    <t>pásek obkladový cihlový rohová tvarovka 240x71x14x115mm červený</t>
  </si>
  <si>
    <t>-1478063979</t>
  </si>
  <si>
    <t>40*5*1,1</t>
  </si>
  <si>
    <t>344</t>
  </si>
  <si>
    <t>998781102</t>
  </si>
  <si>
    <t>Přesun hmot pro obklady keramické stanovený z hmotnosti přesunovaného materiálu vodorovná dopravní vzdálenost do 50 m v objektech výšky přes 6 do 12 m</t>
  </si>
  <si>
    <t>-951172788</t>
  </si>
  <si>
    <t>https://podminky.urs.cz/item/CS_URS_2023_01/998781102</t>
  </si>
  <si>
    <t>784</t>
  </si>
  <si>
    <t>Dokončovací práce - malby a tapety</t>
  </si>
  <si>
    <t>345</t>
  </si>
  <si>
    <t>784181121</t>
  </si>
  <si>
    <t>Penetrace podkladu jednonásobná hloubková akrylátová bezbarvá v místnostech výšky do 3,80 m</t>
  </si>
  <si>
    <t>1667795931</t>
  </si>
  <si>
    <t>https://podminky.urs.cz/item/CS_URS_2023_01/784181121</t>
  </si>
  <si>
    <t>346</t>
  </si>
  <si>
    <t>784211101</t>
  </si>
  <si>
    <t>Malby z malířských směsí oděruvzdorných za mokra dvojnásobné, bílé za mokra oděruvzdorné výborně v místnostech výšky do 3,80 m</t>
  </si>
  <si>
    <t>-783461473</t>
  </si>
  <si>
    <t>https://podminky.urs.cz/item/CS_URS_2023_01/784211101</t>
  </si>
  <si>
    <t>347</t>
  </si>
  <si>
    <t>786623011</t>
  </si>
  <si>
    <t>Montáž venkovních žaluzií do okenního nebo dveřního otvoru, ovládaných motorem, upevněných na rám nebo do žaluziově schránky, plochy do 4 m2</t>
  </si>
  <si>
    <t>570149713</t>
  </si>
  <si>
    <t>https://podminky.urs.cz/item/CS_URS_2023_01/786623011</t>
  </si>
  <si>
    <t>1+3+1+1</t>
  </si>
  <si>
    <t>348</t>
  </si>
  <si>
    <t>55342526</t>
  </si>
  <si>
    <t>žaluzie Z-90 ovládaná základním motorem včetně příslušenství plochy do 2,5m2</t>
  </si>
  <si>
    <t>-1554044851</t>
  </si>
  <si>
    <t>1,15*1,8</t>
  </si>
  <si>
    <t>1,56*1,5*4</t>
  </si>
  <si>
    <t>1,4*1,5</t>
  </si>
  <si>
    <t>349</t>
  </si>
  <si>
    <t>55342527</t>
  </si>
  <si>
    <t>žaluzie Z-90 ovládaná základním motorem včetně příslušenství plochy do 3,0m2</t>
  </si>
  <si>
    <t>-120450099</t>
  </si>
  <si>
    <t>2*1,5*6</t>
  </si>
  <si>
    <t>350</t>
  </si>
  <si>
    <t>55342528</t>
  </si>
  <si>
    <t>žaluzie Z-90 ovládaná základním motorem včetně příslušenství plochy do 3,5m2</t>
  </si>
  <si>
    <t>-212678926</t>
  </si>
  <si>
    <t>1,2*2,7</t>
  </si>
  <si>
    <t>351</t>
  </si>
  <si>
    <t>786623039</t>
  </si>
  <si>
    <t>Montáž venkovních žaluzií žaluziové schránky, délky do 1300 mm</t>
  </si>
  <si>
    <t>-1271398958</t>
  </si>
  <si>
    <t>https://podminky.urs.cz/item/CS_URS_2023_01/786623039</t>
  </si>
  <si>
    <t>352</t>
  </si>
  <si>
    <t>786623041</t>
  </si>
  <si>
    <t>Montáž venkovních žaluzií žaluziové schránky, délky přes 1300 do 2400 mm</t>
  </si>
  <si>
    <t>2125041844</t>
  </si>
  <si>
    <t>https://podminky.urs.cz/item/CS_URS_2023_01/786623041</t>
  </si>
  <si>
    <t>3+1</t>
  </si>
  <si>
    <t>353</t>
  </si>
  <si>
    <t>28376719</t>
  </si>
  <si>
    <t>kryt podomítkový PUR s izolací XPS 30 mm včetně kotvení pro žaluzii plochy do 3,0m2 š do 2,0m</t>
  </si>
  <si>
    <t>168826671</t>
  </si>
  <si>
    <t>354</t>
  </si>
  <si>
    <t>28376723</t>
  </si>
  <si>
    <t>kryt podomítkový PUR s izolací XPS 30 mm včetně kotvení pro žaluzii plochy do 4,0m2 š do 2,0m</t>
  </si>
  <si>
    <t>-416215456</t>
  </si>
  <si>
    <t>355</t>
  </si>
  <si>
    <t>998786102</t>
  </si>
  <si>
    <t>Přesun hmot pro stínění a čalounické úpravy stanovený z hmotnosti přesunovaného materiálu vodorovná dopravní vzdálenost do 50 m v objektech výšky (hloubky) přes 6 do 12 m</t>
  </si>
  <si>
    <t>1471789606</t>
  </si>
  <si>
    <t>https://podminky.urs.cz/item/CS_URS_2023_01/998786102</t>
  </si>
  <si>
    <t>01.3 - Vedlejší a ostatní náklady</t>
  </si>
  <si>
    <t>OST - Ostatní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</si>
  <si>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</si>
  <si>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</si>
  <si>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</si>
  <si>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</si>
  <si>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</si>
  <si>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</si>
  <si>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</si>
  <si>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OST</t>
  </si>
  <si>
    <t>Ostatní</t>
  </si>
  <si>
    <t>OST 01</t>
  </si>
  <si>
    <t>Vytýčení podzemních sítí</t>
  </si>
  <si>
    <t>kpl</t>
  </si>
  <si>
    <t>512</t>
  </si>
  <si>
    <t>-601795317</t>
  </si>
  <si>
    <t>OST 02</t>
  </si>
  <si>
    <t>Vytýčení stavby</t>
  </si>
  <si>
    <t>749420167</t>
  </si>
  <si>
    <t>OST 03</t>
  </si>
  <si>
    <t>Dokumentace skutečného provedení stavby</t>
  </si>
  <si>
    <t>130468848</t>
  </si>
  <si>
    <t>OST 04</t>
  </si>
  <si>
    <t>Zpracování dílenské dokumentace (ocelové konstrukce a výrobky, armovací výkresy apod.)</t>
  </si>
  <si>
    <t>-993226436</t>
  </si>
  <si>
    <t>OST 05</t>
  </si>
  <si>
    <t>Požadavek objednatele - označení stavby (D+M,osazení informační tabule včetně uvedení všech potřebných údajů)</t>
  </si>
  <si>
    <t>84251114</t>
  </si>
  <si>
    <t>OST 06</t>
  </si>
  <si>
    <t>Zhotovitel zajistí fotodokumentaci původního a nového stavu - po měsících</t>
  </si>
  <si>
    <t>-812840967</t>
  </si>
  <si>
    <t>OST 07</t>
  </si>
  <si>
    <t>Celková revize elektroinstalace včetně dokladů a protokolů potřebných ke kolaudačnímu řízení, TIČR</t>
  </si>
  <si>
    <t>1692370642</t>
  </si>
  <si>
    <t>VRN</t>
  </si>
  <si>
    <t>Vedlejší rozpočtové náklady</t>
  </si>
  <si>
    <t>VRN1</t>
  </si>
  <si>
    <t>Průzkumné, geodetické a projektové práce</t>
  </si>
  <si>
    <t>Stavebně - statický průzkum</t>
  </si>
  <si>
    <t>225195939</t>
  </si>
  <si>
    <t>Geodetické práce před výstavbou</t>
  </si>
  <si>
    <t>1233134790</t>
  </si>
  <si>
    <t>Geodetické práce po výstavbě</t>
  </si>
  <si>
    <t>-1210840233</t>
  </si>
  <si>
    <t>Výrobní dokumentace</t>
  </si>
  <si>
    <t>-165450273</t>
  </si>
  <si>
    <t>Zajištění zkoušek,kamerové zkoušky,tlakové zkoušky,výtažné zkoušky,revize,zajištění skládek a meziskládek materiálů a odpadů včetně odvozu a poplatků</t>
  </si>
  <si>
    <t>-1669355185</t>
  </si>
  <si>
    <t>VRN2</t>
  </si>
  <si>
    <t>Příprava staveniště</t>
  </si>
  <si>
    <t>Příprava staveniště - odstranění materiálů a konstrukcí</t>
  </si>
  <si>
    <t>728319833</t>
  </si>
  <si>
    <t>VRN3</t>
  </si>
  <si>
    <t>Zařízení staveniště</t>
  </si>
  <si>
    <t>Zařízení staveniště (přechodné dopravní značení,zajištění objízdných tras a uzávěr vč.příslušných povolení,ZS sociální objekty,napojení na média a enrgie) - kompletní zajištění</t>
  </si>
  <si>
    <t>-295200197</t>
  </si>
  <si>
    <t>Průběžné čištění komunikací,čištění vozidel při výjezdu ze stavby,zajištění výkopů (zábradlí,zajištění obslužného provozu )</t>
  </si>
  <si>
    <t>-473748365</t>
  </si>
  <si>
    <t>VRN4</t>
  </si>
  <si>
    <t>Inženýrská činnost</t>
  </si>
  <si>
    <t>Náklady zhotovitele na nutné konzultace se zpracovatelem PD při realizaci stavby</t>
  </si>
  <si>
    <t>1936366294</t>
  </si>
  <si>
    <t>VRN6</t>
  </si>
  <si>
    <t>Územní vlivy</t>
  </si>
  <si>
    <t>Ztížené dopravní podmínky - nemocniční areál</t>
  </si>
  <si>
    <t>-366594926</t>
  </si>
  <si>
    <t>VRN7</t>
  </si>
  <si>
    <t>Provozní vlivy</t>
  </si>
  <si>
    <t>Provoz investora ( uvnitř objektu - ztížení povozu)</t>
  </si>
  <si>
    <t>-748790098</t>
  </si>
  <si>
    <t>01.4-1 - Zdravotechnické instalace</t>
  </si>
  <si>
    <t>Krnov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</si>
  <si>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</si>
  <si>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</si>
  <si>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</si>
  <si>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</si>
  <si>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</si>
  <si>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</si>
  <si>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</si>
  <si>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612135101</t>
  </si>
  <si>
    <t>Hrubá výplň rýh maltou jakékoli šířky rýhy ve stěnách</t>
  </si>
  <si>
    <t>1600350252</t>
  </si>
  <si>
    <t>https://podminky.urs.cz/item/CS_URS_2023_01/612135101</t>
  </si>
  <si>
    <t>Trubní vedení</t>
  </si>
  <si>
    <t>890811811</t>
  </si>
  <si>
    <t>Bourání šachet a jímek ručně velikosti obestavěného prostoru do 1,5 m3 z plastu</t>
  </si>
  <si>
    <t>-677329719</t>
  </si>
  <si>
    <t>https://podminky.urs.cz/item/CS_URS_2023_01/890811811</t>
  </si>
  <si>
    <t>1*1*2,5</t>
  </si>
  <si>
    <t>972054141</t>
  </si>
  <si>
    <t>Vybourání otvorů ve stropech nebo klenbách železobetonových bez odstranění podlahy a násypu, plochy do 0,0225 m2, tl. do 150 mm</t>
  </si>
  <si>
    <t>-125882417</t>
  </si>
  <si>
    <t>https://podminky.urs.cz/item/CS_URS_2023_01/972054141</t>
  </si>
  <si>
    <t>974031142</t>
  </si>
  <si>
    <t>Vysekání rýh ve zdivu cihelném na maltu vápennou nebo vápenocementovou do hl. 70 mm a šířky do 70 mm</t>
  </si>
  <si>
    <t>-1867265377</t>
  </si>
  <si>
    <t>https://podminky.urs.cz/item/CS_URS_2023_01/974031142</t>
  </si>
  <si>
    <t>974031144</t>
  </si>
  <si>
    <t>Vysekání rýh ve zdivu cihelném na maltu vápennou nebo vápenocementovou do hl. 70 mm a šířky do 150 mm</t>
  </si>
  <si>
    <t>587827201</t>
  </si>
  <si>
    <t>https://podminky.urs.cz/item/CS_URS_2023_01/974031144</t>
  </si>
  <si>
    <t>974031164</t>
  </si>
  <si>
    <t>Vysekání rýh ve zdivu cihelném na maltu vápennou nebo vápenocementovou do hl. 150 mm a šířky do 150 mm</t>
  </si>
  <si>
    <t>1013573145</t>
  </si>
  <si>
    <t>https://podminky.urs.cz/item/CS_URS_2023_01/974031164</t>
  </si>
  <si>
    <t>997013212</t>
  </si>
  <si>
    <t>Vnitrostaveništní doprava suti a vybouraných hmot vodorovně do 50 m svisle ručně pro budovy a haly výšky přes 6 do 9 m</t>
  </si>
  <si>
    <t>154599351</t>
  </si>
  <si>
    <t>https://podminky.urs.cz/item/CS_URS_2023_01/997013212</t>
  </si>
  <si>
    <t>1292512640</t>
  </si>
  <si>
    <t>Odvoz suti a vybouraných hmot na skládku nebo meziskládku se složením, na vzdálenost Příplatek k ceně za každý další i započatý 1 km přes 1 km</t>
  </si>
  <si>
    <t>1512055720</t>
  </si>
  <si>
    <t>2,084</t>
  </si>
  <si>
    <t>2,084*19 "Přepočtené koeficientem množství</t>
  </si>
  <si>
    <t>-1131516466</t>
  </si>
  <si>
    <t>2,084*1,85 "Přepočtené koeficientem množství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</si>
  <si>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</si>
  <si>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</si>
  <si>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-198863389</t>
  </si>
  <si>
    <t>https://podminky.urs.cz/item/CS_URS_2023_01/713463211</t>
  </si>
  <si>
    <t>63154570</t>
  </si>
  <si>
    <t>pouzdro izolační potrubní z minerální vlny s Al fólií max. 250/100°C 22/40mm</t>
  </si>
  <si>
    <t>-197746724</t>
  </si>
  <si>
    <t>63154004</t>
  </si>
  <si>
    <t>pouzdro izolační potrubní z minerální vlny s Al fólií max. 250/100°C 22/20mm</t>
  </si>
  <si>
    <t>2138163537</t>
  </si>
  <si>
    <t>63154005</t>
  </si>
  <si>
    <t>pouzdro izolační potrubní z minerální vlny s Al fólií max. 250/100°C 28/20mm</t>
  </si>
  <si>
    <t>-558747887</t>
  </si>
  <si>
    <t>-1368326313</t>
  </si>
  <si>
    <t>63154006</t>
  </si>
  <si>
    <t>pouzdro izolační potrubní z minerální vlny s Al fólií max. 250/100°C 35/20mm</t>
  </si>
  <si>
    <t>-1213916209</t>
  </si>
  <si>
    <t>199103885</t>
  </si>
  <si>
    <t>63154571</t>
  </si>
  <si>
    <t>pouzdro izolační potrubní z minerální vlny s Al fólií max. 250/100°C 28/40mm</t>
  </si>
  <si>
    <t>-365435785</t>
  </si>
  <si>
    <t>63154572</t>
  </si>
  <si>
    <t>pouzdro izolační potrubní z minerální vlny s Al fólií max. 250/100°C 35/40mm</t>
  </si>
  <si>
    <t>2019604421</t>
  </si>
  <si>
    <t>-156865780</t>
  </si>
  <si>
    <t>721</t>
  </si>
  <si>
    <t>Zdravotechnika - vnitřní kanalizace</t>
  </si>
  <si>
    <t>721110956</t>
  </si>
  <si>
    <t>Opravy odpadního potrubí kameninového vsazení odbočky do potrubí DN 300</t>
  </si>
  <si>
    <t>-1761729842</t>
  </si>
  <si>
    <t>https://podminky.urs.cz/item/CS_URS_2023_01/721110956</t>
  </si>
  <si>
    <t>721110966</t>
  </si>
  <si>
    <t>Opravy odpadního potrubí kameninového propojení dosavadního potrubí DN 300</t>
  </si>
  <si>
    <t>-757088884</t>
  </si>
  <si>
    <t>https://podminky.urs.cz/item/CS_URS_2023_01/721110966</t>
  </si>
  <si>
    <t>721173401</t>
  </si>
  <si>
    <t>Potrubí z trub PVC SN4 svodné (ležaté) DN 110</t>
  </si>
  <si>
    <t>-1273980526</t>
  </si>
  <si>
    <t>https://podminky.urs.cz/item/CS_URS_2023_01/721173401</t>
  </si>
  <si>
    <t>721173402</t>
  </si>
  <si>
    <t>Potrubí z trub PVC SN4 svodné (ležaté) DN 125</t>
  </si>
  <si>
    <t>-1554186007</t>
  </si>
  <si>
    <t>https://podminky.urs.cz/item/CS_URS_2023_01/721173402</t>
  </si>
  <si>
    <t>721173403</t>
  </si>
  <si>
    <t>Potrubí z trub PVC SN4 svodné (ležaté) DN 160</t>
  </si>
  <si>
    <t>2014768330</t>
  </si>
  <si>
    <t>https://podminky.urs.cz/item/CS_URS_2023_01/721173403</t>
  </si>
  <si>
    <t>721174024</t>
  </si>
  <si>
    <t>Potrubí z trub polypropylenových odpadní (svislé) DN 75</t>
  </si>
  <si>
    <t>-907212351</t>
  </si>
  <si>
    <t>https://podminky.urs.cz/item/CS_URS_2023_01/721174024</t>
  </si>
  <si>
    <t>721174025</t>
  </si>
  <si>
    <t>Potrubí z trub polypropylenových odpadní (svislé) DN 110</t>
  </si>
  <si>
    <t>1479312770</t>
  </si>
  <si>
    <t>https://podminky.urs.cz/item/CS_URS_2023_01/721174025</t>
  </si>
  <si>
    <t>721174042</t>
  </si>
  <si>
    <t>Potrubí z trub polypropylenových připojovací DN 40</t>
  </si>
  <si>
    <t>-1363675154</t>
  </si>
  <si>
    <t>https://podminky.urs.cz/item/CS_URS_2023_01/721174042</t>
  </si>
  <si>
    <t>721174043</t>
  </si>
  <si>
    <t>Potrubí z trub polypropylenových připojovací DN 50</t>
  </si>
  <si>
    <t>-65085561</t>
  </si>
  <si>
    <t>https://podminky.urs.cz/item/CS_URS_2023_01/721174043</t>
  </si>
  <si>
    <t>721194104</t>
  </si>
  <si>
    <t>Vyměření přípojek na potrubí vyvedení a upevnění odpadních výpustek DN 40</t>
  </si>
  <si>
    <t>-1712265401</t>
  </si>
  <si>
    <t>https://podminky.urs.cz/item/CS_URS_2023_01/721194104</t>
  </si>
  <si>
    <t>721194105</t>
  </si>
  <si>
    <t>Vyměření přípojek na potrubí vyvedení a upevnění odpadních výpustek DN 50</t>
  </si>
  <si>
    <t>978249061</t>
  </si>
  <si>
    <t>https://podminky.urs.cz/item/CS_URS_2023_01/721194105</t>
  </si>
  <si>
    <t>721194109</t>
  </si>
  <si>
    <t>Vyměření přípojek na potrubí vyvedení a upevnění odpadních výpustek DN 110</t>
  </si>
  <si>
    <t>1463161274</t>
  </si>
  <si>
    <t>https://podminky.urs.cz/item/CS_URS_2023_01/721194109</t>
  </si>
  <si>
    <t>721211422</t>
  </si>
  <si>
    <t>Podlahové vpusti se svislým odtokem DN 50/75/110 mřížka nerez 138x138</t>
  </si>
  <si>
    <t>1379736332</t>
  </si>
  <si>
    <t>https://podminky.urs.cz/item/CS_URS_2023_01/721211422</t>
  </si>
  <si>
    <t>721212125</t>
  </si>
  <si>
    <t>Odtokové sprchové žlaby se zápachovou uzávěrkou a krycím roštem délky 900 mm</t>
  </si>
  <si>
    <t>913884925</t>
  </si>
  <si>
    <t>https://podminky.urs.cz/item/CS_URS_2023_01/721212125</t>
  </si>
  <si>
    <t>721242116</t>
  </si>
  <si>
    <t>Lapače střešních splavenin polypropylenové (PP) s kulovým kloubem na odtoku DN 125</t>
  </si>
  <si>
    <t>1395043921</t>
  </si>
  <si>
    <t>https://podminky.urs.cz/item/CS_URS_2023_01/721242116</t>
  </si>
  <si>
    <t>721273153</t>
  </si>
  <si>
    <t>Ventilační hlavice z polypropylenu (PP) DN 110</t>
  </si>
  <si>
    <t>584902844</t>
  </si>
  <si>
    <t>https://podminky.urs.cz/item/CS_URS_2023_01/721273153</t>
  </si>
  <si>
    <t>721290111</t>
  </si>
  <si>
    <t>Zkouška těsnosti kanalizace v objektech vodou do DN 125</t>
  </si>
  <si>
    <t>616678447</t>
  </si>
  <si>
    <t>https://podminky.urs.cz/item/CS_URS_2023_01/721290111</t>
  </si>
  <si>
    <t>721290112</t>
  </si>
  <si>
    <t>Zkouška těsnosti kanalizace v objektech vodou DN 150 nebo DN 200</t>
  </si>
  <si>
    <t>-90404640</t>
  </si>
  <si>
    <t>https://podminky.urs.cz/item/CS_URS_2023_01/721290112</t>
  </si>
  <si>
    <t>998721101</t>
  </si>
  <si>
    <t>Přesun hmot pro vnitřní kanalizace stanovený z hmotnosti přesunovaného materiálu vodorovná dopravní vzdálenost do 50 m v objektech výšky do 6 m</t>
  </si>
  <si>
    <t>1872170400</t>
  </si>
  <si>
    <t>https://podminky.urs.cz/item/CS_URS_2023_01/998721101</t>
  </si>
  <si>
    <t>722</t>
  </si>
  <si>
    <t>Zdravotechnika - vnitřní vodovod</t>
  </si>
  <si>
    <t>722130104</t>
  </si>
  <si>
    <t>Potrubí z ocelových trubek pozinkovaných hladkých pro zavodněný systém spojovaných lisováním PN 16 do 110°C Ø 28/1,5</t>
  </si>
  <si>
    <t>84239870</t>
  </si>
  <si>
    <t>https://podminky.urs.cz/item/CS_URS_2023_01/722130104</t>
  </si>
  <si>
    <t>722130105</t>
  </si>
  <si>
    <t>Potrubí z ocelových trubek pozinkovaných hladkých pro zavodněný systém spojovaných lisováním PN 16 do 110°C Ø 35/1,5</t>
  </si>
  <si>
    <t>-435186581</t>
  </si>
  <si>
    <t>https://podminky.urs.cz/item/CS_URS_2023_01/722130105</t>
  </si>
  <si>
    <t>722131912</t>
  </si>
  <si>
    <t>Opravy vodovodního potrubí z ocelových trubek pozinkovaných závitových vsazení odbočky do potrubí DN 20</t>
  </si>
  <si>
    <t>soubor</t>
  </si>
  <si>
    <t>304293967</t>
  </si>
  <si>
    <t>https://podminky.urs.cz/item/CS_URS_2023_01/722131912</t>
  </si>
  <si>
    <t>722131913</t>
  </si>
  <si>
    <t>Opravy vodovodního potrubí z ocelových trubek pozinkovaných závitových vsazení odbočky do potrubí DN 25</t>
  </si>
  <si>
    <t>1039617363</t>
  </si>
  <si>
    <t>https://podminky.urs.cz/item/CS_URS_2023_01/722131913</t>
  </si>
  <si>
    <t>722131914</t>
  </si>
  <si>
    <t>Opravy vodovodního potrubí z ocelových trubek pozinkovaných závitových vsazení odbočky do potrubí DN 32</t>
  </si>
  <si>
    <t>-1653057941</t>
  </si>
  <si>
    <t>https://podminky.urs.cz/item/CS_URS_2023_01/722131914</t>
  </si>
  <si>
    <t>722131932</t>
  </si>
  <si>
    <t>Opravy vodovodního potrubí z ocelových trubek pozinkovaných závitových propojení dosavadního potrubí DN 20</t>
  </si>
  <si>
    <t>1899918587</t>
  </si>
  <si>
    <t>https://podminky.urs.cz/item/CS_URS_2023_01/722131932</t>
  </si>
  <si>
    <t>722131933</t>
  </si>
  <si>
    <t>Opravy vodovodního potrubí z ocelových trubek pozinkovaných závitových propojení dosavadního potrubí DN 25</t>
  </si>
  <si>
    <t>-1943985157</t>
  </si>
  <si>
    <t>https://podminky.urs.cz/item/CS_URS_2023_01/722131933</t>
  </si>
  <si>
    <t>722131934</t>
  </si>
  <si>
    <t>Opravy vodovodního potrubí z ocelových trubek pozinkovaných závitových propojení dosavadního potrubí DN 32</t>
  </si>
  <si>
    <t>-434243361</t>
  </si>
  <si>
    <t>https://podminky.urs.cz/item/CS_URS_2023_01/722131934</t>
  </si>
  <si>
    <t>722175002</t>
  </si>
  <si>
    <t>Potrubí z plastových trubek z polypropylenu PP-RCT svařovaných polyfúzně D 20 x 2,8</t>
  </si>
  <si>
    <t>1929734769</t>
  </si>
  <si>
    <t>https://podminky.urs.cz/item/CS_URS_2023_01/722175002</t>
  </si>
  <si>
    <t>722175003</t>
  </si>
  <si>
    <t>Potrubí z plastových trubek z polypropylenu PP-RCT svařovaných polyfúzně D 25 x 3,5</t>
  </si>
  <si>
    <t>-1450331565</t>
  </si>
  <si>
    <t>https://podminky.urs.cz/item/CS_URS_2023_01/722175003</t>
  </si>
  <si>
    <t>722175004</t>
  </si>
  <si>
    <t>Potrubí z plastových trubek z polypropylenu PP-RCT svařovaných polyfúzně D 32 x 4,4</t>
  </si>
  <si>
    <t>1285219081</t>
  </si>
  <si>
    <t>https://podminky.urs.cz/item/CS_URS_2023_01/722175004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</si>
  <si>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</si>
  <si>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</si>
  <si>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-1499104874</t>
  </si>
  <si>
    <t>https://podminky.urs.cz/item/CS_URS_2023_01/722181221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</si>
  <si>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</si>
  <si>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</si>
  <si>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1466751055</t>
  </si>
  <si>
    <t>https://podminky.urs.cz/item/CS_URS_2023_01/722181231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</si>
  <si>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</si>
  <si>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</si>
  <si>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-806008919</t>
  </si>
  <si>
    <t>https://podminky.urs.cz/item/CS_URS_2023_01/722181232</t>
  </si>
  <si>
    <t>722182011</t>
  </si>
  <si>
    <t>Podpůrný žlab pro potrubí průměru D 20</t>
  </si>
  <si>
    <t>106079074</t>
  </si>
  <si>
    <t>https://podminky.urs.cz/item/CS_URS_2023_01/722182011</t>
  </si>
  <si>
    <t>722182012</t>
  </si>
  <si>
    <t>Podpůrný žlab pro potrubí průměru D 25</t>
  </si>
  <si>
    <t>-987736144</t>
  </si>
  <si>
    <t>https://podminky.urs.cz/item/CS_URS_2023_01/722182012</t>
  </si>
  <si>
    <t>722182013</t>
  </si>
  <si>
    <t>Podpůrný žlab pro potrubí průměru D 32</t>
  </si>
  <si>
    <t>1847569170</t>
  </si>
  <si>
    <t>https://podminky.urs.cz/item/CS_URS_2023_01/722182013</t>
  </si>
  <si>
    <t>722190401</t>
  </si>
  <si>
    <t>Zřízení přípojek na potrubí vyvedení a upevnění výpustek do DN 25</t>
  </si>
  <si>
    <t>-769568910</t>
  </si>
  <si>
    <t>https://podminky.urs.cz/item/CS_URS_2023_01/722190401</t>
  </si>
  <si>
    <t>722220111</t>
  </si>
  <si>
    <t>Armatury s jedním závitem nástěnky pro výtokový ventil G 1/2"</t>
  </si>
  <si>
    <t>-1026605916</t>
  </si>
  <si>
    <t>https://podminky.urs.cz/item/CS_URS_2023_01/722220111</t>
  </si>
  <si>
    <t>722220121</t>
  </si>
  <si>
    <t>Armatury s jedním závitem nástěnky pro baterii G 1/2"</t>
  </si>
  <si>
    <t>365823893</t>
  </si>
  <si>
    <t>https://podminky.urs.cz/item/CS_URS_2023_01/722220121</t>
  </si>
  <si>
    <t>722231074</t>
  </si>
  <si>
    <t>Armatury se dvěma závity ventily zpětné mosazné PN 10 do 110°C G 1"</t>
  </si>
  <si>
    <t>1115720618</t>
  </si>
  <si>
    <t>https://podminky.urs.cz/item/CS_URS_2023_01/722231074</t>
  </si>
  <si>
    <t>722232043</t>
  </si>
  <si>
    <t>Armatury se dvěma závity kulové kohouty PN 42 do 185 °C přímé vnitřní závit G 1/2"</t>
  </si>
  <si>
    <t>-238913644</t>
  </si>
  <si>
    <t>https://podminky.urs.cz/item/CS_URS_2023_01/722232043</t>
  </si>
  <si>
    <t>722232045</t>
  </si>
  <si>
    <t>Armatury se dvěma závity kulové kohouty PN 42 do 185 °C přímé vnitřní závit G 1"</t>
  </si>
  <si>
    <t>259702118</t>
  </si>
  <si>
    <t>https://podminky.urs.cz/item/CS_URS_2023_01/722232045</t>
  </si>
  <si>
    <t>722232061</t>
  </si>
  <si>
    <t>Armatury se dvěma závity kulové kohouty PN 42 do 185 °C přímé vnitřní závit s vypouštěním G 1/2"</t>
  </si>
  <si>
    <t>-643309481</t>
  </si>
  <si>
    <t>https://podminky.urs.cz/item/CS_URS_2023_01/722232061</t>
  </si>
  <si>
    <t>722232062</t>
  </si>
  <si>
    <t>Armatury se dvěma závity kulové kohouty PN 42 do 185 °C přímé vnitřní závit s vypouštěním G 3/4"</t>
  </si>
  <si>
    <t>-2027130000</t>
  </si>
  <si>
    <t>https://podminky.urs.cz/item/CS_URS_2023_01/722232062</t>
  </si>
  <si>
    <t>722232063</t>
  </si>
  <si>
    <t>Armatury se dvěma závity kulové kohouty PN 42 do 185 °C přímé vnitřní závit s vypouštěním G 1"</t>
  </si>
  <si>
    <t>-1153893094</t>
  </si>
  <si>
    <t>https://podminky.urs.cz/item/CS_URS_2023_01/722232063</t>
  </si>
  <si>
    <t>722232064</t>
  </si>
  <si>
    <t>Armatury se dvěma závity kulové kohouty PN 42 do 185 °C přímé vnitřní závit s vypouštěním G 5/4"</t>
  </si>
  <si>
    <t>1044257185</t>
  </si>
  <si>
    <t>https://podminky.urs.cz/item/CS_URS_2023_01/722232064</t>
  </si>
  <si>
    <t>722250133</t>
  </si>
  <si>
    <t>Požární příslušenství a armatury hydrantový systém s tvarově stálou hadicí celoplechový D 25 x 30 m</t>
  </si>
  <si>
    <t>1388496061</t>
  </si>
  <si>
    <t>https://podminky.urs.cz/item/CS_URS_2023_01/722250133</t>
  </si>
  <si>
    <t>722290226</t>
  </si>
  <si>
    <t>Zkoušky, proplach a desinfekce vodovodního potrubí zkoušky těsnosti vodovodního potrubí závitového do DN 50</t>
  </si>
  <si>
    <t>2004638634</t>
  </si>
  <si>
    <t>https://podminky.urs.cz/item/CS_URS_2023_01/722290226</t>
  </si>
  <si>
    <t>722290234</t>
  </si>
  <si>
    <t>Zkoušky, proplach a desinfekce vodovodního potrubí proplach a desinfekce vodovodního potrubí do DN 80</t>
  </si>
  <si>
    <t>-1632810557</t>
  </si>
  <si>
    <t>https://podminky.urs.cz/item/CS_URS_2023_01/722290234</t>
  </si>
  <si>
    <t>998722101</t>
  </si>
  <si>
    <t>Přesun hmot pro vnitřní vodovod stanovený z hmotnosti přesunovaného materiálu vodorovná dopravní vzdálenost do 50 m v objektech výšky do 6 m</t>
  </si>
  <si>
    <t>-635337478</t>
  </si>
  <si>
    <t>https://podminky.urs.cz/item/CS_URS_2023_01/998722101</t>
  </si>
  <si>
    <t>725</t>
  </si>
  <si>
    <t>Zdravotechnika - zařizovací předměty</t>
  </si>
  <si>
    <t>725111132</t>
  </si>
  <si>
    <t>Zařízení záchodů splachovače nádržkové plastové nízkopoložené nebo vysokopoložené</t>
  </si>
  <si>
    <t>332101544</t>
  </si>
  <si>
    <t>https://podminky.urs.cz/item/CS_URS_2023_01/725111132</t>
  </si>
  <si>
    <t>725112022</t>
  </si>
  <si>
    <t>Zařízení záchodů klozety keramické závěsné na nosné stěny s hlubokým splachováním odpad vodorovný</t>
  </si>
  <si>
    <t>664481466</t>
  </si>
  <si>
    <t>https://podminky.urs.cz/item/CS_URS_2023_01/725112022</t>
  </si>
  <si>
    <t>725211602</t>
  </si>
  <si>
    <t>Umyvadla keramická bílá bez výtokových armatur připevněná na stěnu šrouby bez sloupu nebo krytu na sifon, šířka umyvadla 550 mm</t>
  </si>
  <si>
    <t>2090829821</t>
  </si>
  <si>
    <t>https://podminky.urs.cz/item/CS_URS_2023_01/725211602</t>
  </si>
  <si>
    <t>725291641</t>
  </si>
  <si>
    <t>Doplňky zařízení koupelen a záchodů nerezové madlo sprchové 750 x 450 mm</t>
  </si>
  <si>
    <t>1825494115</t>
  </si>
  <si>
    <t>https://podminky.urs.cz/item/CS_URS_2023_01/725291641</t>
  </si>
  <si>
    <t>725291642</t>
  </si>
  <si>
    <t>Doplňky zařízení koupelen a záchodů nerezové sedačky do sprchy</t>
  </si>
  <si>
    <t>1385316677</t>
  </si>
  <si>
    <t>https://podminky.urs.cz/item/CS_URS_2023_01/725291642</t>
  </si>
  <si>
    <t>725291712</t>
  </si>
  <si>
    <t>Doplňky zařízení koupelen a záchodů smaltované madla krakorcová, délky 834 mm</t>
  </si>
  <si>
    <t>1959413910</t>
  </si>
  <si>
    <t>https://podminky.urs.cz/item/CS_URS_2023_01/725291712</t>
  </si>
  <si>
    <t>725291722</t>
  </si>
  <si>
    <t>Doplňky zařízení koupelen a záchodů smaltované madla krakorcová sklopná, délky 834 mm</t>
  </si>
  <si>
    <t>-1575810378</t>
  </si>
  <si>
    <t>https://podminky.urs.cz/item/CS_URS_2023_01/725291722</t>
  </si>
  <si>
    <t>725331111</t>
  </si>
  <si>
    <t>Výlevky bez výtokových armatur a splachovací nádrže keramické se sklopnou plastovou mřížkou 425 mm</t>
  </si>
  <si>
    <t>-1353734746</t>
  </si>
  <si>
    <t>https://podminky.urs.cz/item/CS_URS_2023_01/725331111</t>
  </si>
  <si>
    <t>725419111</t>
  </si>
  <si>
    <t>Žlaby montáž žlabů ostatních typů na stěnu jednostranné od 1250 mm do 2500 mm</t>
  </si>
  <si>
    <t>1609165952</t>
  </si>
  <si>
    <t>https://podminky.urs.cz/item/CS_URS_2023_01/725419111</t>
  </si>
  <si>
    <t>55231340</t>
  </si>
  <si>
    <t>žlab nerez automatický 3 armatury s termostatickým ventilem dl 1900mm odpad vpravo</t>
  </si>
  <si>
    <t>4007428</t>
  </si>
  <si>
    <t>725821311</t>
  </si>
  <si>
    <t>Baterie dřezové nástěnné pákové s otáčivým kulatým ústím a délkou ramínka 200 mm</t>
  </si>
  <si>
    <t>1069562934</t>
  </si>
  <si>
    <t>https://podminky.urs.cz/item/CS_URS_2023_01/725821311</t>
  </si>
  <si>
    <t>725821325</t>
  </si>
  <si>
    <t>Baterie dřezové stojánkové pákové s otáčivým ústím a délkou ramínka 220 mm</t>
  </si>
  <si>
    <t>1377610637</t>
  </si>
  <si>
    <t>https://podminky.urs.cz/item/CS_URS_2023_01/725821325</t>
  </si>
  <si>
    <t>725822613</t>
  </si>
  <si>
    <t>Baterie umyvadlové stojánkové pákové s výpustí</t>
  </si>
  <si>
    <t>917655849</t>
  </si>
  <si>
    <t>https://podminky.urs.cz/item/CS_URS_2023_01/725822613</t>
  </si>
  <si>
    <t>725841332</t>
  </si>
  <si>
    <t>Baterie sprchové podomítkové (zápustné) s přepínačem a pohyblivým držákem</t>
  </si>
  <si>
    <t>2013139555</t>
  </si>
  <si>
    <t>https://podminky.urs.cz/item/CS_URS_2023_01/725841332</t>
  </si>
  <si>
    <t>725861102</t>
  </si>
  <si>
    <t>Zápachové uzávěrky zařizovacích předmětů pro umyvadla DN 40</t>
  </si>
  <si>
    <t>-1632171460</t>
  </si>
  <si>
    <t>https://podminky.urs.cz/item/CS_URS_2023_01/725861102</t>
  </si>
  <si>
    <t>725862103</t>
  </si>
  <si>
    <t>Zápachové uzávěrky zařizovacích předmětů pro dřezy DN 40/50</t>
  </si>
  <si>
    <t>-696632364</t>
  </si>
  <si>
    <t>https://podminky.urs.cz/item/CS_URS_2023_01/725862103</t>
  </si>
  <si>
    <t>725980122</t>
  </si>
  <si>
    <t>Dvířka 15/20</t>
  </si>
  <si>
    <t>-1868542504</t>
  </si>
  <si>
    <t>https://podminky.urs.cz/item/CS_URS_2023_01/725980122</t>
  </si>
  <si>
    <t>998725101</t>
  </si>
  <si>
    <t>Přesun hmot pro zařizovací předměty stanovený z hmotnosti přesunovaného materiálu vodorovná dopravní vzdálenost do 50 m v objektech výšky do 6 m</t>
  </si>
  <si>
    <t>430832140</t>
  </si>
  <si>
    <t>https://podminky.urs.cz/item/CS_URS_2023_01/998725101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</si>
  <si>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</si>
  <si>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</si>
  <si>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</si>
  <si>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</si>
  <si>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-986257409</t>
  </si>
  <si>
    <t>https://podminky.urs.cz/item/CS_URS_2023_01/726131041</t>
  </si>
  <si>
    <t>726191001</t>
  </si>
  <si>
    <t>Ostatní příslušenství instalačních systémů zvukoizolační souprava pro WC a bidet</t>
  </si>
  <si>
    <t>240622441</t>
  </si>
  <si>
    <t>https://podminky.urs.cz/item/CS_URS_2023_01/726191001</t>
  </si>
  <si>
    <t>726191002</t>
  </si>
  <si>
    <t>Ostatní příslušenství instalačních systémů souprava pro předstěnovou montáž</t>
  </si>
  <si>
    <t>-979491757</t>
  </si>
  <si>
    <t>https://podminky.urs.cz/item/CS_URS_2023_01/726191002</t>
  </si>
  <si>
    <t>998726111</t>
  </si>
  <si>
    <t>Přesun hmot pro instalační prefabrikáty stanovený z hmotnosti přesunovaného materiálu vodorovná dopravní vzdálenost do 50 m v objektech výšky do 6 m</t>
  </si>
  <si>
    <t>-1446648492</t>
  </si>
  <si>
    <t>https://podminky.urs.cz/item/CS_URS_2023_01/998726111</t>
  </si>
  <si>
    <t>727</t>
  </si>
  <si>
    <t>Zdravotechnika - požární ochrana</t>
  </si>
  <si>
    <t>727111041</t>
  </si>
  <si>
    <t>Protipožární trubní ucpávky ocelového potrubí bez izolace prostup stropem tloušťky 150 mm požární odolnost EI 120 DN 25</t>
  </si>
  <si>
    <t>1242944328</t>
  </si>
  <si>
    <t>https://podminky.urs.cz/item/CS_URS_2023_01/727111041</t>
  </si>
  <si>
    <t>727222105</t>
  </si>
  <si>
    <t>Protipožární ochranné manžety plastového potrubí prostup stěnou tloušťky 100 mm požární odolnost EI 60-120 D 110</t>
  </si>
  <si>
    <t>-1683472509</t>
  </si>
  <si>
    <t>https://podminky.urs.cz/item/CS_URS_2023_01/727222105</t>
  </si>
  <si>
    <t>HZS</t>
  </si>
  <si>
    <t>Hodinové zúčtovací sazby</t>
  </si>
  <si>
    <t>HZS2212</t>
  </si>
  <si>
    <t xml:space="preserve">Hodinové zúčtovací sazby profesí PSV provádění stavebních instalací instalatér odborný- Nepředvídané práce </t>
  </si>
  <si>
    <t>hod</t>
  </si>
  <si>
    <t>-1924418146</t>
  </si>
  <si>
    <t>https://podminky.urs.cz/item/CS_URS_2023_01/HZS2212</t>
  </si>
  <si>
    <t>HZS2491</t>
  </si>
  <si>
    <t>Hodinové zúčtovací sazby profesí PSV zednické výpomoci a pomocné práce PSV dělník zednických výpomocí</t>
  </si>
  <si>
    <t>-804246803</t>
  </si>
  <si>
    <t>https://podminky.urs.cz/item/CS_URS_2023_01/HZS2491</t>
  </si>
  <si>
    <t>HZS42122</t>
  </si>
  <si>
    <t xml:space="preserve">Hodinové zúčtovací sazby ostatních profesí revizní a kontrolní činnost revizní technik specialista-Revize požárních hydrantů </t>
  </si>
  <si>
    <t>-846921769</t>
  </si>
  <si>
    <t>https://podminky.urs.cz/item/CS_URS_2023_01/HZS42122</t>
  </si>
  <si>
    <t>HZS42323</t>
  </si>
  <si>
    <t xml:space="preserve">Hodinové zúčtovací sazby ostatních profesí revizní a kontrolní činnost technik odborný - Bakteriologické zkoušky </t>
  </si>
  <si>
    <t>1430773486</t>
  </si>
  <si>
    <t>https://podminky.urs.cz/item/CS_URS_2023_01/HZS42323</t>
  </si>
  <si>
    <t>01.4-2 -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</si>
  <si>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</si>
  <si>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</si>
  <si>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</si>
  <si>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</si>
  <si>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</si>
  <si>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</si>
  <si>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-48799810</t>
  </si>
  <si>
    <t>https://podminky.urs.cz/item/CS_URS_2023_01/713463311</t>
  </si>
  <si>
    <t>-1357068301</t>
  </si>
  <si>
    <t>67*1,02 "Přepočtené koeficientem množství</t>
  </si>
  <si>
    <t>998713101</t>
  </si>
  <si>
    <t>Přesun hmot pro izolace tepelné stanovený z hmotnosti přesunovaného materiálu vodorovná dopravní vzdálenost do 50 m v objektech výšky do 6 m</t>
  </si>
  <si>
    <t>975690575</t>
  </si>
  <si>
    <t>https://podminky.urs.cz/item/CS_URS_2023_01/998713101</t>
  </si>
  <si>
    <t>727112002</t>
  </si>
  <si>
    <t>Protipožární trubní ucpávky ocelového potrubí s hořlavou izolací prostup stěnou tloušťky 100 mm požární odolnost EI 60 DN 32</t>
  </si>
  <si>
    <t>-1549179711</t>
  </si>
  <si>
    <t>https://podminky.urs.cz/item/CS_URS_2023_01/727112002</t>
  </si>
  <si>
    <t>727112041</t>
  </si>
  <si>
    <t>Protipožární trubní ucpávky ocelového potrubí s hořlavou izolací prostup stropem tloušťky 150 mm požární odolnost EI 60 DN 25</t>
  </si>
  <si>
    <t>-1365126113</t>
  </si>
  <si>
    <t>https://podminky.urs.cz/item/CS_URS_2023_01/727112041</t>
  </si>
  <si>
    <t>727112042</t>
  </si>
  <si>
    <t>Protipožární trubní ucpávky ocelového potrubí s hořlavou izolací prostup stropem tloušťky 150 mm požární odolnost EI 60 DN 32</t>
  </si>
  <si>
    <t>-1767749032</t>
  </si>
  <si>
    <t>https://podminky.urs.cz/item/CS_URS_2023_01/727112042</t>
  </si>
  <si>
    <t>732</t>
  </si>
  <si>
    <t>Ústřední vytápění - strojovny</t>
  </si>
  <si>
    <t>7321122251</t>
  </si>
  <si>
    <t xml:space="preserve">Rozdělovače a sběrače sdružené hydraulické závitové - Úprava stávajícího rozdělovače v napojovacím uzlu- napojení nového okruhu </t>
  </si>
  <si>
    <t>kalkulace</t>
  </si>
  <si>
    <t>-1120569387</t>
  </si>
  <si>
    <t>732421405</t>
  </si>
  <si>
    <t>Čerpadla teplovodní závitová mokroběžná oběhová pro teplovodní vytápění (elektronicky řízená) PN 10, do 110°C DN přípojky/dopravní výška H (m) - čerpací výkon Q (m3/h) DN 25 / do 3,50 m / 0,81 m3/h,příkon 20W,230V</t>
  </si>
  <si>
    <t>-1825889334</t>
  </si>
  <si>
    <t>https://podminky.urs.cz/item/CS_URS_2023_01/732421405</t>
  </si>
  <si>
    <t>998732101</t>
  </si>
  <si>
    <t>Přesun hmot pro strojovny stanovený z hmotnosti přesunovaného materiálu vodorovná dopravní vzdálenost do 50 m v objektech výšky do 6 m</t>
  </si>
  <si>
    <t>835827612</t>
  </si>
  <si>
    <t>https://podminky.urs.cz/item/CS_URS_2023_01/998732101</t>
  </si>
  <si>
    <t>733</t>
  </si>
  <si>
    <t>Ústřední vytápění - rozvodné potrubí</t>
  </si>
  <si>
    <t>733122221</t>
  </si>
  <si>
    <t>Potrubí z trubek ocelových hladkých spojovaných lisováním z uhlíkové oceli tenkostěnné vně pozinkované PN 16, T= +110°C Ø 12/1,2</t>
  </si>
  <si>
    <t>415744256</t>
  </si>
  <si>
    <t>https://podminky.urs.cz/item/CS_URS_2023_01/733122221</t>
  </si>
  <si>
    <t>733122222</t>
  </si>
  <si>
    <t>Potrubí z trubek ocelových hladkých spojovaných lisováním z uhlíkové oceli tenkostěnné vně pozinkované PN 16, T= +110°C Ø 15/1,2</t>
  </si>
  <si>
    <t>-2062741430</t>
  </si>
  <si>
    <t>https://podminky.urs.cz/item/CS_URS_2023_01/733122222</t>
  </si>
  <si>
    <t>733122223</t>
  </si>
  <si>
    <t>Potrubí z trubek ocelových hladkých spojovaných lisováním z uhlíkové oceli tenkostěnné vně pozinkované PN 16, T= +110°C Ø 18/1,2</t>
  </si>
  <si>
    <t>-1524825892</t>
  </si>
  <si>
    <t>https://podminky.urs.cz/item/CS_URS_2023_01/733122223</t>
  </si>
  <si>
    <t>733122224</t>
  </si>
  <si>
    <t>Potrubí z trubek ocelových hladkých spojovaných lisováním z uhlíkové oceli tenkostěnné vně pozinkované PN 16, T= +110°C Ø 22/1,5</t>
  </si>
  <si>
    <t>-727049636</t>
  </si>
  <si>
    <t>https://podminky.urs.cz/item/CS_URS_2023_01/733122224</t>
  </si>
  <si>
    <t>733122225</t>
  </si>
  <si>
    <t>Potrubí z trubek ocelových hladkých spojovaných lisováním z uhlíkové oceli tenkostěnné vně pozinkované PN 16, T= +110°C Ø 28/1,5</t>
  </si>
  <si>
    <t>-2118507796</t>
  </si>
  <si>
    <t>https://podminky.urs.cz/item/CS_URS_2023_01/733122225</t>
  </si>
  <si>
    <t>733122226</t>
  </si>
  <si>
    <t>Potrubí z trubek ocelových hladkých spojovaných lisováním z uhlíkové oceli tenkostěnné vně pozinkované PN 16, T= +110°C Ø 35/1,5</t>
  </si>
  <si>
    <t>-1182361988</t>
  </si>
  <si>
    <t>https://podminky.urs.cz/item/CS_URS_2023_01/733122226</t>
  </si>
  <si>
    <t>733190107</t>
  </si>
  <si>
    <t>Zkoušky těsnosti potrubí, manžety prostupové z trubek ocelových zkoušky těsnosti potrubí (za provozu) z trubek ocelových závitových DN do 40</t>
  </si>
  <si>
    <t>396502333</t>
  </si>
  <si>
    <t>https://podminky.urs.cz/item/CS_URS_2023_01/733190107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</si>
  <si>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</si>
  <si>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</si>
  <si>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1302645814</t>
  </si>
  <si>
    <t>https://podminky.urs.cz/item/CS_URS_2023_01/733811251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</si>
  <si>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</si>
  <si>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</si>
  <si>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-1947628130</t>
  </si>
  <si>
    <t>https://podminky.urs.cz/item/CS_URS_2023_01/733811252</t>
  </si>
  <si>
    <t>998733101</t>
  </si>
  <si>
    <t>Přesun hmot pro rozvody potrubí stanovený z hmotnosti přesunovaného materiálu vodorovná dopravní vzdálenost do 50 m v objektech výšky do 6 m</t>
  </si>
  <si>
    <t>718931595</t>
  </si>
  <si>
    <t>https://podminky.urs.cz/item/CS_URS_2023_01/998733101</t>
  </si>
  <si>
    <t>734</t>
  </si>
  <si>
    <t>Ústřední vytápění - armatury</t>
  </si>
  <si>
    <t>734220102</t>
  </si>
  <si>
    <t>Ventily regulační závitové vyvažovací přímé PN 20 do 100°C G 1</t>
  </si>
  <si>
    <t>-1541418261</t>
  </si>
  <si>
    <t>https://podminky.urs.cz/item/CS_URS_2023_01/734220102</t>
  </si>
  <si>
    <t>734221686</t>
  </si>
  <si>
    <t>Ventily regulační závitové hlavice termostatické, pro ovládání ventilů PN 10 do 110°C voskové otopných těles VK</t>
  </si>
  <si>
    <t>-948914492</t>
  </si>
  <si>
    <t>https://podminky.urs.cz/item/CS_URS_2023_01/734221686</t>
  </si>
  <si>
    <t>7342216861</t>
  </si>
  <si>
    <t xml:space="preserve">Ventily regulační závitové hlavice termostatické, pro ovládání ventilů PN 10 do 110°C voskové otopných těles </t>
  </si>
  <si>
    <t>2084464847</t>
  </si>
  <si>
    <t>734242415</t>
  </si>
  <si>
    <t>Ventily zpětné závitové PN 16 do 110°C přímé G 5/4</t>
  </si>
  <si>
    <t>1381570023</t>
  </si>
  <si>
    <t>https://podminky.urs.cz/item/CS_URS_2023_01/734242415</t>
  </si>
  <si>
    <t>734261402</t>
  </si>
  <si>
    <t>Šroubení připojovací armatury radiátorů VK PN 10 do 110°C, regulační uzavíratelné rohové G 1/2 x 18</t>
  </si>
  <si>
    <t>741613317</t>
  </si>
  <si>
    <t>https://podminky.urs.cz/item/CS_URS_2023_01/734261402</t>
  </si>
  <si>
    <t>7342614031</t>
  </si>
  <si>
    <t xml:space="preserve">Armatura připojovací rohová HM včetně termostatické hlavice , provedení CHROM </t>
  </si>
  <si>
    <t>512605589</t>
  </si>
  <si>
    <t>73426140312</t>
  </si>
  <si>
    <t xml:space="preserve">KRYTKA PRO připojovací armaturu HM , provedení CHROM </t>
  </si>
  <si>
    <t>32631413</t>
  </si>
  <si>
    <t>734291123</t>
  </si>
  <si>
    <t>Ostatní armatury kohouty plnicí a vypouštěcí PN 10 do 90°C G 1/2</t>
  </si>
  <si>
    <t>1349330414</t>
  </si>
  <si>
    <t>https://podminky.urs.cz/item/CS_URS_2023_01/734291123</t>
  </si>
  <si>
    <t>734292714</t>
  </si>
  <si>
    <t>Ostatní armatury kulové kohouty PN 42 do 185°C přímé vnitřní závit G 3/4</t>
  </si>
  <si>
    <t>-533433586</t>
  </si>
  <si>
    <t>https://podminky.urs.cz/item/CS_URS_2023_01/734292714</t>
  </si>
  <si>
    <t>734292715</t>
  </si>
  <si>
    <t>Ostatní armatury kulové kohouty PN 42 do 185°C přímé vnitřní závit G 1</t>
  </si>
  <si>
    <t>-1796150936</t>
  </si>
  <si>
    <t>https://podminky.urs.cz/item/CS_URS_2023_01/734292715</t>
  </si>
  <si>
    <t>734292716</t>
  </si>
  <si>
    <t>Ostatní armatury kulové kohouty PN 42 do 185°C přímé vnitřní závit G 1 1/4</t>
  </si>
  <si>
    <t>-1850781644</t>
  </si>
  <si>
    <t>https://podminky.urs.cz/item/CS_URS_2023_01/734292716</t>
  </si>
  <si>
    <t>734295021</t>
  </si>
  <si>
    <t>Směšovací armatury otopných a chladících systémů ventily závitové PN 10 T= 120°C třícestné se servomotorem G 3/4</t>
  </si>
  <si>
    <t>1703263463</t>
  </si>
  <si>
    <t>https://podminky.urs.cz/item/CS_URS_2023_01/734295021</t>
  </si>
  <si>
    <t>998734101</t>
  </si>
  <si>
    <t>Přesun hmot pro armatury stanovený z hmotnosti přesunovaného materiálu vodorovná dopravní vzdálenost do 50 m v objektech výšky do 6 m</t>
  </si>
  <si>
    <t>-864699374</t>
  </si>
  <si>
    <t>https://podminky.urs.cz/item/CS_URS_2023_01/998734101</t>
  </si>
  <si>
    <t>735</t>
  </si>
  <si>
    <t>Ústřední vytápění - otopná tělesa</t>
  </si>
  <si>
    <t>735152472</t>
  </si>
  <si>
    <t>Otopná tělesa panelová VK dvoudesková PN 1,0 MPa, T do 110°C s jednou přídavnou přestupní plochou výšky tělesa 600 mm stavební délky / výkonu 500 mm / 644 W</t>
  </si>
  <si>
    <t>-940196039</t>
  </si>
  <si>
    <t>https://podminky.urs.cz/item/CS_URS_2023_01/735152472</t>
  </si>
  <si>
    <t>735152473</t>
  </si>
  <si>
    <t>Otopná tělesa panelová VK dvoudesková PN 1,0 MPa, T do 110°C s jednou přídavnou přestupní plochou výšky tělesa 600 mm stavební délky / výkonu 600 mm / 773 W</t>
  </si>
  <si>
    <t>-1960482025</t>
  </si>
  <si>
    <t>https://podminky.urs.cz/item/CS_URS_2023_01/735152473</t>
  </si>
  <si>
    <t>735152476</t>
  </si>
  <si>
    <t>Otopná tělesa panelová VK dvoudesková PN 1,0 MPa, T do 110°C s jednou přídavnou přestupní plochou výšky tělesa 600 mm stavební délky / výkonu 900 mm / 1159 W</t>
  </si>
  <si>
    <t>1713202480</t>
  </si>
  <si>
    <t>https://podminky.urs.cz/item/CS_URS_2023_01/735152476</t>
  </si>
  <si>
    <t>735152478</t>
  </si>
  <si>
    <t>Otopná tělesa panelová VK dvoudesková PN 1,0 MPa, T do 110°C s jednou přídavnou přestupní plochou výšky tělesa 600 mm stavební délky / výkonu 1100 mm / 1417 W</t>
  </si>
  <si>
    <t>714700678</t>
  </si>
  <si>
    <t>https://podminky.urs.cz/item/CS_URS_2023_01/735152478</t>
  </si>
  <si>
    <t>735152480</t>
  </si>
  <si>
    <t>Otopná tělesa panelová VK dvoudesková PN 1,0 MPa, T do 110°C s jednou přídavnou přestupní plochou výšky tělesa 600 mm stavební délky / výkonu 1400 mm / 1803 W</t>
  </si>
  <si>
    <t>-1737349306</t>
  </si>
  <si>
    <t>https://podminky.urs.cz/item/CS_URS_2023_01/735152480</t>
  </si>
  <si>
    <t>735152573</t>
  </si>
  <si>
    <t>Otopná tělesa panelová VK dvoudesková PN 1,0 MPa, T do 110°C se dvěma přídavnými přestupními plochami výšky tělesa 600 mm stavební délky / výkonu 600 mm / 1007 W</t>
  </si>
  <si>
    <t>-808587833</t>
  </si>
  <si>
    <t>https://podminky.urs.cz/item/CS_URS_2023_01/735152573</t>
  </si>
  <si>
    <t>735152574</t>
  </si>
  <si>
    <t>Otopná tělesa panelová VK dvoudesková PN 1,0 MPa, T do 110°C se dvěma přídavnými přestupními plochami výšky tělesa 600 mm stavební délky / výkonu 700 mm / 1175 W</t>
  </si>
  <si>
    <t>-480427378</t>
  </si>
  <si>
    <t>https://podminky.urs.cz/item/CS_URS_2023_01/735152574</t>
  </si>
  <si>
    <t>735152575</t>
  </si>
  <si>
    <t>Otopná tělesa panelová VK dvoudesková PN 1,0 MPa, T do 110°C se dvěma přídavnými přestupními plochami výšky tělesa 600 mm stavební délky / výkonu 800 mm / 1343 W</t>
  </si>
  <si>
    <t>-1857713339</t>
  </si>
  <si>
    <t>https://podminky.urs.cz/item/CS_URS_2023_01/735152575</t>
  </si>
  <si>
    <t>735152578</t>
  </si>
  <si>
    <t>Otopná tělesa panelová VK dvoudesková PN 1,0 MPa, T do 110°C se dvěma přídavnými přestupními plochami výšky tělesa 600 mm stavební délky / výkonu 1100 mm / 1847 W</t>
  </si>
  <si>
    <t>-402228339</t>
  </si>
  <si>
    <t>https://podminky.urs.cz/item/CS_URS_2023_01/735152578</t>
  </si>
  <si>
    <t>735152580</t>
  </si>
  <si>
    <t>Otopná tělesa panelová VK dvoudesková PN 1,0 MPa, T do 110°C se dvěma přídavnými přestupními plochami výšky tělesa 600 mm stavební délky / výkonu 1400 mm / 2351 W</t>
  </si>
  <si>
    <t>-1654884526</t>
  </si>
  <si>
    <t>https://podminky.urs.cz/item/CS_URS_2023_01/735152580</t>
  </si>
  <si>
    <t>735164511</t>
  </si>
  <si>
    <t>Otopná tělesa trubková montáž těles na stěnu výšky tělesa do 1500 mm</t>
  </si>
  <si>
    <t>1403910352</t>
  </si>
  <si>
    <t>https://podminky.urs.cz/item/CS_URS_2023_01/735164511</t>
  </si>
  <si>
    <t>5415304212</t>
  </si>
  <si>
    <t xml:space="preserve">těleso trubkové prohnuté se středovým připojením   1220x450mm </t>
  </si>
  <si>
    <t>1872112015</t>
  </si>
  <si>
    <t>998735101</t>
  </si>
  <si>
    <t>Přesun hmot pro otopná tělesa stanovený z hmotnosti přesunovaného materiálu vodorovná dopravní vzdálenost do 50 m v objektech výšky do 6 m</t>
  </si>
  <si>
    <t>1396900365</t>
  </si>
  <si>
    <t>https://podminky.urs.cz/item/CS_URS_2023_01/998735101</t>
  </si>
  <si>
    <t>HZS22121</t>
  </si>
  <si>
    <t xml:space="preserve">Hodinové zúčtovací sazby profesí PSV provádění stavebních instalací instalatér odborný - TOPNÁ ZKOUŠKA </t>
  </si>
  <si>
    <t>1076273835</t>
  </si>
  <si>
    <t>363948177</t>
  </si>
  <si>
    <t xml:space="preserve">01.4-3 - Vzduchotechnika </t>
  </si>
  <si>
    <t xml:space="preserve">    751 - Vzduchotechnika</t>
  </si>
  <si>
    <t>713371112</t>
  </si>
  <si>
    <t>Montáž izolace tepelné těles snímatelnými pouzdry s výplní z pásů nebo jiných vláknitých materiálů v černém šestihranném pletivu, pouzdra z plechu s patentními uzávěry (izolační výplň a plech ve specifikaci) ploch tvarových</t>
  </si>
  <si>
    <t>-1049901046</t>
  </si>
  <si>
    <t>https://podminky.urs.cz/item/CS_URS_2023_01/713371112</t>
  </si>
  <si>
    <t>42981745</t>
  </si>
  <si>
    <t xml:space="preserve">tepelná a hluková izolace 50mm, délka 10m D 450mm, včetně oplechování </t>
  </si>
  <si>
    <t>2038993129</t>
  </si>
  <si>
    <t>3*1,15 "Přepočtené koeficientem množství</t>
  </si>
  <si>
    <t>-735342078</t>
  </si>
  <si>
    <t>751</t>
  </si>
  <si>
    <t>Vzduchotechnika</t>
  </si>
  <si>
    <t>751111133</t>
  </si>
  <si>
    <t>Montáž ventilátoru axiálního nízkotlakého potrubního základního, průměru přes 300 do 400 mm</t>
  </si>
  <si>
    <t>1462717645</t>
  </si>
  <si>
    <t>https://podminky.urs.cz/item/CS_URS_2023_01/751111133</t>
  </si>
  <si>
    <t>42914472</t>
  </si>
  <si>
    <t xml:space="preserve">ventilátor axiální potrubní, skříň z ocelového pozinkovaného plechu  1370 m3/h,230V-kompletní dodávka včetně montážní konzoly -pozice V.2</t>
  </si>
  <si>
    <t>-1092775943</t>
  </si>
  <si>
    <t>751122052</t>
  </si>
  <si>
    <t>Montáž ventilátoru radiálního nízkotlakého podhledového základního, průměru přes 100 do 200 mm</t>
  </si>
  <si>
    <t>-1392802576</t>
  </si>
  <si>
    <t>https://podminky.urs.cz/item/CS_URS_2023_01/751122052</t>
  </si>
  <si>
    <t>54233103</t>
  </si>
  <si>
    <t>ventilátor radiální malý dvoutáčkový se zpětnou klapkou 240/140 m3/h, ovládání hygrostatem s tahovým spínačem -kompletní dodávka - pozice V.1</t>
  </si>
  <si>
    <t>-1728290686</t>
  </si>
  <si>
    <t>751322134</t>
  </si>
  <si>
    <t>Montáž talířových ventilů, anemostatů, dýz anemostatu čtvercového vířivého se skříní, průřezu přes 0,350 do 0,500 m2</t>
  </si>
  <si>
    <t>1018624174</t>
  </si>
  <si>
    <t>https://podminky.urs.cz/item/CS_URS_2023_01/751322134</t>
  </si>
  <si>
    <t>42972218</t>
  </si>
  <si>
    <t xml:space="preserve">anemostat vířivý pro přívod/odvod vzduchu čtvercový ocelový bílý 600x600mm 24 lamel,včetně plenum boxu s odvodní nebo přívodní regulační klapkou,připojení vertikální  </t>
  </si>
  <si>
    <t>1283326546</t>
  </si>
  <si>
    <t>751322141</t>
  </si>
  <si>
    <t>Montáž talířových ventilů, anemostatů, dýz anemostatu kruhového vířivého se skříní, průměru do 300 mm</t>
  </si>
  <si>
    <t>-629405311</t>
  </si>
  <si>
    <t>https://podminky.urs.cz/item/CS_URS_2023_01/751322141</t>
  </si>
  <si>
    <t>42972224</t>
  </si>
  <si>
    <t xml:space="preserve">anemostat kruhový 150 s pevným kuželem se zpětnou klapkou včetně montážního kroužku </t>
  </si>
  <si>
    <t>1596497359</t>
  </si>
  <si>
    <t>751511182</t>
  </si>
  <si>
    <t>Montáž potrubí plechového skupiny I kruhového bez příruby tloušťky plechu 0,6 mm, průměru přes 100 do 200 mm</t>
  </si>
  <si>
    <t>-1772501073</t>
  </si>
  <si>
    <t>https://podminky.urs.cz/item/CS_URS_2023_01/751511182</t>
  </si>
  <si>
    <t>42981097</t>
  </si>
  <si>
    <t>trouba spirálně vinutá Pz D 125mm</t>
  </si>
  <si>
    <t>-910892558</t>
  </si>
  <si>
    <t>29*1,2 "Přepočtené koeficientem množství</t>
  </si>
  <si>
    <t>42981098</t>
  </si>
  <si>
    <t>trouba spirálně vinutá Pz D 140mm</t>
  </si>
  <si>
    <t>310650022</t>
  </si>
  <si>
    <t>22*1,2 "Přepočtené koeficientem množství</t>
  </si>
  <si>
    <t>42981101</t>
  </si>
  <si>
    <t>trouba spirálně vinutá Pz D 180mm</t>
  </si>
  <si>
    <t>-588680978</t>
  </si>
  <si>
    <t>42981099</t>
  </si>
  <si>
    <t>trouba spirálně vinutá Pz D 160mm</t>
  </si>
  <si>
    <t>-809441555</t>
  </si>
  <si>
    <t>42981015</t>
  </si>
  <si>
    <t>trouba spirálně vinutá Pz D 200mm</t>
  </si>
  <si>
    <t>-536763308</t>
  </si>
  <si>
    <t>751511183</t>
  </si>
  <si>
    <t>Montáž potrubí plechového skupiny I kruhového bez příruby tloušťky plechu 0,6 mm, průměru přes 200 do 300 mm</t>
  </si>
  <si>
    <t>1774816650</t>
  </si>
  <si>
    <t>https://podminky.urs.cz/item/CS_URS_2023_01/751511183</t>
  </si>
  <si>
    <t>42981102</t>
  </si>
  <si>
    <t>trouba spirálně vinutá Pz D 225mm</t>
  </si>
  <si>
    <t>46602742</t>
  </si>
  <si>
    <t>8*1,2 "Přepočtené koeficientem množství</t>
  </si>
  <si>
    <t>42981103</t>
  </si>
  <si>
    <t>trouba spirálně vinutá Pz D 250mm</t>
  </si>
  <si>
    <t>93451603</t>
  </si>
  <si>
    <t>9*1,2 "Přepočtené koeficientem množství</t>
  </si>
  <si>
    <t>42981104</t>
  </si>
  <si>
    <t>trouba spirálně vinutá Pz D 280mm</t>
  </si>
  <si>
    <t>-1648609672</t>
  </si>
  <si>
    <t>2*1,2 "Přepočtené koeficientem množství</t>
  </si>
  <si>
    <t>751511184</t>
  </si>
  <si>
    <t>Montáž potrubí plechového skupiny I kruhového bez příruby tloušťky plechu 0,6 mm, průměru přes 300 do 400 mm</t>
  </si>
  <si>
    <t>1182581742</t>
  </si>
  <si>
    <t>https://podminky.urs.cz/item/CS_URS_2023_01/751511184</t>
  </si>
  <si>
    <t>42981106</t>
  </si>
  <si>
    <t>trouba spirálně vinutá Pz D 315mm</t>
  </si>
  <si>
    <t>-483256966</t>
  </si>
  <si>
    <t>42981107</t>
  </si>
  <si>
    <t>trouba spirálně vinutá Pz D 355mm</t>
  </si>
  <si>
    <t>94119507</t>
  </si>
  <si>
    <t>4*1,2 "Přepočtené koeficientem množství</t>
  </si>
  <si>
    <t>42981022</t>
  </si>
  <si>
    <t>trouba spirálně vinutá Pz D 400mm</t>
  </si>
  <si>
    <t>1158279891</t>
  </si>
  <si>
    <t>13*1,2 "Přepočtené koeficientem množství</t>
  </si>
  <si>
    <t>751511185</t>
  </si>
  <si>
    <t>Montáž potrubí plechového skupiny I kruhového bez příruby tloušťky plechu 0,6 mm, průměru přes 400 mm</t>
  </si>
  <si>
    <t>-10336836</t>
  </si>
  <si>
    <t>https://podminky.urs.cz/item/CS_URS_2023_01/751511185</t>
  </si>
  <si>
    <t>42981108</t>
  </si>
  <si>
    <t>trouba spirálně vinutá Pz D 450mm</t>
  </si>
  <si>
    <t>1507579330</t>
  </si>
  <si>
    <t>28*1,2 "Přepočtené koeficientem množství</t>
  </si>
  <si>
    <t>42981024</t>
  </si>
  <si>
    <t>trouba spirálně vinutá Pz D 500mm</t>
  </si>
  <si>
    <t>-1460120848</t>
  </si>
  <si>
    <t>6*1,2 "Přepočtené koeficientem množství</t>
  </si>
  <si>
    <t>751514178</t>
  </si>
  <si>
    <t>Montáž oblouku do plechového potrubí kruhového bez příruby, průměru přes 100 do 200 mm</t>
  </si>
  <si>
    <t>2061312959</t>
  </si>
  <si>
    <t>https://podminky.urs.cz/item/CS_URS_2023_01/751514178</t>
  </si>
  <si>
    <t>42981113</t>
  </si>
  <si>
    <t>oblouk lisovaný Pz 90° D 125mm</t>
  </si>
  <si>
    <t>-439684923</t>
  </si>
  <si>
    <t>42981115</t>
  </si>
  <si>
    <t>oblouk lisovaný Pz 90° D 150mm</t>
  </si>
  <si>
    <t>-1339401747</t>
  </si>
  <si>
    <t>42981116</t>
  </si>
  <si>
    <t>oblouk lisovaný Pz 90° D 160mm</t>
  </si>
  <si>
    <t>1263843921</t>
  </si>
  <si>
    <t>42981117</t>
  </si>
  <si>
    <t>oblouk lisovaný Pz 90° D 180mm</t>
  </si>
  <si>
    <t>-1679980067</t>
  </si>
  <si>
    <t>42981085</t>
  </si>
  <si>
    <t>oblouk segmentový Pz 90° D 200mm</t>
  </si>
  <si>
    <t>219979218</t>
  </si>
  <si>
    <t>751514179</t>
  </si>
  <si>
    <t>Montáž oblouku do plechového potrubí kruhového bez příruby, průměru přes 200 do 300 mm</t>
  </si>
  <si>
    <t>-1208605847</t>
  </si>
  <si>
    <t>https://podminky.urs.cz/item/CS_URS_2023_01/751514179</t>
  </si>
  <si>
    <t>42981118</t>
  </si>
  <si>
    <t>oblouk segmentový Pz 90° D 224mm</t>
  </si>
  <si>
    <t>1220183420</t>
  </si>
  <si>
    <t>751514181</t>
  </si>
  <si>
    <t>Montáž oblouku do plechového potrubí kruhového bez příruby, průměru přes 400 do 500 mm</t>
  </si>
  <si>
    <t>-1039617850</t>
  </si>
  <si>
    <t>https://podminky.urs.cz/item/CS_URS_2023_01/751514181</t>
  </si>
  <si>
    <t>42981124</t>
  </si>
  <si>
    <t>oblouk segmentový Pz 90° D 450mm</t>
  </si>
  <si>
    <t>-1046311435</t>
  </si>
  <si>
    <t>42981088</t>
  </si>
  <si>
    <t>oblouk segmentový Pz 90° D 500mm</t>
  </si>
  <si>
    <t>493716411</t>
  </si>
  <si>
    <t>751514288</t>
  </si>
  <si>
    <t>Montáž kalhotového kusu nebo odbočky jednostranné do plechového potrubí kruhového bez příruby, průměru přes 100 do 200 mm</t>
  </si>
  <si>
    <t>1719878226</t>
  </si>
  <si>
    <t>https://podminky.urs.cz/item/CS_URS_2023_01/751514288</t>
  </si>
  <si>
    <t>42981437</t>
  </si>
  <si>
    <t>odbočka jednostranná osová Pz T-kus 90° D1/D2 = 180/125mm</t>
  </si>
  <si>
    <t>1417587713</t>
  </si>
  <si>
    <t>42981433</t>
  </si>
  <si>
    <t>odbočka jednostranná osová Pz T-kus 90° D1/D2 = 160/125mm</t>
  </si>
  <si>
    <t>1007950013</t>
  </si>
  <si>
    <t>751514289</t>
  </si>
  <si>
    <t>Montáž kalhotového kusu nebo odbočky jednostranné do plechového potrubí kruhového bez příruby, průměru přes 200 do 300 mm</t>
  </si>
  <si>
    <t>654741414</t>
  </si>
  <si>
    <t>https://podminky.urs.cz/item/CS_URS_2023_01/751514289</t>
  </si>
  <si>
    <t>42981452</t>
  </si>
  <si>
    <t>odbočka jednostranná osová Pz T-kus 90° D1/D2 = 250/125mm</t>
  </si>
  <si>
    <t>1438232054</t>
  </si>
  <si>
    <t>42981446</t>
  </si>
  <si>
    <t>odbočka jednostranná osová Pz T-kus 90° D1/D2 = 224/125mm</t>
  </si>
  <si>
    <t>1932053927</t>
  </si>
  <si>
    <t>42981461</t>
  </si>
  <si>
    <t>odbočka jednostranná osová Pz T-kus 90° D1/D2 = 280/180mm</t>
  </si>
  <si>
    <t>1166262360</t>
  </si>
  <si>
    <t>42981455</t>
  </si>
  <si>
    <t>odbočka jednostranná osová Pz T-kus 90° D1/D2 = 250/180mm</t>
  </si>
  <si>
    <t>-802433357</t>
  </si>
  <si>
    <t>751514290</t>
  </si>
  <si>
    <t>Montáž kalhotového kusu nebo odbočky jednostranné do plechového potrubí kruhového bez příruby, průměru přes 300 do 400 mm</t>
  </si>
  <si>
    <t>-792863662</t>
  </si>
  <si>
    <t>https://podminky.urs.cz/item/CS_URS_2023_01/751514290</t>
  </si>
  <si>
    <t>42981491</t>
  </si>
  <si>
    <t>odbočka jednostranná osová Pz T-kus 90° D1/D2 = 400/355mm</t>
  </si>
  <si>
    <t>219854787</t>
  </si>
  <si>
    <t>42981486</t>
  </si>
  <si>
    <t>odbočka jednostranná osová Pz T-kus 90° D1/D2 = 400/200mm</t>
  </si>
  <si>
    <t>2112165285</t>
  </si>
  <si>
    <t>42981475</t>
  </si>
  <si>
    <t>odbočka jednostranná osová Pz T-kus 90° D1/D2 = 315/200mm</t>
  </si>
  <si>
    <t>542876641</t>
  </si>
  <si>
    <t>42981480</t>
  </si>
  <si>
    <t>odbočka jednostranná osová Pz T-kus 90° D1/D2 = 355/200mm</t>
  </si>
  <si>
    <t>-982885963</t>
  </si>
  <si>
    <t>751514291</t>
  </si>
  <si>
    <t>Montáž kalhotového kusu nebo odbočky jednostranné do plechového potrubí kruhového bez příruby, průměru přes 400 do 500 mm</t>
  </si>
  <si>
    <t>805499108</t>
  </si>
  <si>
    <t>https://podminky.urs.cz/item/CS_URS_2023_01/751514291</t>
  </si>
  <si>
    <t>42981500</t>
  </si>
  <si>
    <t>odbočka jednostranná osová Pz T-kus 90° D1/D2 = 500/250mm</t>
  </si>
  <si>
    <t>802844875</t>
  </si>
  <si>
    <t>42981492</t>
  </si>
  <si>
    <t>odbočka jednostranná osová Pz T-kus 90° D1/D2 = 450/200mm</t>
  </si>
  <si>
    <t>945901388</t>
  </si>
  <si>
    <t>751514478</t>
  </si>
  <si>
    <t>Montáž přechodu osového nebo pravoúhlého do plechového potrubí kruhového bez příruby, průměru přes 100 do 200 mm</t>
  </si>
  <si>
    <t>687281516</t>
  </si>
  <si>
    <t>https://podminky.urs.cz/item/CS_URS_2023_01/751514478</t>
  </si>
  <si>
    <t>42981348</t>
  </si>
  <si>
    <t>přechod osový Pz D1/D2 = 140/80mm</t>
  </si>
  <si>
    <t>406857882</t>
  </si>
  <si>
    <t>429813481</t>
  </si>
  <si>
    <t>přechod osový Pz D1/D2 = 160/80mm</t>
  </si>
  <si>
    <t>760680212</t>
  </si>
  <si>
    <t>4298134812</t>
  </si>
  <si>
    <t>přechod osový Pz D1/D2 = 160/125mm</t>
  </si>
  <si>
    <t>-387309928</t>
  </si>
  <si>
    <t>42981351</t>
  </si>
  <si>
    <t>přechod osový Pz D1/D2 = 180/125mm</t>
  </si>
  <si>
    <t>-2015443907</t>
  </si>
  <si>
    <t>42981353</t>
  </si>
  <si>
    <t>přechod osový Pz D1/D2 = 180/160mm</t>
  </si>
  <si>
    <t>-276051434</t>
  </si>
  <si>
    <t>42981354</t>
  </si>
  <si>
    <t>přechod osový Pz D1/D2 = 200/125mm</t>
  </si>
  <si>
    <t>1943446710</t>
  </si>
  <si>
    <t>42981356</t>
  </si>
  <si>
    <t>přechod osový Pz D1/D2 = 200/160mm</t>
  </si>
  <si>
    <t>-1701969556</t>
  </si>
  <si>
    <t>751514479</t>
  </si>
  <si>
    <t>Montáž přechodu osového nebo pravoúhlého do plechového potrubí kruhového bez příruby, průměru přes 200 do 300 mm</t>
  </si>
  <si>
    <t>-902992248</t>
  </si>
  <si>
    <t>https://podminky.urs.cz/item/CS_URS_2023_01/751514479</t>
  </si>
  <si>
    <t>42981369</t>
  </si>
  <si>
    <t>přechod osový Pz D1/D2 = 250/224mm</t>
  </si>
  <si>
    <t>-1220413634</t>
  </si>
  <si>
    <t>42981361</t>
  </si>
  <si>
    <t>přechod osový Pz D1/D2 = 224/180mm</t>
  </si>
  <si>
    <t>1161106976</t>
  </si>
  <si>
    <t>42981374</t>
  </si>
  <si>
    <t>přechod osový Pz D1/D2 = 280/250mm</t>
  </si>
  <si>
    <t>-1106728247</t>
  </si>
  <si>
    <t>751514480</t>
  </si>
  <si>
    <t>Montáž přechodu osového nebo pravoúhlého do plechového potrubí kruhového bez příruby, průměru přes 300 do 400 mm</t>
  </si>
  <si>
    <t>-1016258229</t>
  </si>
  <si>
    <t>https://podminky.urs.cz/item/CS_URS_2023_01/751514480</t>
  </si>
  <si>
    <t>42981380</t>
  </si>
  <si>
    <t>přechod osový Pz D1/D2 = 355/180mm</t>
  </si>
  <si>
    <t>790346780</t>
  </si>
  <si>
    <t>42981385</t>
  </si>
  <si>
    <t>přechod osový Pz D1/D2 = 400/180mm</t>
  </si>
  <si>
    <t>99578896</t>
  </si>
  <si>
    <t>42981377</t>
  </si>
  <si>
    <t>přechod osový Pz D1/D2 = 315/224mm</t>
  </si>
  <si>
    <t>-836057373</t>
  </si>
  <si>
    <t>42981384</t>
  </si>
  <si>
    <t>přechod osový Pz D1/D2 = 355/315mm</t>
  </si>
  <si>
    <t>796488260</t>
  </si>
  <si>
    <t>42981391</t>
  </si>
  <si>
    <t>přechod osový Pz D1/D2 = 400/355mm</t>
  </si>
  <si>
    <t>644675527</t>
  </si>
  <si>
    <t>751514481</t>
  </si>
  <si>
    <t>Montáž přechodu osového nebo pravoúhlého do plechového potrubí kruhového bez příruby, průměru přes 400 do 500 mm</t>
  </si>
  <si>
    <t>1397645490</t>
  </si>
  <si>
    <t>https://podminky.urs.cz/item/CS_URS_2023_01/751514481</t>
  </si>
  <si>
    <t>42981401</t>
  </si>
  <si>
    <t>přechod osový Pz D1/D2 = 500/450mm</t>
  </si>
  <si>
    <t>369842314</t>
  </si>
  <si>
    <t>42981396</t>
  </si>
  <si>
    <t>přechod osový Pz D1/D2 = 450/400mm</t>
  </si>
  <si>
    <t>978217540</t>
  </si>
  <si>
    <t>751514679</t>
  </si>
  <si>
    <t>Montáž škrtící klapky nebo zpětné klapky do plechového potrubí kruhové bez příruby, průměru přes 100 do 200 mm</t>
  </si>
  <si>
    <t>1035860928</t>
  </si>
  <si>
    <t>https://podminky.urs.cz/item/CS_URS_2023_01/751514679</t>
  </si>
  <si>
    <t>42971021</t>
  </si>
  <si>
    <t xml:space="preserve">klapka kruhová požární  Pz D 140mm</t>
  </si>
  <si>
    <t>2007778657</t>
  </si>
  <si>
    <t>751514680</t>
  </si>
  <si>
    <t>Montáž škrtící klapky nebo zpětné klapky do plechového potrubí kruhové bez příruby, průměru přes 200 do 300 mm</t>
  </si>
  <si>
    <t>1577476988</t>
  </si>
  <si>
    <t>https://podminky.urs.cz/item/CS_URS_2023_01/751514680</t>
  </si>
  <si>
    <t>42971009</t>
  </si>
  <si>
    <t xml:space="preserve">klapka kruhová uzavírací Pz D 250mm se servopohonem </t>
  </si>
  <si>
    <t>1937995712</t>
  </si>
  <si>
    <t>751514682</t>
  </si>
  <si>
    <t>Montáž škrtící klapky nebo zpětné klapky do plechového potrubí kruhové bez příruby, průměru přes 400 do 500 mm</t>
  </si>
  <si>
    <t>1875606846</t>
  </si>
  <si>
    <t>https://podminky.urs.cz/item/CS_URS_2023_01/751514682</t>
  </si>
  <si>
    <t>42971014</t>
  </si>
  <si>
    <t xml:space="preserve">klapka kruhová uzavírací Pz D 450mm se servopohonem </t>
  </si>
  <si>
    <t>637977137</t>
  </si>
  <si>
    <t>751514776</t>
  </si>
  <si>
    <t>Montáž protidešťové stříšky nebo výfukové hlavice do plechového potrubí kruhové bez příruby, průměru přes 100 do 200 mm</t>
  </si>
  <si>
    <t>352746591</t>
  </si>
  <si>
    <t>https://podminky.urs.cz/item/CS_URS_2023_01/751514776</t>
  </si>
  <si>
    <t>42981023</t>
  </si>
  <si>
    <t>výfuková hlavice Pz D 140mm</t>
  </si>
  <si>
    <t>-1138633173</t>
  </si>
  <si>
    <t>42981025</t>
  </si>
  <si>
    <t>výfuková hlavice Pz D 160mm</t>
  </si>
  <si>
    <t>-1049905583</t>
  </si>
  <si>
    <t>751572102</t>
  </si>
  <si>
    <t>Závěs kruhového potrubí pomocí objímky, kotvené do betonu průměru potrubí přes 100 do 200 mm</t>
  </si>
  <si>
    <t>-2078482792</t>
  </si>
  <si>
    <t>https://podminky.urs.cz/item/CS_URS_2023_01/751572102</t>
  </si>
  <si>
    <t>751572103</t>
  </si>
  <si>
    <t>Závěs kruhového potrubí pomocí objímky, kotvené do betonu průměru potrubí přes 200 do 300 mm</t>
  </si>
  <si>
    <t>-633479688</t>
  </si>
  <si>
    <t>https://podminky.urs.cz/item/CS_URS_2023_01/751572103</t>
  </si>
  <si>
    <t>751572104</t>
  </si>
  <si>
    <t>Závěs kruhového potrubí pomocí objímky, kotvené do betonu průměru potrubí přes 300 do 400 mm</t>
  </si>
  <si>
    <t>-765189736</t>
  </si>
  <si>
    <t>https://podminky.urs.cz/item/CS_URS_2023_01/751572104</t>
  </si>
  <si>
    <t>751572105</t>
  </si>
  <si>
    <t>Závěs kruhového potrubí pomocí objímky, kotvené do betonu průměru potrubí přes 400 do 500 mm</t>
  </si>
  <si>
    <t>1940025209</t>
  </si>
  <si>
    <t>https://podminky.urs.cz/item/CS_URS_2023_01/751572105</t>
  </si>
  <si>
    <t>75157214111</t>
  </si>
  <si>
    <t xml:space="preserve">Ostatní spotřební materiál pro vedení potrubí a uchycení prvků </t>
  </si>
  <si>
    <t xml:space="preserve">soubor </t>
  </si>
  <si>
    <t>746779526</t>
  </si>
  <si>
    <t>https://podminky.urs.cz/item/CS_URS_2023_01/75157214111</t>
  </si>
  <si>
    <t>751581352</t>
  </si>
  <si>
    <t>Protipožární ochrana vzduchotechnického potrubí prostup kruhového potrubí stěnou, průměru potrubí přes 100 do 200 mm</t>
  </si>
  <si>
    <t>-1972494613</t>
  </si>
  <si>
    <t>https://podminky.urs.cz/item/CS_URS_2023_01/751581352</t>
  </si>
  <si>
    <t>751581354</t>
  </si>
  <si>
    <t>Protipožární ochrana vzduchotechnického potrubí prostup kruhového potrubí stěnou, průměru potrubí přes 300 do 400 mm</t>
  </si>
  <si>
    <t>416979843</t>
  </si>
  <si>
    <t>https://podminky.urs.cz/item/CS_URS_2023_01/751581354</t>
  </si>
  <si>
    <t>751581358</t>
  </si>
  <si>
    <t>Protipožární ochrana vzduchotechnického potrubí prostup kruhového potrubí stropem, průměru potrubí přes 300 do 400 mm</t>
  </si>
  <si>
    <t>-988005059</t>
  </si>
  <si>
    <t>https://podminky.urs.cz/item/CS_URS_2023_01/751581358</t>
  </si>
  <si>
    <t>751612141</t>
  </si>
  <si>
    <t>Montáž vzduchotechnické jednotky s rekuperací tepla a vlhkosti centrální nástřešní s výměnou vzduchu do 5000 m3/h</t>
  </si>
  <si>
    <t>-1802240809</t>
  </si>
  <si>
    <t>https://podminky.urs.cz/item/CS_URS_2023_01/751612141</t>
  </si>
  <si>
    <t>42944066</t>
  </si>
  <si>
    <t xml:space="preserve">jednotka VZT stojatá venkovní nastřešní s rekuperací tepla včetně ovládací a regulační  jednotky do 4600m3/hod, ohřev a chlazení vzduchu tepelným čerpadlem - ZAŘÍZENÍ č.1</t>
  </si>
  <si>
    <t>1762660759</t>
  </si>
  <si>
    <t>751691111</t>
  </si>
  <si>
    <t>Zaregulování systému vzduchotechnického zařízení za 1 koncový (distribuční) prvek</t>
  </si>
  <si>
    <t>1009770301</t>
  </si>
  <si>
    <t>https://podminky.urs.cz/item/CS_URS_2023_01/751691111</t>
  </si>
  <si>
    <t>998751101</t>
  </si>
  <si>
    <t>Přesun hmot pro vzduchotechniku stanovený z hmotnosti přesunovaného materiálu vodorovná dopravní vzdálenost do 100 m v objektech výšky do 12 m</t>
  </si>
  <si>
    <t>2077766157</t>
  </si>
  <si>
    <t>https://podminky.urs.cz/item/CS_URS_2023_01/998751101</t>
  </si>
  <si>
    <t>-1407392512</t>
  </si>
  <si>
    <t>HZS3212</t>
  </si>
  <si>
    <t xml:space="preserve">Hodinové zúčtovací sazby montáží technologických zařízení na stavebních objektech montér vzduchotechniky odborný - UVEDENÍ DO PROVOZU </t>
  </si>
  <si>
    <t>-221333200</t>
  </si>
  <si>
    <t>https://podminky.urs.cz/item/CS_URS_2023_01/HZS3212</t>
  </si>
  <si>
    <t>HZS32122</t>
  </si>
  <si>
    <t xml:space="preserve">Hodinové zúčtovací sazby montáží technologických zařízení na stavebních objektech montér vzduchotechniky odborný-KOMPLEXNÍ VYZKOUŠENÍ </t>
  </si>
  <si>
    <t>-1562416562</t>
  </si>
  <si>
    <t>https://podminky.urs.cz/item/CS_URS_2023_01/HZS32122</t>
  </si>
  <si>
    <t>HZS32311</t>
  </si>
  <si>
    <t xml:space="preserve">Hodinové zúčtovací sazby montáží technologických zařízení na stavebních objektech montér měřících a regulačních zařízení - REGULACE VZT </t>
  </si>
  <si>
    <t>1792008039</t>
  </si>
  <si>
    <t>https://podminky.urs.cz/item/CS_URS_2023_01/HZS32311</t>
  </si>
  <si>
    <t>01.4-4 - Silnoproudá elektrotechnika</t>
  </si>
  <si>
    <t>VaO - Vedlejší a ostatní náklady stavby</t>
  </si>
  <si>
    <t xml:space="preserve">    C - Vedlejší rozpočtové náklady</t>
  </si>
  <si>
    <t xml:space="preserve">    D11 - REVIZE</t>
  </si>
  <si>
    <t xml:space="preserve">    E - H Z S</t>
  </si>
  <si>
    <t xml:space="preserve">    F - Dílenská a montážní dokumentace</t>
  </si>
  <si>
    <t xml:space="preserve">    G - Projektová dokumentace</t>
  </si>
  <si>
    <t>M - Práce a dodávky M</t>
  </si>
  <si>
    <t xml:space="preserve">    D1 - STÁVAJÍCÍ OBJKET V/A</t>
  </si>
  <si>
    <t xml:space="preserve">    D10 - PRŮRAZY, NIKY, DRÁŽKY, ZEDNICKÉ PRÁCE, UCPÁVKY</t>
  </si>
  <si>
    <t xml:space="preserve">    D2 - ROZVADĚČ R11 - pole č.1-2</t>
  </si>
  <si>
    <t xml:space="preserve">    D3 - ROZVADĚČ R21 - pole č.1-2</t>
  </si>
  <si>
    <t xml:space="preserve">    D4 - SVÍTIDLA</t>
  </si>
  <si>
    <t xml:space="preserve">    D5 - PŘÍSTROJE ELEKTROINSTALAČNÍ</t>
  </si>
  <si>
    <t xml:space="preserve">    D6 - INSTALAČNÍ MATERIÁL</t>
  </si>
  <si>
    <t xml:space="preserve">    D7 - KABELY, VODIČE</t>
  </si>
  <si>
    <t xml:space="preserve">    D8 - ZÁLOŽNÍ ZDROJ - UPS + rozvaděč VDO</t>
  </si>
  <si>
    <t xml:space="preserve">    D9 - UZEMNĚNÍ, BLESKOSVOD</t>
  </si>
  <si>
    <t>VaO</t>
  </si>
  <si>
    <t>Vedlejší a ostatní náklady stavby</t>
  </si>
  <si>
    <t>C</t>
  </si>
  <si>
    <t>C-01</t>
  </si>
  <si>
    <t>Vedlejší rozpočtové náklady, doprava, podružný materiál</t>
  </si>
  <si>
    <t>Kč</t>
  </si>
  <si>
    <t>1024</t>
  </si>
  <si>
    <t>-129082554</t>
  </si>
  <si>
    <t>D11</t>
  </si>
  <si>
    <t>REVIZE</t>
  </si>
  <si>
    <t>Pol222</t>
  </si>
  <si>
    <t>Revize elektroinstalace</t>
  </si>
  <si>
    <t>-1113929687</t>
  </si>
  <si>
    <t>Pol223</t>
  </si>
  <si>
    <t>Revize bleskosvodu</t>
  </si>
  <si>
    <t>-1730705934</t>
  </si>
  <si>
    <t>E</t>
  </si>
  <si>
    <t>H Z S</t>
  </si>
  <si>
    <t>E-01</t>
  </si>
  <si>
    <t>Ostatní práce v HZS</t>
  </si>
  <si>
    <t>262144</t>
  </si>
  <si>
    <t>-1033829136</t>
  </si>
  <si>
    <t>F</t>
  </si>
  <si>
    <t>Dílenská a montážní dokumentace</t>
  </si>
  <si>
    <t>F-01</t>
  </si>
  <si>
    <t>1996320146</t>
  </si>
  <si>
    <t>G</t>
  </si>
  <si>
    <t>Projektová dokumentace</t>
  </si>
  <si>
    <t>G-01</t>
  </si>
  <si>
    <t>Projektová dokumentace skutečného stavu</t>
  </si>
  <si>
    <t>-1557555272</t>
  </si>
  <si>
    <t>Práce a dodávky M</t>
  </si>
  <si>
    <t>D1</t>
  </si>
  <si>
    <t>STÁVAJÍCÍ OBJKET V/A</t>
  </si>
  <si>
    <t>Pol83</t>
  </si>
  <si>
    <t>Demontáž stávající elektroinstalace řešení části původního objektu</t>
  </si>
  <si>
    <t>kpl.</t>
  </si>
  <si>
    <t>1779915893</t>
  </si>
  <si>
    <t>Pol84</t>
  </si>
  <si>
    <t>Odvoz a likvidace demontovaného materiálu</t>
  </si>
  <si>
    <t>-638602657</t>
  </si>
  <si>
    <t>D10</t>
  </si>
  <si>
    <t>PRŮRAZY, NIKY, DRÁŽKY, ZEDNICKÉ PRÁCE, UCPÁVKY</t>
  </si>
  <si>
    <t>Pol338</t>
  </si>
  <si>
    <t>Požární ucpávka průrazu stěny</t>
  </si>
  <si>
    <t>868675970</t>
  </si>
  <si>
    <t>Pol63</t>
  </si>
  <si>
    <t>Vybourání otvoru ve zdivu plochy 0,09 m2 do 15 cm</t>
  </si>
  <si>
    <t>-153672514</t>
  </si>
  <si>
    <t>Pol64</t>
  </si>
  <si>
    <t>Vybourání otvoru ve zdivu plochy 0,09 m2 do 30 cm</t>
  </si>
  <si>
    <t>527074168</t>
  </si>
  <si>
    <t>Pol65</t>
  </si>
  <si>
    <t>Vybourání otvoru ve zdivu plochy 0,09 m2 do 45 cm</t>
  </si>
  <si>
    <t>-1151267284</t>
  </si>
  <si>
    <t>Pol66</t>
  </si>
  <si>
    <t>Vysekání kapes do cihel 7x7x5 cm</t>
  </si>
  <si>
    <t>764416734</t>
  </si>
  <si>
    <t>Pol67</t>
  </si>
  <si>
    <t>Vysekání kapes do cihel 10x10x8 cm</t>
  </si>
  <si>
    <t>-1778098720</t>
  </si>
  <si>
    <t>Pol68</t>
  </si>
  <si>
    <t>Vysekání rýh v cihelných zdech do hloubky 3 cm, šířka do 3 cm</t>
  </si>
  <si>
    <t>-323972054</t>
  </si>
  <si>
    <t>Pol69</t>
  </si>
  <si>
    <t>Vysekání rýh v cihelných zdech do hloubky 3 cm, šířka do 5 cm</t>
  </si>
  <si>
    <t>190900533</t>
  </si>
  <si>
    <t>Pol70</t>
  </si>
  <si>
    <t>Vysekání rýh v cihelných zdech do hloubky 3 cm, šířka do 7 cm</t>
  </si>
  <si>
    <t>-1898141085</t>
  </si>
  <si>
    <t>Pol71</t>
  </si>
  <si>
    <t>Vysekání rýh v cihelných zdech do hloubky 3 cm, šířka do 10 cm</t>
  </si>
  <si>
    <t>-1678854281</t>
  </si>
  <si>
    <t>Pol72</t>
  </si>
  <si>
    <t>Vysekání rýh v cihelných zdech do hloubky 5 cm, šířka do 5 cm</t>
  </si>
  <si>
    <t>-1659838950</t>
  </si>
  <si>
    <t>Pol73</t>
  </si>
  <si>
    <t>Vysekání rýh v cihelných zdech do hloubky 5 cm, šířka do 7 cm</t>
  </si>
  <si>
    <t>452614961</t>
  </si>
  <si>
    <t>Pol74</t>
  </si>
  <si>
    <t>Vysekání rýh v cihelných zdech do hloubky 5 cm, šířka do 10 cm</t>
  </si>
  <si>
    <t>740266503</t>
  </si>
  <si>
    <t>Pol75</t>
  </si>
  <si>
    <t>Vysekání rýh v cihelných zdech do hloubky 5 cm, šířka do 15 cm</t>
  </si>
  <si>
    <t>-742593204</t>
  </si>
  <si>
    <t>Pol76</t>
  </si>
  <si>
    <t>Vysekání rýh v cihelných zdech do hloubky 7 cm, šířka do 7 cm</t>
  </si>
  <si>
    <t>-1541477414</t>
  </si>
  <si>
    <t>Pol77</t>
  </si>
  <si>
    <t>Vysekání rýh v cihelných zdech do hloubky 7 cm, šířka do 15 cm</t>
  </si>
  <si>
    <t>-1687025937</t>
  </si>
  <si>
    <t>Pol78</t>
  </si>
  <si>
    <t>Zapravení rýh v cihelných zdech - průměr šířek + malta</t>
  </si>
  <si>
    <t>-608199118</t>
  </si>
  <si>
    <t>Pol79</t>
  </si>
  <si>
    <t>Sádra elektrikářská bílá</t>
  </si>
  <si>
    <t>-1453729845</t>
  </si>
  <si>
    <t>Pol80</t>
  </si>
  <si>
    <t>Malta jádrová</t>
  </si>
  <si>
    <t>-1122962386</t>
  </si>
  <si>
    <t>Pol80a</t>
  </si>
  <si>
    <t>Odvoz vybourané stavební sutě</t>
  </si>
  <si>
    <t>-518065817</t>
  </si>
  <si>
    <t>D2</t>
  </si>
  <si>
    <t>ROZVADĚČ R11 - pole č.1-2</t>
  </si>
  <si>
    <t>Pol224.</t>
  </si>
  <si>
    <t>Oceloplechový skříňový rozvaděč SCHRACK TECHNIK, typ AT208041, nucené odvětrání, RAL7035</t>
  </si>
  <si>
    <t>-715646439</t>
  </si>
  <si>
    <t xml:space="preserve">rozměr  800x2150x400 mm, IP54, včetně Cu sběrnic L1,L2,L3 + N+PE, In=100A, Ik=10kA, RAL7035</t>
  </si>
  <si>
    <t>Pol225</t>
  </si>
  <si>
    <t>Svorkovnice N/PE mosazná NSCH 10x15x1000, 111 přípojných míst, 25 mm2, 1000116 eleman</t>
  </si>
  <si>
    <t>-1535342242</t>
  </si>
  <si>
    <t>Pol226</t>
  </si>
  <si>
    <t>Přepínač sítí ATyS g M-2P-80A, 230V, 80A, výrobce SOCOMEC</t>
  </si>
  <si>
    <t>-58288927</t>
  </si>
  <si>
    <t>Pol227</t>
  </si>
  <si>
    <t>Propojovací lišta 80A-2p, výrobce SOCOMEC</t>
  </si>
  <si>
    <t>2133492051</t>
  </si>
  <si>
    <t>Pol228</t>
  </si>
  <si>
    <t>Pomocný kontaktový blok NO/NC - 1309 0001, výrobce SOCOMEC</t>
  </si>
  <si>
    <t>-90374920</t>
  </si>
  <si>
    <t>Pol229</t>
  </si>
  <si>
    <t>Kombinovaný svodič přepětí 1B+2C, typ SVBC 12,5-3N-MZ, TN-S (3L+N+PE) - 4 modulový</t>
  </si>
  <si>
    <t>-1362526738</t>
  </si>
  <si>
    <t>Pol230</t>
  </si>
  <si>
    <t>Termostat modulový, FLZ520/1R 08565 SCH, 0-60°C, s čidlem, SCHRACK</t>
  </si>
  <si>
    <t>-2120482800</t>
  </si>
  <si>
    <t>Pol231</t>
  </si>
  <si>
    <t>Ventilátor průmyslový, MEZAXIÁL 3140, 230V/21W</t>
  </si>
  <si>
    <t>-1530038283</t>
  </si>
  <si>
    <t>Pol232</t>
  </si>
  <si>
    <t>Kontrolka EATON RMQ-Titan, M22-L-W, 230V, bílá</t>
  </si>
  <si>
    <t>995674029</t>
  </si>
  <si>
    <t>Pol233</t>
  </si>
  <si>
    <t>Kontrolka EATON RMQ-Titan, M22-L-Y, 230V, žlutá</t>
  </si>
  <si>
    <t>2019279618</t>
  </si>
  <si>
    <t>Pol234</t>
  </si>
  <si>
    <t>Měřící transformátor proudu, typ CLB 1.2, 25/5A, 10 VA, TP 0,5 - necejchovaný</t>
  </si>
  <si>
    <t>-1912430863</t>
  </si>
  <si>
    <t>Pol235</t>
  </si>
  <si>
    <t>Oddělovací med.trafo HAKEL MED STD-line 4,00 kVA, 230V/230V-4,00 kVA+PT100, 71 133/00</t>
  </si>
  <si>
    <t>1128704643</t>
  </si>
  <si>
    <t>Pol236</t>
  </si>
  <si>
    <t>Hlídač izolačního HAKEL HIG95-DELTA ISOLGUARD</t>
  </si>
  <si>
    <t>-1790179539</t>
  </si>
  <si>
    <t>Pol237</t>
  </si>
  <si>
    <t>Univerzální napájecí zdroj HAKEL HIG-PS 24V/5W - 230/24V DC-5W</t>
  </si>
  <si>
    <t>2025281631</t>
  </si>
  <si>
    <t>Pol238</t>
  </si>
  <si>
    <t>Univerzální napájecí zdroj HAKEL HIG-PS 24V/15W - 230/24V DC-15W</t>
  </si>
  <si>
    <t>1075676732</t>
  </si>
  <si>
    <t>Pol239</t>
  </si>
  <si>
    <t>Jistič jednofázový LTS-2B/1, 10kA</t>
  </si>
  <si>
    <t>-1137796504</t>
  </si>
  <si>
    <t>Pol240</t>
  </si>
  <si>
    <t>Jistič jednofázový LTS-4B/1, 10kA</t>
  </si>
  <si>
    <t>-673600030</t>
  </si>
  <si>
    <t>Pol241</t>
  </si>
  <si>
    <t>Jistič jednofázový LTS-6B/1, 10kA</t>
  </si>
  <si>
    <t>1639406123</t>
  </si>
  <si>
    <t>Pol242</t>
  </si>
  <si>
    <t>Jistič jednofázový LTS-10C/1, 10kA</t>
  </si>
  <si>
    <t>-1273569462</t>
  </si>
  <si>
    <t>Pol243</t>
  </si>
  <si>
    <t>Jistič 2-modulový, LTS-2D/2, 10kA</t>
  </si>
  <si>
    <t>1974276462</t>
  </si>
  <si>
    <t>Pol244</t>
  </si>
  <si>
    <t>Jistič 2-modulový, LTS-10C/2, 10kA</t>
  </si>
  <si>
    <t>882455063</t>
  </si>
  <si>
    <t>Pol245</t>
  </si>
  <si>
    <t>Jistič třífázový LTN-16C/3, 10kA</t>
  </si>
  <si>
    <t>91470653</t>
  </si>
  <si>
    <t>Pol246</t>
  </si>
  <si>
    <t>Jistič třífázový LTN-20B/3, 10kA</t>
  </si>
  <si>
    <t>1300299554</t>
  </si>
  <si>
    <t>Pol247</t>
  </si>
  <si>
    <t>Proudový chránič s ochranou OLI-10C-1N-030A, 10A, In=0,03A, 10 kA, typ A (B)</t>
  </si>
  <si>
    <t>-754445648</t>
  </si>
  <si>
    <t>Pol248</t>
  </si>
  <si>
    <t>Proudový chránič s ochranou OLI-16B-1N-030A, 16A, In=0,03A, 10 kA, typ A (B)</t>
  </si>
  <si>
    <t>2028945287</t>
  </si>
  <si>
    <t>Pol249</t>
  </si>
  <si>
    <t>Proudový chránič LFN 50/4/030A, 50A, In=0,03A, 10kA, typ A (B)</t>
  </si>
  <si>
    <t>1321392685</t>
  </si>
  <si>
    <t>Pol250</t>
  </si>
  <si>
    <t>Impulsní relé MIR-16-001-A230</t>
  </si>
  <si>
    <t>883400766</t>
  </si>
  <si>
    <t>Pol251</t>
  </si>
  <si>
    <t>Řídící jednotka HELVAR DALI DIGIDIM ROUTER 910</t>
  </si>
  <si>
    <t>-1489899067</t>
  </si>
  <si>
    <t>Pol252</t>
  </si>
  <si>
    <t>Vstupní jednotka HELVAR DALI INPUT UNIT IMAGINE 942</t>
  </si>
  <si>
    <t>88809300</t>
  </si>
  <si>
    <t>Pol253</t>
  </si>
  <si>
    <t>Univerzální napájecí zdroj MEAN WELL HDR -15-12, 230VAC/12VDC, 15W/1,25A</t>
  </si>
  <si>
    <t>990616290</t>
  </si>
  <si>
    <t>Pol254</t>
  </si>
  <si>
    <t>Pojistkový odpojovač modulový, typ VARIUS, OPVP14-1</t>
  </si>
  <si>
    <t>-994538407</t>
  </si>
  <si>
    <t>Pol255</t>
  </si>
  <si>
    <t>Pojistkový odpojovač modulový, typ VARIUS, OPVP22-3</t>
  </si>
  <si>
    <t>-1084590651</t>
  </si>
  <si>
    <t>Pol256</t>
  </si>
  <si>
    <t>Pojistka válcová PV14-25A gG</t>
  </si>
  <si>
    <t>330688713</t>
  </si>
  <si>
    <t>Pol257</t>
  </si>
  <si>
    <t>Pojistka válcová PV22-50A gG</t>
  </si>
  <si>
    <t>-505557894</t>
  </si>
  <si>
    <t>Pol258</t>
  </si>
  <si>
    <t>Pojistka válcová PV22-80A gG</t>
  </si>
  <si>
    <t>-619431185</t>
  </si>
  <si>
    <t>Pol259</t>
  </si>
  <si>
    <t>Svorka řadová RSA 1,5 - bílá</t>
  </si>
  <si>
    <t>-1124901345</t>
  </si>
  <si>
    <t>Pol260</t>
  </si>
  <si>
    <t>Svorka řadová RSA 2,5 - bílá</t>
  </si>
  <si>
    <t>1707563291</t>
  </si>
  <si>
    <t>Pol261</t>
  </si>
  <si>
    <t>Svorka řadová RSA 6 - bílá</t>
  </si>
  <si>
    <t>-1820828848</t>
  </si>
  <si>
    <t>Pol262</t>
  </si>
  <si>
    <t>Svorka řadová RSA 10 - bílá</t>
  </si>
  <si>
    <t>-420340692</t>
  </si>
  <si>
    <t>Pol263</t>
  </si>
  <si>
    <t>Vodič CYA 1,5 mm2 - černý</t>
  </si>
  <si>
    <t>-1818485093</t>
  </si>
  <si>
    <t>Pol264</t>
  </si>
  <si>
    <t>Vodič CYA 2,5 mm2 - černý</t>
  </si>
  <si>
    <t>-1100317936</t>
  </si>
  <si>
    <t>Pol265</t>
  </si>
  <si>
    <t>Vodič CYA 6 mm2 - černý</t>
  </si>
  <si>
    <t>-328905704</t>
  </si>
  <si>
    <t>Pol266</t>
  </si>
  <si>
    <t>Vodič CYA 10 mm2 - černý</t>
  </si>
  <si>
    <t>-1033954580</t>
  </si>
  <si>
    <t>Pol267</t>
  </si>
  <si>
    <t>Průchodka kabelová, typ Pg9</t>
  </si>
  <si>
    <t>2071070095</t>
  </si>
  <si>
    <t>Pol268</t>
  </si>
  <si>
    <t>Průchodka kabelová, typ Pg13,5</t>
  </si>
  <si>
    <t>-974830682</t>
  </si>
  <si>
    <t>Pol269</t>
  </si>
  <si>
    <t>Průchodka kabelová, typ Pg16</t>
  </si>
  <si>
    <t>1318024387</t>
  </si>
  <si>
    <t>Pol270</t>
  </si>
  <si>
    <t>Průchodka kabelová, typ Pg21</t>
  </si>
  <si>
    <t>-243774454</t>
  </si>
  <si>
    <t>Pol271</t>
  </si>
  <si>
    <t>Průchodka kabelová, typ Pg29</t>
  </si>
  <si>
    <t>1346924808</t>
  </si>
  <si>
    <t>Pol272</t>
  </si>
  <si>
    <t>Průchodka kabelová, typ Pg36</t>
  </si>
  <si>
    <t>-879386646</t>
  </si>
  <si>
    <t>Pol273</t>
  </si>
  <si>
    <t>Nalepovací štítek - "Pozor, elektrické zařízení"</t>
  </si>
  <si>
    <t>-1025871113</t>
  </si>
  <si>
    <t>Pol274</t>
  </si>
  <si>
    <t>Nalepovací štítek - "Nehasit vodou"</t>
  </si>
  <si>
    <t>2035985409</t>
  </si>
  <si>
    <t>Pol275</t>
  </si>
  <si>
    <t>Montážní nezařazené práce, manipulace, drobný materiál</t>
  </si>
  <si>
    <t>-563952689</t>
  </si>
  <si>
    <t>D3</t>
  </si>
  <si>
    <t>ROZVADĚČ R21 - pole č.1-2</t>
  </si>
  <si>
    <t>Pol224</t>
  </si>
  <si>
    <t>Oceloplechový skříňový rozvaděč SCHRACK TECHNIK, typ AT208041, nucené odvětrání,</t>
  </si>
  <si>
    <t>459360652</t>
  </si>
  <si>
    <t>-1226075968</t>
  </si>
  <si>
    <t>-164486635</t>
  </si>
  <si>
    <t>534471054</t>
  </si>
  <si>
    <t>1900472462</t>
  </si>
  <si>
    <t>-1260580362</t>
  </si>
  <si>
    <t>-1248669192</t>
  </si>
  <si>
    <t>1744352011</t>
  </si>
  <si>
    <t>348822047</t>
  </si>
  <si>
    <t>1524474555</t>
  </si>
  <si>
    <t>-98010872</t>
  </si>
  <si>
    <t>-1449468644</t>
  </si>
  <si>
    <t>1483670736</t>
  </si>
  <si>
    <t>-1868939151</t>
  </si>
  <si>
    <t>2062021372</t>
  </si>
  <si>
    <t>1101218845</t>
  </si>
  <si>
    <t>-1357539897</t>
  </si>
  <si>
    <t>937344776</t>
  </si>
  <si>
    <t>920164377</t>
  </si>
  <si>
    <t>-520216583</t>
  </si>
  <si>
    <t>-2053789341</t>
  </si>
  <si>
    <t>-79118235</t>
  </si>
  <si>
    <t>666285815</t>
  </si>
  <si>
    <t>1524615064</t>
  </si>
  <si>
    <t>71394678</t>
  </si>
  <si>
    <t>-779636471</t>
  </si>
  <si>
    <t>88699652</t>
  </si>
  <si>
    <t>1679884867</t>
  </si>
  <si>
    <t>459099823</t>
  </si>
  <si>
    <t>754756139</t>
  </si>
  <si>
    <t>289213680</t>
  </si>
  <si>
    <t>2081865395</t>
  </si>
  <si>
    <t>-666663582</t>
  </si>
  <si>
    <t>1274430512</t>
  </si>
  <si>
    <t>-149278073</t>
  </si>
  <si>
    <t>2138662700</t>
  </si>
  <si>
    <t>-317116883</t>
  </si>
  <si>
    <t>1133283378</t>
  </si>
  <si>
    <t>-1469456486</t>
  </si>
  <si>
    <t>-895652381</t>
  </si>
  <si>
    <t>773874992</t>
  </si>
  <si>
    <t>-1771865568</t>
  </si>
  <si>
    <t>872638958</t>
  </si>
  <si>
    <t>1383755714</t>
  </si>
  <si>
    <t>538069363</t>
  </si>
  <si>
    <t>-1702015012</t>
  </si>
  <si>
    <t>253847446</t>
  </si>
  <si>
    <t>403085330</t>
  </si>
  <si>
    <t>-1899516053</t>
  </si>
  <si>
    <t>D4</t>
  </si>
  <si>
    <t>SVÍTIDLA</t>
  </si>
  <si>
    <t>Pol276</t>
  </si>
  <si>
    <t xml:space="preserve">4000K, IP40, rozměr 600x600 mm, korpus hliník, kryt mikroprisma, </t>
  </si>
  <si>
    <t>1608464385</t>
  </si>
  <si>
    <t>Poznámka k položce:_x000d_
LED panel interiérový přisazený, typ US3000A4KN600/ND, 1x27W, 3200 lm,</t>
  </si>
  <si>
    <t>Pol277</t>
  </si>
  <si>
    <t>1217568534</t>
  </si>
  <si>
    <t>Pol278</t>
  </si>
  <si>
    <t>Rám pro opřisazení panelu US k SDK nebo pevnému stropu</t>
  </si>
  <si>
    <t>1928406106</t>
  </si>
  <si>
    <t>Poznámka k položce:_x000d_
LED svítidlo interiérové kruhové přisazené, 1x11W, 4000 K, 900 lm, IP40,</t>
  </si>
  <si>
    <t>Pol279</t>
  </si>
  <si>
    <t>korpus - oceloplechový bílý, difuzor - opálový plast, průměr 205 mm</t>
  </si>
  <si>
    <t>259113937</t>
  </si>
  <si>
    <t>Poznámka k položce:_x000d_
LED svítidlo venkovní přisazené, 1x16W, 4000 K, 1700 lm, IP54, senzor pohybu,</t>
  </si>
  <si>
    <t>Pol280</t>
  </si>
  <si>
    <t>korpus - hliník černý, difuzor - opálový plast</t>
  </si>
  <si>
    <t>1806479725</t>
  </si>
  <si>
    <t>Poznámka k položce:_x000d_
LED svítidlo nouzové přisazené pro CBS, typ DIANA LED CBS, 230V, 1x3W, IP44/20,</t>
  </si>
  <si>
    <t>Pol281</t>
  </si>
  <si>
    <t>korpus plast, kryt polykarbonát, - trvalé svícení</t>
  </si>
  <si>
    <t>-1204212805</t>
  </si>
  <si>
    <t>2060340370</t>
  </si>
  <si>
    <t>D5</t>
  </si>
  <si>
    <t>PŘÍSTROJE ELEKTROINSTALAČNÍ</t>
  </si>
  <si>
    <t>Pol282</t>
  </si>
  <si>
    <t xml:space="preserve">Panel dálkové signalizace hlídání izolačního stavu MDS-DELTA, </t>
  </si>
  <si>
    <t>1994420355</t>
  </si>
  <si>
    <t>Pol283</t>
  </si>
  <si>
    <t>Panel signalizační, Reflex SI, JBL FIM 1300 D, 2TKA002136G1, alpská bílá,</t>
  </si>
  <si>
    <t>-449851077</t>
  </si>
  <si>
    <t>Pol284</t>
  </si>
  <si>
    <t xml:space="preserve">Tlačítko kolébkové č. 1/0, typ 3559-A91345, IP20, </t>
  </si>
  <si>
    <t>896686735</t>
  </si>
  <si>
    <t>Pol285</t>
  </si>
  <si>
    <t xml:space="preserve">Tlačítko kolébkové dvojité č. 1/0+1/0, typ 3559-A87345, IP20, </t>
  </si>
  <si>
    <t>1667926571</t>
  </si>
  <si>
    <t>Pol286</t>
  </si>
  <si>
    <t xml:space="preserve">Spínač kolébkový č. 1, typ 3559-A01345, IP20, </t>
  </si>
  <si>
    <t>-325241242</t>
  </si>
  <si>
    <t>Pol287</t>
  </si>
  <si>
    <t xml:space="preserve">Spínač kolébkový č. 1, typ 3559-A06940B, IP44, </t>
  </si>
  <si>
    <t>-177059742</t>
  </si>
  <si>
    <t>Pol288</t>
  </si>
  <si>
    <t xml:space="preserve">Spínač kolébkový dvojitý č. 5, typ 3559-A05345, </t>
  </si>
  <si>
    <t>-722280548</t>
  </si>
  <si>
    <t>Pol289</t>
  </si>
  <si>
    <t xml:space="preserve">Spínač kolébkový č. 6, typ 3559-A06345, </t>
  </si>
  <si>
    <t>1706425380</t>
  </si>
  <si>
    <t>Pol290</t>
  </si>
  <si>
    <t xml:space="preserve">Kryt spínače jednoduchý, Reflex SI, typ 3559B-A00651214, alp. bílá, </t>
  </si>
  <si>
    <t>-1279128910</t>
  </si>
  <si>
    <t>Pol291</t>
  </si>
  <si>
    <t xml:space="preserve">Kryt spínače dělený, Reflex SI, typ 3559B-A00655514, alp. bílá, </t>
  </si>
  <si>
    <t>1810424484</t>
  </si>
  <si>
    <t>Pol292</t>
  </si>
  <si>
    <t xml:space="preserve">Rámeček 3-násobný, Reflex SI, typ JBL R 1725-0-0944, 2CKA001725A0944 B, alpská bílá, </t>
  </si>
  <si>
    <t>-106827314</t>
  </si>
  <si>
    <t>Pol293</t>
  </si>
  <si>
    <t xml:space="preserve">Rámeček 4-násobný, Reflex SI, typ JBL R 1725-0-0951, 2CKA001725A0951 B, alpská bílá, </t>
  </si>
  <si>
    <t>-1340750153</t>
  </si>
  <si>
    <t>Pol294</t>
  </si>
  <si>
    <t xml:space="preserve">Rámeček 5-násobný, Reflex SI, typ JBL R 1725-0-0969, 2CKA001725A0969 B, alpská bílá, </t>
  </si>
  <si>
    <t>443868966</t>
  </si>
  <si>
    <t>Pol295</t>
  </si>
  <si>
    <t>Zásuvka jednonásobná 230V/16A, s inidikací prov. stavu, Reflex SI, typ 5588B-A2349 O, oranžová (ZIS-VDO)</t>
  </si>
  <si>
    <t>791529473</t>
  </si>
  <si>
    <t>Pol296</t>
  </si>
  <si>
    <t>Zásuvka jednonásobná 230V/16A, s inidikací prov. stavu, Reflex SI, typ 5588B-A2349 Y, žlutá (ZIS-DO)</t>
  </si>
  <si>
    <t>1239277384</t>
  </si>
  <si>
    <t>Pol297</t>
  </si>
  <si>
    <t>Zásuvka jednonásobná 230V/16A, s inidikací prov. stavu, Reflex SI, typ 5588B-A2349 G, zelená (DO)</t>
  </si>
  <si>
    <t>127139823</t>
  </si>
  <si>
    <t>Pol298</t>
  </si>
  <si>
    <t>Zásuvka jednonásobná 230V/16A, s přep. ochranou, Reflex SI, typ 5598D-A2349 H, hnědá (DO) pro PC</t>
  </si>
  <si>
    <t>-524695625</t>
  </si>
  <si>
    <t>Pol299</t>
  </si>
  <si>
    <t>Zásuvka jednonásobná 230V/16A, typ 5518D-A2349 B, bílá</t>
  </si>
  <si>
    <t>485307970</t>
  </si>
  <si>
    <t>Pol300</t>
  </si>
  <si>
    <t>Zásuvka dvojnásobná 230V/16A, , typ 5512A-2349 B, bílá</t>
  </si>
  <si>
    <t>17778098</t>
  </si>
  <si>
    <t>Pol44</t>
  </si>
  <si>
    <t>Rámeček 1-násobný, Reflex SI, typ JBL R 1725-0-0928, 2CKA001725A0928 B, alpská bílá,</t>
  </si>
  <si>
    <t>-895587178</t>
  </si>
  <si>
    <t>Pol45</t>
  </si>
  <si>
    <t xml:space="preserve">Rámeček 2-násobný, Reflex SI, typ JBL R 1725-0-0936, 2CKA001725A0936 B, alpská bílá, </t>
  </si>
  <si>
    <t>-317577017</t>
  </si>
  <si>
    <t>Pol46</t>
  </si>
  <si>
    <t xml:space="preserve">Zásuvka ochr. pospoj. Reflex SI, typ JBL Z 2495-0-0059, 2CKA002495A0059, alpská bílá, </t>
  </si>
  <si>
    <t>-1585969074</t>
  </si>
  <si>
    <t>D6</t>
  </si>
  <si>
    <t>INSTALAČNÍ MATERIÁL</t>
  </si>
  <si>
    <t>-113735137</t>
  </si>
  <si>
    <t>Pol301</t>
  </si>
  <si>
    <t>Krabice pod omítku, bezhalogenová, pro Usx.x . - dle výběru stavby</t>
  </si>
  <si>
    <t>2061071611</t>
  </si>
  <si>
    <t>Pol302</t>
  </si>
  <si>
    <t>Svorka WAGO 273 - 101</t>
  </si>
  <si>
    <t>836396460</t>
  </si>
  <si>
    <t>Pol303</t>
  </si>
  <si>
    <t>Vruty, srouby, hmoždinky</t>
  </si>
  <si>
    <t>1535996665</t>
  </si>
  <si>
    <t>Pol47</t>
  </si>
  <si>
    <t>Krabice inst. univerzální pod omítku, bezhalogenová, typ KPR 68-70/HF_HA, jednonásobná</t>
  </si>
  <si>
    <t>130145032</t>
  </si>
  <si>
    <t>D7</t>
  </si>
  <si>
    <t>KABELY, VODIČE</t>
  </si>
  <si>
    <t>Pol185</t>
  </si>
  <si>
    <t>Ukončení kabel bezhalogenový silový CXKH-V-O 2x1,5 B2S1d1</t>
  </si>
  <si>
    <t>2090380127</t>
  </si>
  <si>
    <t>Pol186</t>
  </si>
  <si>
    <t>Ukončení kabel bezhalogenový silový CXKH-V-O 3x1,5 B2S1d1</t>
  </si>
  <si>
    <t>1945059412</t>
  </si>
  <si>
    <t>Pol187</t>
  </si>
  <si>
    <t>Ukončení kabel bezhalogenový silový CXKH-V-J 3x1,5 B2S1d1</t>
  </si>
  <si>
    <t>946070831</t>
  </si>
  <si>
    <t>Pol188</t>
  </si>
  <si>
    <t>Ukončení kabel bezhalogenový silový CXKH-V-J 5x1,5 B2S1d1</t>
  </si>
  <si>
    <t>-1475235901</t>
  </si>
  <si>
    <t>Pol189</t>
  </si>
  <si>
    <t>Ukončení kabel bezhalogenový silový CXKH-V-J 3x2,5 B2S1d1</t>
  </si>
  <si>
    <t>1970752270</t>
  </si>
  <si>
    <t>Pol190</t>
  </si>
  <si>
    <t>Ukončení kabel bezhalogenový silový CXKH-V-J 5x2,5 B2S1d1</t>
  </si>
  <si>
    <t>-1229873614</t>
  </si>
  <si>
    <t>Pol191</t>
  </si>
  <si>
    <t>Kabel bezhalogenový silový CXKH-V-J 3x6 B2S1d1</t>
  </si>
  <si>
    <t>-143866800</t>
  </si>
  <si>
    <t>Pol192</t>
  </si>
  <si>
    <t>Kabel bezhalogenový silový CXKH-V-J 5x6 B2S1d1</t>
  </si>
  <si>
    <t>-88313441</t>
  </si>
  <si>
    <t>Pol193</t>
  </si>
  <si>
    <t>Kabel bezhalogenový silový CXKH-V-J 5x10 B2S1d1</t>
  </si>
  <si>
    <t>283732487</t>
  </si>
  <si>
    <t>Pol194</t>
  </si>
  <si>
    <t>Kabel bezhalogenový silový CXKH-V-J 5x16 B2S1d1</t>
  </si>
  <si>
    <t>1308065168</t>
  </si>
  <si>
    <t>Pol195</t>
  </si>
  <si>
    <t>Kabel bezhalogenový silový CXKH-V-J 5x25 B2S1d1</t>
  </si>
  <si>
    <t>-1982815906</t>
  </si>
  <si>
    <t>Pol196</t>
  </si>
  <si>
    <t>Ukončení vodič pospojování CY2,5 zž - bezhalogenový</t>
  </si>
  <si>
    <t>-1990438774</t>
  </si>
  <si>
    <t>Pol197</t>
  </si>
  <si>
    <t>Ukončení vodič pospojování CY4 zž - bezhalogenový</t>
  </si>
  <si>
    <t>411908088</t>
  </si>
  <si>
    <t>Pol198</t>
  </si>
  <si>
    <t>Ukončení vodič pospojování CY6 zž - bezhalogenový</t>
  </si>
  <si>
    <t>-1444910251</t>
  </si>
  <si>
    <t>Pol199</t>
  </si>
  <si>
    <t>Ukončení vodič pospojování CYA10 zž - bezhalogenový</t>
  </si>
  <si>
    <t>1026128485</t>
  </si>
  <si>
    <t>Pol200</t>
  </si>
  <si>
    <t>Ukončení vodič pospojování CYA16 zž - bezhalogenový</t>
  </si>
  <si>
    <t>-333831850</t>
  </si>
  <si>
    <t>Pol201</t>
  </si>
  <si>
    <t>Ukončení vodič pospojování CYA25 zž - bezhalogenový</t>
  </si>
  <si>
    <t>-2039113172</t>
  </si>
  <si>
    <t>Pol304</t>
  </si>
  <si>
    <t>Kabel bezhalogenový silový CXKH-V-O 2x1,5 B2S1d1</t>
  </si>
  <si>
    <t>1634717624</t>
  </si>
  <si>
    <t>Pol305</t>
  </si>
  <si>
    <t>Kabel bezhalogenový silový CXKH-V-O 3x1,5 B2S1d1</t>
  </si>
  <si>
    <t>-500755826</t>
  </si>
  <si>
    <t>Pol306</t>
  </si>
  <si>
    <t>Kabel bezhalogenový silový CXKH-V-J 3x1,5 B2S1d1</t>
  </si>
  <si>
    <t>-1542843791</t>
  </si>
  <si>
    <t>Pol307</t>
  </si>
  <si>
    <t>Kabel bezhalogenový silový CXKH-V-J 5x1,5 B2S1d1</t>
  </si>
  <si>
    <t>-207614009</t>
  </si>
  <si>
    <t>Pol308</t>
  </si>
  <si>
    <t>Kabel bezhalogenový silový CXKH-V-J 3x2,5 B2S1d1</t>
  </si>
  <si>
    <t>141081018</t>
  </si>
  <si>
    <t>Pol309</t>
  </si>
  <si>
    <t>Kabel bezhalogenový silový CXKH-V-J 5x2,5 B2S1d1</t>
  </si>
  <si>
    <t>-180268795</t>
  </si>
  <si>
    <t>Pol310</t>
  </si>
  <si>
    <t>-1627604063</t>
  </si>
  <si>
    <t>Pol311</t>
  </si>
  <si>
    <t>774479822</t>
  </si>
  <si>
    <t>Pol312</t>
  </si>
  <si>
    <t>602430742</t>
  </si>
  <si>
    <t>Pol313</t>
  </si>
  <si>
    <t>-1185560543</t>
  </si>
  <si>
    <t>Pol314</t>
  </si>
  <si>
    <t>-1643120538</t>
  </si>
  <si>
    <t>Pol315</t>
  </si>
  <si>
    <t>Vodič pospojování CY2,5 zž - bezhalogenový</t>
  </si>
  <si>
    <t>-262441032</t>
  </si>
  <si>
    <t>Pol316</t>
  </si>
  <si>
    <t>Vodič pospojování CY4 zž - bezhalogenový</t>
  </si>
  <si>
    <t>1674335226</t>
  </si>
  <si>
    <t>Pol317</t>
  </si>
  <si>
    <t>Vodič pospojování CY6 zž - bezhalogenový</t>
  </si>
  <si>
    <t>1943042173</t>
  </si>
  <si>
    <t>Pol318</t>
  </si>
  <si>
    <t>Vodič pospojování CYA10 zž - bezhalogenový</t>
  </si>
  <si>
    <t>-2071775003</t>
  </si>
  <si>
    <t>Pol319</t>
  </si>
  <si>
    <t>Vodič pospojování CYA16 zž - bezhalogenový</t>
  </si>
  <si>
    <t>-1901438691</t>
  </si>
  <si>
    <t>Pol320</t>
  </si>
  <si>
    <t>Vodič pospojování CYA25 zž - bezhalogenový</t>
  </si>
  <si>
    <t>-1007271763</t>
  </si>
  <si>
    <t>D8</t>
  </si>
  <si>
    <t>ZÁLOŽNÍ ZDROJ - UPS + rozvaděč VDO</t>
  </si>
  <si>
    <t>Pol321</t>
  </si>
  <si>
    <t>Záložní zdroj UPS Online, typ Sentryum S3T CPT-ACT-XTD 15 BAT, 400V/15,0 kW</t>
  </si>
  <si>
    <t>1623668501</t>
  </si>
  <si>
    <t>Pol322</t>
  </si>
  <si>
    <t>Nový rozvaděče návazných okruhů VDO</t>
  </si>
  <si>
    <t>-371420831</t>
  </si>
  <si>
    <t>D9</t>
  </si>
  <si>
    <t>UZEMNĚNÍ, BLESKOSVOD</t>
  </si>
  <si>
    <t>Pol323</t>
  </si>
  <si>
    <t>Vodič zemnící AlMgSi - 8 mm2</t>
  </si>
  <si>
    <t>-763611303</t>
  </si>
  <si>
    <t>Pol324</t>
  </si>
  <si>
    <t>Vodič zemnící FeZn 10 mm2</t>
  </si>
  <si>
    <t>476925373</t>
  </si>
  <si>
    <t>Pol325</t>
  </si>
  <si>
    <t>Pásek zemnící FeZn 30x4 mm</t>
  </si>
  <si>
    <t>-303665624</t>
  </si>
  <si>
    <t>Pol326</t>
  </si>
  <si>
    <t>Svorka spojovací - SS</t>
  </si>
  <si>
    <t>454147914</t>
  </si>
  <si>
    <t>Pol327</t>
  </si>
  <si>
    <t>Svorka křížová - SK</t>
  </si>
  <si>
    <t>-1219411778</t>
  </si>
  <si>
    <t>Pol328</t>
  </si>
  <si>
    <t>Svorka připojovací - SP</t>
  </si>
  <si>
    <t>1781725323</t>
  </si>
  <si>
    <t>Pol329</t>
  </si>
  <si>
    <t>Svorka zkušební - SZ</t>
  </si>
  <si>
    <t>1510115258</t>
  </si>
  <si>
    <t>Pol330</t>
  </si>
  <si>
    <t>Svorka spojovací - pásek x pásek - SO02</t>
  </si>
  <si>
    <t>1844892340</t>
  </si>
  <si>
    <t>Pol331</t>
  </si>
  <si>
    <t>Svorka spojovací - pásek x vodič - SO03</t>
  </si>
  <si>
    <t>-1426364291</t>
  </si>
  <si>
    <t>Pol332</t>
  </si>
  <si>
    <t>Podpěra na ploché střechy - PV21c</t>
  </si>
  <si>
    <t>1049790300</t>
  </si>
  <si>
    <t>Pol333</t>
  </si>
  <si>
    <t>Krabice instalační pod omítku - KDZ - KOPOS</t>
  </si>
  <si>
    <t>1092515706</t>
  </si>
  <si>
    <t>Pol334</t>
  </si>
  <si>
    <t>Trubka instalační ohebná kovová, KOPOS 3329_B</t>
  </si>
  <si>
    <t>768667702</t>
  </si>
  <si>
    <t>Pol334a</t>
  </si>
  <si>
    <t>Jímací tyč JT3,0 l= 3000 mm</t>
  </si>
  <si>
    <t>-1413747734</t>
  </si>
  <si>
    <t>Pol334b</t>
  </si>
  <si>
    <t>Betonový podstavec jímací tyče- 9 kg+gumová podložka</t>
  </si>
  <si>
    <t>159103484</t>
  </si>
  <si>
    <t>Pol335</t>
  </si>
  <si>
    <t>Vytvoření pomocných strojených vodičových jímačů</t>
  </si>
  <si>
    <t>-95331644</t>
  </si>
  <si>
    <t>Pol336</t>
  </si>
  <si>
    <t>Štítek označení svodu</t>
  </si>
  <si>
    <t>-1170757213</t>
  </si>
  <si>
    <t>Pol337</t>
  </si>
  <si>
    <t>Ekvipotenciální svorkovnice EPS-3 v krabici KO100E</t>
  </si>
  <si>
    <t>-224459393</t>
  </si>
  <si>
    <t xml:space="preserve">01.4-5 - Slaboproudá  elektrotechnika</t>
  </si>
  <si>
    <t xml:space="preserve">    D - REVIZE</t>
  </si>
  <si>
    <t xml:space="preserve">    B1 - PŘÍSTROJE ELEKTROINSTALAČNÍ</t>
  </si>
  <si>
    <t xml:space="preserve">    B2 - INSTALAČNÍ MATERIÁL</t>
  </si>
  <si>
    <t xml:space="preserve">    B3 - KABELY, VODIČE</t>
  </si>
  <si>
    <t xml:space="preserve">    B4 - DATOVÝ ROZVADĚČ - SLABOPROUD</t>
  </si>
  <si>
    <t xml:space="preserve">    B5 - KOMUNUKAČNÍ SYSTÉM SESTRA - PACIENT</t>
  </si>
  <si>
    <t xml:space="preserve">    B6 - PRŮRAZY, NIKY, DRÁŽKY, ZEDNICKÉ PRÁCE, UCPÁVKY</t>
  </si>
  <si>
    <t>1986750719</t>
  </si>
  <si>
    <t>Pol81</t>
  </si>
  <si>
    <t>Revize slaboproudu</t>
  </si>
  <si>
    <t>-1694213658</t>
  </si>
  <si>
    <t>Pol82</t>
  </si>
  <si>
    <t>Měření zásuvek a měřící protokoly</t>
  </si>
  <si>
    <t>-161050008</t>
  </si>
  <si>
    <t>-1027629569</t>
  </si>
  <si>
    <t>-411363389</t>
  </si>
  <si>
    <t>1778136174</t>
  </si>
  <si>
    <t>B1</t>
  </si>
  <si>
    <t>Pol43</t>
  </si>
  <si>
    <t>Zásuvka datová dvojitá, 2x RJ45 + kryt. dle výběru stavby</t>
  </si>
  <si>
    <t>-1649139117</t>
  </si>
  <si>
    <t>57698127</t>
  </si>
  <si>
    <t>1544462975</t>
  </si>
  <si>
    <t>833975053</t>
  </si>
  <si>
    <t>B2</t>
  </si>
  <si>
    <t>-1498407666</t>
  </si>
  <si>
    <t>B3</t>
  </si>
  <si>
    <t>Pol48</t>
  </si>
  <si>
    <t>Kabel bezhalogenový sdělovací PRAFlaCom F4x2x0,8 mm2 (řídící obvody)</t>
  </si>
  <si>
    <t>378650099</t>
  </si>
  <si>
    <t>Pol49</t>
  </si>
  <si>
    <t>Kabel datový bezhalogenový KELINE, STP 4x2xAWG23, cat. 6a, LSHO - s1a, d1, a1</t>
  </si>
  <si>
    <t>-741107136</t>
  </si>
  <si>
    <t>Pol50</t>
  </si>
  <si>
    <t>Ukončení kabel bezhalogenový sdělovací PRAFlaCom F4x2x0,8 mm2 (řídící obvody)</t>
  </si>
  <si>
    <t>-510756758</t>
  </si>
  <si>
    <t>Pol51</t>
  </si>
  <si>
    <t>Ukončení kabel datový bezhalogenový KELINE, STP 4x2xAWG23, cat. 6a, LSHO - s1a, d1, a1</t>
  </si>
  <si>
    <t>991352015</t>
  </si>
  <si>
    <t>B4</t>
  </si>
  <si>
    <t>DATOVÝ ROZVADĚČ - SLABOPROUD</t>
  </si>
  <si>
    <t>Pol52</t>
  </si>
  <si>
    <t>Stojanový 19” rozvaděč, šířka 600 mm, hloubka 600 mm 22U</t>
  </si>
  <si>
    <t>1377337141</t>
  </si>
  <si>
    <t>Pol53</t>
  </si>
  <si>
    <t>Patch panel MODULO neosazený pro 24xRJ45 1U černý</t>
  </si>
  <si>
    <t>1617974553</t>
  </si>
  <si>
    <t>Pol54</t>
  </si>
  <si>
    <t>19' vyvazovací panel 1U černý, 5x kovový úchyt 40x40 mm</t>
  </si>
  <si>
    <t>1758910747</t>
  </si>
  <si>
    <t>Pol55</t>
  </si>
  <si>
    <t>19" rozvodný panel 8x230V, 3m 1,5U, přepěťová ochrana</t>
  </si>
  <si>
    <t>203628275</t>
  </si>
  <si>
    <t>Pol56</t>
  </si>
  <si>
    <t>19' polička perforovaná 1U, integrované podpěry 450 mm</t>
  </si>
  <si>
    <t>17997232</t>
  </si>
  <si>
    <t>Pol57</t>
  </si>
  <si>
    <t>10G keystone modul 1xRJ45 Cat.6A EA STP</t>
  </si>
  <si>
    <t>728670863</t>
  </si>
  <si>
    <t>Pol58</t>
  </si>
  <si>
    <t>Konektor na silný drát RJ45 Cat.6A EA STP s ochranou konektoru</t>
  </si>
  <si>
    <t>232813905</t>
  </si>
  <si>
    <t>Pol59</t>
  </si>
  <si>
    <t>Stojanový 19” rozvaděč - instalace, vč. komponentů, vyvázání</t>
  </si>
  <si>
    <t>1398455658</t>
  </si>
  <si>
    <t>Pol60</t>
  </si>
  <si>
    <t>10G keystone modul 1xRJ45 Cat.6A EA STP - instalace</t>
  </si>
  <si>
    <t>1324963684</t>
  </si>
  <si>
    <t>Pol61</t>
  </si>
  <si>
    <t>Konektor na silný drát RJ45 Cat.6A EA STP  - instalace</t>
  </si>
  <si>
    <t>1708048957</t>
  </si>
  <si>
    <t>B5</t>
  </si>
  <si>
    <t>KOMUNUKAČNÍ SYSTÉM SESTRA - PACIENT</t>
  </si>
  <si>
    <t>Pol62</t>
  </si>
  <si>
    <t>Sestava komunikačního systému sestra - pacient</t>
  </si>
  <si>
    <t>-1696470664</t>
  </si>
  <si>
    <t>B6</t>
  </si>
  <si>
    <t>Pol62a</t>
  </si>
  <si>
    <t>-1895482041</t>
  </si>
  <si>
    <t>-1974199569</t>
  </si>
  <si>
    <t>-857790742</t>
  </si>
  <si>
    <t>1822282300</t>
  </si>
  <si>
    <t>-430637946</t>
  </si>
  <si>
    <t>888185236</t>
  </si>
  <si>
    <t>-501923456</t>
  </si>
  <si>
    <t>-693862235</t>
  </si>
  <si>
    <t>-727317984</t>
  </si>
  <si>
    <t>-295492840</t>
  </si>
  <si>
    <t>-367916306</t>
  </si>
  <si>
    <t>1366678207</t>
  </si>
  <si>
    <t>1338678435</t>
  </si>
  <si>
    <t>-965598666</t>
  </si>
  <si>
    <t>1200152539</t>
  </si>
  <si>
    <t>-423541914</t>
  </si>
  <si>
    <t>-1383384767</t>
  </si>
  <si>
    <t>-699450987</t>
  </si>
  <si>
    <t>-834818534</t>
  </si>
  <si>
    <t>Odvou vybourané stavební sutě</t>
  </si>
  <si>
    <t>-1901682859</t>
  </si>
  <si>
    <t>01.4-6 - EPS</t>
  </si>
  <si>
    <t>M1 - Práce a dodávky M - EPS</t>
  </si>
  <si>
    <t xml:space="preserve">    D1 - Hardware EPS </t>
  </si>
  <si>
    <t>M2 - Práce a dodávky M - Místní rozhlas</t>
  </si>
  <si>
    <t xml:space="preserve">    D1.2 - Hardware MR</t>
  </si>
  <si>
    <t xml:space="preserve">    D2 - Ostatní materiál EPS</t>
  </si>
  <si>
    <t xml:space="preserve">    D3 - Kabely pro rozvod EPS bez funkční schopnosti při požáru-červený</t>
  </si>
  <si>
    <t xml:space="preserve">    D3.3 - Kabely pro MR</t>
  </si>
  <si>
    <t xml:space="preserve">    D4 - Kabelové trasy a kabely EPS s funkční schopností při požáru s třídou reakce na oheň B2ca s1 d0</t>
  </si>
  <si>
    <t xml:space="preserve">    D5 - Ostatní </t>
  </si>
  <si>
    <t xml:space="preserve">    D5.2 - Ostatní MR</t>
  </si>
  <si>
    <t xml:space="preserve">    F - Vedlejší náklady stavby</t>
  </si>
  <si>
    <t xml:space="preserve">    O - Ostatní náklady stavby</t>
  </si>
  <si>
    <t>M1</t>
  </si>
  <si>
    <t>Práce a dodávky M - EPS</t>
  </si>
  <si>
    <t xml:space="preserve">Hardware EPS </t>
  </si>
  <si>
    <t>Pol1</t>
  </si>
  <si>
    <t>Hlásič tlačítkový adresný a konvenční (s náhradním sklem, bez klíče)</t>
  </si>
  <si>
    <t>1094374179</t>
  </si>
  <si>
    <t>Pol10</t>
  </si>
  <si>
    <t>drobný propojovací a instalační materiál</t>
  </si>
  <si>
    <t>set</t>
  </si>
  <si>
    <t>975524361</t>
  </si>
  <si>
    <t>Pol2</t>
  </si>
  <si>
    <t>Hlásič kouře optický interaktivní</t>
  </si>
  <si>
    <t>-2041451609</t>
  </si>
  <si>
    <t>Pol3</t>
  </si>
  <si>
    <t>Hlásič kouře optický interaktivní s izolátorem</t>
  </si>
  <si>
    <t>603969875</t>
  </si>
  <si>
    <t>Pol4</t>
  </si>
  <si>
    <t>Svítidlo sig., IP 40</t>
  </si>
  <si>
    <t>748454427</t>
  </si>
  <si>
    <t>Pol5</t>
  </si>
  <si>
    <t>Zásuvka pro adresovatelné a interaktivní hlásiče</t>
  </si>
  <si>
    <t>1179979523</t>
  </si>
  <si>
    <t>Pol6</t>
  </si>
  <si>
    <t>Jednotka vstupně/výstupní (4xIN/4xOUT) v krabici</t>
  </si>
  <si>
    <t>-454065483</t>
  </si>
  <si>
    <t>Pol7</t>
  </si>
  <si>
    <t>Jednotka vstupně/výstupní (8xIN/8xOUT) v krabici</t>
  </si>
  <si>
    <t>1814190990</t>
  </si>
  <si>
    <t>Pol8</t>
  </si>
  <si>
    <t>Certifikovaný posilovací zdroj dle EN-54 - Spínaný zdroj, 27,6V/5A trvale / 0,8 vyhrazeno pro AKU max. 2x 17Ah</t>
  </si>
  <si>
    <t>1488782077</t>
  </si>
  <si>
    <t>Pol9</t>
  </si>
  <si>
    <t>Akumulátor 12V/17Ah, max. dob. Proud 4A</t>
  </si>
  <si>
    <t>422394192</t>
  </si>
  <si>
    <t>M2</t>
  </si>
  <si>
    <t>Práce a dodávky M - Místní rozhlas</t>
  </si>
  <si>
    <t>D1.2</t>
  </si>
  <si>
    <t>Hardware MR</t>
  </si>
  <si>
    <t>Pol35</t>
  </si>
  <si>
    <t>stropní reproduktor 1,5-3-6W, EVAC, kovová mřížka, vč. instalace do podhledu</t>
  </si>
  <si>
    <t>-145244849</t>
  </si>
  <si>
    <t>Pol36</t>
  </si>
  <si>
    <t>Protipožární kryt pro stropní reproduktor</t>
  </si>
  <si>
    <t>1108170364</t>
  </si>
  <si>
    <t>Pol37</t>
  </si>
  <si>
    <t>Drobný elektroinstalační a montážní materiál pro uchycení do 19" rozvaděče</t>
  </si>
  <si>
    <t>-306603973</t>
  </si>
  <si>
    <t>Ostatní materiál EPS</t>
  </si>
  <si>
    <t>Pol11</t>
  </si>
  <si>
    <t>Kabelová krabicová rozvodka IP65 se zachováním funkčnosti</t>
  </si>
  <si>
    <t>-2071674410</t>
  </si>
  <si>
    <t>Pol12</t>
  </si>
  <si>
    <t>Zkušební plyn s výsuvným aplikátorem</t>
  </si>
  <si>
    <t>-1379204507</t>
  </si>
  <si>
    <t>Pol13</t>
  </si>
  <si>
    <t>Popisové pole pro nalepení popisky hlásiče</t>
  </si>
  <si>
    <t>-127165082</t>
  </si>
  <si>
    <t>Pol14</t>
  </si>
  <si>
    <t>Popiska hlásiče (velikost písma zvolit tak, aby bylo čitelné z podlahy daného prostoru)</t>
  </si>
  <si>
    <t>-124504561</t>
  </si>
  <si>
    <t>Kabely pro rozvod EPS bez funkční schopnosti při požáru-červený</t>
  </si>
  <si>
    <t>Pol15</t>
  </si>
  <si>
    <t>J-Y(st)Y 2x2x0,8 (s možností instalace pod omítku)</t>
  </si>
  <si>
    <t>302764245</t>
  </si>
  <si>
    <t>Pol16</t>
  </si>
  <si>
    <t>trubka ohebná instal. PVC 2316 R=16mm</t>
  </si>
  <si>
    <t>576921123</t>
  </si>
  <si>
    <t>Pol17</t>
  </si>
  <si>
    <t>Plastová trubka pevná KOPOS 1516E KA 16mm</t>
  </si>
  <si>
    <t>34939004</t>
  </si>
  <si>
    <t>Pol18</t>
  </si>
  <si>
    <t>Spojka trubky PVC, sv. šedá/RAL7035</t>
  </si>
  <si>
    <t>-766439630</t>
  </si>
  <si>
    <t>Pol19</t>
  </si>
  <si>
    <t>EI HMOZDINKA + VRUT 8 X 75</t>
  </si>
  <si>
    <t>-1638019330</t>
  </si>
  <si>
    <t>Pol20</t>
  </si>
  <si>
    <t>Příchytka pro trubku KOPOS 5316E KB 16mm světle šedá</t>
  </si>
  <si>
    <t>-1506905396</t>
  </si>
  <si>
    <t>Pol21</t>
  </si>
  <si>
    <t>těsnící protipožární hmoty HILTI</t>
  </si>
  <si>
    <t>1466874786</t>
  </si>
  <si>
    <t>Pol22</t>
  </si>
  <si>
    <t>Průraz do 0,025m2, beton 60cm</t>
  </si>
  <si>
    <t>405405760</t>
  </si>
  <si>
    <t>D3.3</t>
  </si>
  <si>
    <t>Kabely pro MR</t>
  </si>
  <si>
    <t>-1558960216</t>
  </si>
  <si>
    <t>Pol25</t>
  </si>
  <si>
    <t>Normovaný kabelový kovový žlab "Jupiter" 60x100x1,5 vč, spojek, nosníků,</t>
  </si>
  <si>
    <t>-1144856998</t>
  </si>
  <si>
    <t>Pol26</t>
  </si>
  <si>
    <t>Úchytka pro svazky kabelů s požární odolností , vč. hmoždinky a šroubu, vzdálenost úchytex max 0,3m</t>
  </si>
  <si>
    <t>334165416</t>
  </si>
  <si>
    <t>Pol38</t>
  </si>
  <si>
    <t>KABEL PRAFlaDur 2x1.5 PH60-R B2caS1D0</t>
  </si>
  <si>
    <t>-190399357</t>
  </si>
  <si>
    <t>Pol39</t>
  </si>
  <si>
    <t>Požárně odolná elektroinstalační krabice s keramickou svorkovnicí</t>
  </si>
  <si>
    <t>470092162</t>
  </si>
  <si>
    <t>Pol40</t>
  </si>
  <si>
    <t>Drobné stavební přípomoci, úklid</t>
  </si>
  <si>
    <t>1118925740</t>
  </si>
  <si>
    <t>Kabelové trasy a kabely EPS s funkční schopností při požáru s třídou reakce na oheň B2ca s1 d0</t>
  </si>
  <si>
    <t>Pol23</t>
  </si>
  <si>
    <t>KABEL PRAFlaGuard 2x2x0.8 -hnědý stíněný kabel 2x2x0,8 PH120-R dle ZP-27/2008, B2caS1D0 dle PrEN 50399:07, ohniodolný dle ČSN IEC60331, bezhalogenový</t>
  </si>
  <si>
    <t>-1047261657</t>
  </si>
  <si>
    <t>Pol24</t>
  </si>
  <si>
    <t>KABEL PRAFlaDur 3x2.5 -hnědý kabel PH120-R dle ZP-27/2008, B2caS1D0 dle PrEN 50399:07, ohniodolný dle ČSN IEC60331, bezhalogenový dle ČSN 50266</t>
  </si>
  <si>
    <t>-72357284</t>
  </si>
  <si>
    <t>935920910</t>
  </si>
  <si>
    <t>-1779946689</t>
  </si>
  <si>
    <t>Pol27</t>
  </si>
  <si>
    <t>Jistič 1/6A</t>
  </si>
  <si>
    <t>1286205538</t>
  </si>
  <si>
    <t xml:space="preserve">Ostatní </t>
  </si>
  <si>
    <t>Pol28</t>
  </si>
  <si>
    <t>HZS - Práce spojené s úpravou stávajícího systému EPS a napojení nových komponent na stávající systém</t>
  </si>
  <si>
    <t>1263766897</t>
  </si>
  <si>
    <t>Pol29</t>
  </si>
  <si>
    <t>HZS, práce na rozvaděči NN</t>
  </si>
  <si>
    <t>2132347784</t>
  </si>
  <si>
    <t>Pol30</t>
  </si>
  <si>
    <t>Lešnení, pracovní výška do 5m</t>
  </si>
  <si>
    <t>-963849567</t>
  </si>
  <si>
    <t>Pol31</t>
  </si>
  <si>
    <t>Spolupráce s ostatními profesemi, účast na KD</t>
  </si>
  <si>
    <t>1723288138</t>
  </si>
  <si>
    <t>Pol32</t>
  </si>
  <si>
    <t>Oživení systému, naprogramování</t>
  </si>
  <si>
    <t>-339980980</t>
  </si>
  <si>
    <t>Pol33</t>
  </si>
  <si>
    <t>Revize EPS vč. vypracování revizní zprávy - 3x paré</t>
  </si>
  <si>
    <t>1455846880</t>
  </si>
  <si>
    <t>Pol34</t>
  </si>
  <si>
    <t>Funkční zkouška vč.protokolu</t>
  </si>
  <si>
    <t>1939023499</t>
  </si>
  <si>
    <t>D5.2</t>
  </si>
  <si>
    <t>Ostatní MR</t>
  </si>
  <si>
    <t>-566742050</t>
  </si>
  <si>
    <t>1085741221</t>
  </si>
  <si>
    <t>714160195</t>
  </si>
  <si>
    <t>530120169</t>
  </si>
  <si>
    <t>Pol41</t>
  </si>
  <si>
    <t>HZS - Práce spojené s úpravou stávajícího systému MR a napojení nových komponent na stávající systém</t>
  </si>
  <si>
    <t>1403610946</t>
  </si>
  <si>
    <t>Pol42</t>
  </si>
  <si>
    <t>Revize MR vč. vypracování revizní zprávy - 3x paré</t>
  </si>
  <si>
    <t>-2859655</t>
  </si>
  <si>
    <t>Vedlejší náklady stavby</t>
  </si>
  <si>
    <t>032002000</t>
  </si>
  <si>
    <t>G Z S</t>
  </si>
  <si>
    <t>1352628837</t>
  </si>
  <si>
    <t xml:space="preserve">(VP 800-0, příloha 03 - Zařízení staveniště) </t>
  </si>
  <si>
    <t xml:space="preserve">čl. 031-035 - Vybudování a údržba ZS vč. jeho  likvidace po dokončení stavby.</t>
  </si>
  <si>
    <t>O</t>
  </si>
  <si>
    <t>Ostatní náklady stavby</t>
  </si>
  <si>
    <t>O-01</t>
  </si>
  <si>
    <t>Vedení prací, autorský dozor, skutečný stav</t>
  </si>
  <si>
    <t>-926994908</t>
  </si>
  <si>
    <t>O-02</t>
  </si>
  <si>
    <t>Mimostaveništní doprava</t>
  </si>
  <si>
    <t>-312627398</t>
  </si>
  <si>
    <t>O-03</t>
  </si>
  <si>
    <t>Přesun dodávek</t>
  </si>
  <si>
    <t>2066800601</t>
  </si>
  <si>
    <t>01.4-7 - Medicinální plyny</t>
  </si>
  <si>
    <t>001</t>
  </si>
  <si>
    <t>měděná trubka 8x1</t>
  </si>
  <si>
    <t>1244759616</t>
  </si>
  <si>
    <t>002</t>
  </si>
  <si>
    <t>měděná trubka 12x1</t>
  </si>
  <si>
    <t>-2033148270</t>
  </si>
  <si>
    <t>003</t>
  </si>
  <si>
    <t>měděná trubka 18x1</t>
  </si>
  <si>
    <t>1060455525</t>
  </si>
  <si>
    <t>004</t>
  </si>
  <si>
    <t>měděná trubka 22x1</t>
  </si>
  <si>
    <t>-504298541</t>
  </si>
  <si>
    <t>005</t>
  </si>
  <si>
    <t>měděná trubka 28x1</t>
  </si>
  <si>
    <t>-1867436982</t>
  </si>
  <si>
    <t>006</t>
  </si>
  <si>
    <t>prořez trubek 3%</t>
  </si>
  <si>
    <t>-551561214</t>
  </si>
  <si>
    <t>007</t>
  </si>
  <si>
    <t>Ag pájka 45+pasta</t>
  </si>
  <si>
    <t>g</t>
  </si>
  <si>
    <t>819155621</t>
  </si>
  <si>
    <t>008</t>
  </si>
  <si>
    <t>chránička potrubí-oc.trubka 26,9*2,6 (0,5m)</t>
  </si>
  <si>
    <t>1685856021</t>
  </si>
  <si>
    <t>009</t>
  </si>
  <si>
    <t>chránička potrubí-oc.trubka 31,8*2,6 (0,5m)</t>
  </si>
  <si>
    <t>-694928270</t>
  </si>
  <si>
    <t>010</t>
  </si>
  <si>
    <t>chránička potrubí-oc.trubka 38*2,6 (0,5m)</t>
  </si>
  <si>
    <t>1459656253</t>
  </si>
  <si>
    <t>011</t>
  </si>
  <si>
    <t>chránička potrubí-oc.trubka 44,5*3,2 (0,5m)</t>
  </si>
  <si>
    <t>1753870158</t>
  </si>
  <si>
    <t>012</t>
  </si>
  <si>
    <t>tvarovky Cu do pr.28</t>
  </si>
  <si>
    <t>964308439</t>
  </si>
  <si>
    <t>013</t>
  </si>
  <si>
    <t>konzola středně složitá</t>
  </si>
  <si>
    <t>687901477</t>
  </si>
  <si>
    <t>014</t>
  </si>
  <si>
    <t>značení potrubí</t>
  </si>
  <si>
    <t>1373455880</t>
  </si>
  <si>
    <t>015</t>
  </si>
  <si>
    <t>ochranný plyn pro pájení Cu trubek</t>
  </si>
  <si>
    <t>362465794</t>
  </si>
  <si>
    <t>016</t>
  </si>
  <si>
    <t>propláchnutí rozvodu dusíkem</t>
  </si>
  <si>
    <t>1575773642</t>
  </si>
  <si>
    <t>017</t>
  </si>
  <si>
    <t>napojení na stávající rozvod</t>
  </si>
  <si>
    <t>-1522376310</t>
  </si>
  <si>
    <t>018</t>
  </si>
  <si>
    <t>odstavení části stávajícího rozvodu</t>
  </si>
  <si>
    <t>446546305</t>
  </si>
  <si>
    <t>019</t>
  </si>
  <si>
    <t>úseková tlaková zkouška</t>
  </si>
  <si>
    <t>33536844</t>
  </si>
  <si>
    <t>020</t>
  </si>
  <si>
    <t>závěrečná tlaková zkouška</t>
  </si>
  <si>
    <t>-484903014</t>
  </si>
  <si>
    <t>021</t>
  </si>
  <si>
    <t>kulový kohout DN 15 vč.šroubení</t>
  </si>
  <si>
    <t>-2108900255</t>
  </si>
  <si>
    <t>022</t>
  </si>
  <si>
    <t>kulový kohout DN 20 vč.šroubení</t>
  </si>
  <si>
    <t>1554905769</t>
  </si>
  <si>
    <t>023</t>
  </si>
  <si>
    <t>lahvový uzavírací ventil</t>
  </si>
  <si>
    <t>982654901</t>
  </si>
  <si>
    <t>024</t>
  </si>
  <si>
    <t>manometr pr.60, rozsah 0-1 MPa</t>
  </si>
  <si>
    <t>1762796197</t>
  </si>
  <si>
    <t>025</t>
  </si>
  <si>
    <t>vakuometr pr.60, rozsah 0-100 kPa</t>
  </si>
  <si>
    <t>502136248</t>
  </si>
  <si>
    <t>026</t>
  </si>
  <si>
    <t>ventilová krabice pro 3 plyny kompletní do zdi (3x uzavír.ventil3x příp.zálohy,3x čidlo snímání tlaku)</t>
  </si>
  <si>
    <t>539948359</t>
  </si>
  <si>
    <t>027</t>
  </si>
  <si>
    <t>monitorovací zařízenís dotyk.LCDdisplejem pro 12 vstupů do zdi,uživatelsky nastavené,příprava pro měření spotřeby plynu</t>
  </si>
  <si>
    <t>1218176356</t>
  </si>
  <si>
    <t>028</t>
  </si>
  <si>
    <t>lékářský nástěnný panel s terminální jednotkou do zdi</t>
  </si>
  <si>
    <t>1790076813</t>
  </si>
  <si>
    <t>029</t>
  </si>
  <si>
    <t>nástěnná lůžková rampa pro 1 lůžko,dl.1650mm,výbava pro 1 lůžko-1xO2,1xAIER04,1xVAC,4x zás.DO,2x zás. VDO-LED,4xzás.ZIS-LED,12xzdířka ochr.posp.,6x dat.zás.,RJ45,2xpřípr.SLP,1xpřípr.dorozum.,nepřímé ovl. z rampy,noční z rampy,2xmedilišta,1xsada 3 ramen na stěnu,nosič infuzí,závěsná tyč a police(dle PD)</t>
  </si>
  <si>
    <t>-934052020</t>
  </si>
  <si>
    <t>030</t>
  </si>
  <si>
    <t>nástěnná lůžková rampa pro 1 lůžko,dl.1650mm,výbava pro 1 lůžko-2xO2,2xAIER04,2xVAC,4x zás.DO,8x zás. VDO-LED,8xzás.ZIS-LED,12xzdířka ochr.posp.,6x dat.zás.,RJ45,1xpřípr.dorozum.,nepřímé ovl. z rampy,noční z rampy,1xmedilišta,vyš.lampička,2x držák kabelů,1xsada 3 ramen na stěnu,nosič infuzí,závěsná tyč a police,1xdvour.otočný držák inf.techniky(dle PD)</t>
  </si>
  <si>
    <t>-1137241537</t>
  </si>
  <si>
    <t>031</t>
  </si>
  <si>
    <t>nástěnná lůžková rampa pro 2 lůžka,dl.3300mm,výbava pro 1 lůžko-2xO2,2xAIER04,2xVAC,4x zás.DO,8x zás. VDO-LED,8xzás.ZIS-LED,12xzdířka ochr.posp.,6x dat.zás.,RJ45,1xpřípr.dorozum.,nepřímé ovl. z rampy,noční z rampy,1xmedilišta,vyš.lampička,2x držák kabelů,1xsada 3 ramen na stěnu,nosič infuzí,závěsná tyč a police,1xdvour.otočný držák inf.techniky(dle PD)</t>
  </si>
  <si>
    <t>-245607777</t>
  </si>
  <si>
    <t>032</t>
  </si>
  <si>
    <t>dokumentace skutečného stavu (3x paré, 1x CD)</t>
  </si>
  <si>
    <t>-1396357536</t>
  </si>
  <si>
    <t>033</t>
  </si>
  <si>
    <t>zahájení,ukončení a předání</t>
  </si>
  <si>
    <t>-1046375552</t>
  </si>
  <si>
    <t>034</t>
  </si>
  <si>
    <t>přesun hmot</t>
  </si>
  <si>
    <t>-1511113574</t>
  </si>
  <si>
    <t>035</t>
  </si>
  <si>
    <t>LEK 15 - zkouška čistoty medic. stl. vzduchu dle čl. 3.2 odst. b</t>
  </si>
  <si>
    <t>711662650</t>
  </si>
  <si>
    <t>036</t>
  </si>
  <si>
    <t>zkoušky a revize plynových částí</t>
  </si>
  <si>
    <t>1903130757</t>
  </si>
  <si>
    <t>SO 02 - Zpevněné a odstavné plochy</t>
  </si>
  <si>
    <t>-817360993</t>
  </si>
  <si>
    <t>prostor pro sanitky</t>
  </si>
  <si>
    <t>parkoviště</t>
  </si>
  <si>
    <t>-1698543742</t>
  </si>
  <si>
    <t>"chodníky"</t>
  </si>
  <si>
    <t>122251101</t>
  </si>
  <si>
    <t>Odkopávky a prokopávky nezapažené strojně v hornině třídy těžitelnosti I skupiny 3 do 20 m3</t>
  </si>
  <si>
    <t>1352931387</t>
  </si>
  <si>
    <t>https://podminky.urs.cz/item/CS_URS_2023_01/122251101</t>
  </si>
  <si>
    <t>50*0,4</t>
  </si>
  <si>
    <t>42*0,4</t>
  </si>
  <si>
    <t>"pro chodník"</t>
  </si>
  <si>
    <t>36*0,3</t>
  </si>
  <si>
    <t>567650888</t>
  </si>
  <si>
    <t>1212530719</t>
  </si>
  <si>
    <t>47,6*19</t>
  </si>
  <si>
    <t>-1395694599</t>
  </si>
  <si>
    <t>47,6*2 "Přepočtené koeficientem množství</t>
  </si>
  <si>
    <t>-448301416</t>
  </si>
  <si>
    <t>181951112</t>
  </si>
  <si>
    <t>Úprava pláně vyrovnáním výškových rozdílů strojně v hornině třídy těžitelnosti I, skupiny 1 až 3 se zhutněním</t>
  </si>
  <si>
    <t>-1618310014</t>
  </si>
  <si>
    <t>https://podminky.urs.cz/item/CS_URS_2023_01/181951112</t>
  </si>
  <si>
    <t>564851011</t>
  </si>
  <si>
    <t>Podklad ze štěrkodrti ŠD s rozprostřením a zhutněním plochy jednotlivě do 100 m2, po zhutnění tl. 150 mm</t>
  </si>
  <si>
    <t>-1566268447</t>
  </si>
  <si>
    <t>https://podminky.urs.cz/item/CS_URS_2023_01/564851011</t>
  </si>
  <si>
    <t>-727386223</t>
  </si>
  <si>
    <t>564871011</t>
  </si>
  <si>
    <t>Podklad ze štěrkodrti ŠD s rozprostřením a zhutněním plochy jednotlivě do 100 m2, po zhutnění tl. 250 mm</t>
  </si>
  <si>
    <t>-1189695779</t>
  </si>
  <si>
    <t>https://podminky.urs.cz/item/CS_URS_2023_01/564871011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</si>
  <si>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</si>
  <si>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</si>
  <si>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-1252798542</t>
  </si>
  <si>
    <t>https://podminky.urs.cz/item/CS_URS_2023_01/596211110</t>
  </si>
  <si>
    <t>59245032</t>
  </si>
  <si>
    <t>dlažba zámková profilová 230x140x60mm přírodní</t>
  </si>
  <si>
    <t>-1465588740</t>
  </si>
  <si>
    <t>36*1,03 "Přepočtené koeficientem množství</t>
  </si>
  <si>
    <t>596212211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</si>
  <si>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</si>
  <si>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-1392907635</t>
  </si>
  <si>
    <t>https://podminky.urs.cz/item/CS_URS_2023_01/596212211</t>
  </si>
  <si>
    <t>59245090</t>
  </si>
  <si>
    <t>dlažba zámková profilová 230x140x80mm přírodní</t>
  </si>
  <si>
    <t>-238988910</t>
  </si>
  <si>
    <t>92*1,03 "Přepočtené koeficientem množství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</si>
  <si>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</si>
  <si>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</si>
  <si>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1922286513</t>
  </si>
  <si>
    <t>https://podminky.urs.cz/item/CS_URS_2023_01/916131113</t>
  </si>
  <si>
    <t>59217029</t>
  </si>
  <si>
    <t>obrubník betonový silniční nájezdový 1000x150x150mm</t>
  </si>
  <si>
    <t>761284866</t>
  </si>
  <si>
    <t>14,3+1+6+3+10</t>
  </si>
  <si>
    <t>5+9+5</t>
  </si>
  <si>
    <t>53,3*1,02 "Přepočtené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</si>
  <si>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</si>
  <si>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</si>
  <si>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465957071</t>
  </si>
  <si>
    <t>https://podminky.urs.cz/item/CS_URS_2023_01/916131213</t>
  </si>
  <si>
    <t>14,3+1+6+3</t>
  </si>
  <si>
    <t>59217034</t>
  </si>
  <si>
    <t>obrubník betonový silniční 1000x150x300mm</t>
  </si>
  <si>
    <t>292599042</t>
  </si>
  <si>
    <t>43,3*1,02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</si>
  <si>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</si>
  <si>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</si>
  <si>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207686689</t>
  </si>
  <si>
    <t>https://podminky.urs.cz/item/CS_URS_2023_01/916231213</t>
  </si>
  <si>
    <t>14,55+2,4+1,2+6,8+3</t>
  </si>
  <si>
    <t>59217017</t>
  </si>
  <si>
    <t>obrubník betonový chodníkový 1000x100x250mm</t>
  </si>
  <si>
    <t>1588838480</t>
  </si>
  <si>
    <t>27,95*1,02 "Přepočtené koeficientem množství</t>
  </si>
  <si>
    <t>997221561</t>
  </si>
  <si>
    <t>Vodorovná doprava suti bez naložení, ale se složením a s hrubým urovnáním z kusových materiálů, na vzdálenost do 1 km</t>
  </si>
  <si>
    <t>-2002215489</t>
  </si>
  <si>
    <t>https://podminky.urs.cz/item/CS_URS_2023_01/997221561</t>
  </si>
  <si>
    <t>997221569</t>
  </si>
  <si>
    <t>Vodorovná doprava suti bez naložení, ale se složením a s hrubým urovnáním Příplatek k ceně za každý další i započatý 1 km přes 1 km</t>
  </si>
  <si>
    <t>-149101966</t>
  </si>
  <si>
    <t>https://podminky.urs.cz/item/CS_URS_2023_01/997221569</t>
  </si>
  <si>
    <t>3,895*19 'Přepočtené koeficientem množství</t>
  </si>
  <si>
    <t>997221615</t>
  </si>
  <si>
    <t>Poplatek za uložení stavebního odpadu na skládce (skládkovné) z prostého betonu zatříděného do Katalogu odpadů pod kódem 17 01 01</t>
  </si>
  <si>
    <t>-1644393185</t>
  </si>
  <si>
    <t>https://podminky.urs.cz/item/CS_URS_2023_01/997221615</t>
  </si>
  <si>
    <t>998223011</t>
  </si>
  <si>
    <t>Přesun hmot pro pozemní komunikace s krytem dlážděným dopravní vzdálenost do 200 m jakékoliv délky objektu</t>
  </si>
  <si>
    <t>-929192952</t>
  </si>
  <si>
    <t>https://podminky.urs.cz/item/CS_URS_2023_01/998223011</t>
  </si>
  <si>
    <t xml:space="preserve">SO 03 - Dešťová kanalizace a likvidace dešťových vod </t>
  </si>
  <si>
    <t xml:space="preserve">Krnov - Horní Předměstí </t>
  </si>
  <si>
    <t>CZ-CPV:</t>
  </si>
  <si>
    <t>45000000-7</t>
  </si>
  <si>
    <t>CZ-CPA:</t>
  </si>
  <si>
    <t>Sdružené zdravotnické zařízení Krnov p.o.</t>
  </si>
  <si>
    <t xml:space="preserve">Lenka Jerakasová </t>
  </si>
  <si>
    <t xml:space="preserve">      4 - Vodorovné konstrukce</t>
  </si>
  <si>
    <t>131351202</t>
  </si>
  <si>
    <t>Hloubení zapažených jam a zářezů strojně s urovnáním dna do předepsaného profilu a spádu v hornině třídy těžitelnosti II skupiny 4 přes 20 do 50 m3</t>
  </si>
  <si>
    <t>-1367372743</t>
  </si>
  <si>
    <t>https://podminky.urs.cz/item/CS_URS_2023_01/131351202</t>
  </si>
  <si>
    <t>5,8*3,4*1,65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</si>
  <si>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</si>
  <si>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</si>
  <si>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978271165</t>
  </si>
  <si>
    <t>https://podminky.urs.cz/item/CS_URS_2023_01/162751137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</si>
  <si>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</si>
  <si>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</si>
  <si>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-750283717</t>
  </si>
  <si>
    <t>https://podminky.urs.cz/item/CS_URS_2023_01/162751139</t>
  </si>
  <si>
    <t>15*10 "Přepočtené koeficientem množství</t>
  </si>
  <si>
    <t>167151112</t>
  </si>
  <si>
    <t>Nakládání, skládání a překládání neulehlého výkopku nebo sypaniny strojně nakládání, množství přes 100 m3, z hornin třídy těžitelnosti II, skupiny 4 a 5</t>
  </si>
  <si>
    <t>477654968</t>
  </si>
  <si>
    <t>https://podminky.urs.cz/item/CS_URS_2023_01/167151112</t>
  </si>
  <si>
    <t>167151122</t>
  </si>
  <si>
    <t>Nakládání, skládání a překládání neulehlého výkopku nebo sypaniny strojně skládání nebo překládání, z hornin třídy těžitelnosti II, skupiny 4 a 5</t>
  </si>
  <si>
    <t>452431968</t>
  </si>
  <si>
    <t>https://podminky.urs.cz/item/CS_URS_2023_01/167151122</t>
  </si>
  <si>
    <t>171151112</t>
  </si>
  <si>
    <t>Uložení sypanin do násypů strojně s rozprostřením sypaniny ve vrstvách a s hrubým urovnáním zhutněných z hornin nesoudržných kamenitých</t>
  </si>
  <si>
    <t>-235018485</t>
  </si>
  <si>
    <t>https://podminky.urs.cz/item/CS_URS_2023_01/171151112</t>
  </si>
  <si>
    <t>615824333</t>
  </si>
  <si>
    <t>15*1,8 "Přepočtené koeficientem množství</t>
  </si>
  <si>
    <t>1742511011</t>
  </si>
  <si>
    <t xml:space="preserve">Zásyp sypaninou z jakékoliv horniny strojně s uložením výkopku ve vrstvách bez zhutnění jam, šachet, rýh nebo kolem objektů v těchto vykopávkách- vsakovacích objektů </t>
  </si>
  <si>
    <t>181902303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</si>
  <si>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</si>
  <si>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</si>
  <si>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1861779510</t>
  </si>
  <si>
    <t>https://podminky.urs.cz/item/CS_URS_2023_01/175111101</t>
  </si>
  <si>
    <t>4,8*2*0,2*2</t>
  </si>
  <si>
    <t>583373312</t>
  </si>
  <si>
    <t>jemný štěrk frakce 32-63 mm</t>
  </si>
  <si>
    <t>-381243891</t>
  </si>
  <si>
    <t>3,84</t>
  </si>
  <si>
    <t>3,84*1,65 "Přepočtené koeficientem množství</t>
  </si>
  <si>
    <t>451573111</t>
  </si>
  <si>
    <t>Lože pod potrubí ze štěrkopísku do 63 mm</t>
  </si>
  <si>
    <t>483737212</t>
  </si>
  <si>
    <t>4,8*2,4*0,15</t>
  </si>
  <si>
    <t>1,1*1,1*0,15</t>
  </si>
  <si>
    <t>452311141</t>
  </si>
  <si>
    <t>Podkladní a zajišťovací konstrukce z betonu prostého v otevřeném výkopu bez zvýšených nároků na prostředí desky pod potrubí, stoky a drobné objekty z betonu tř. C 16/20</t>
  </si>
  <si>
    <t>-1345117363</t>
  </si>
  <si>
    <t>https://podminky.urs.cz/item/CS_URS_2023_01/452311141</t>
  </si>
  <si>
    <t>1,1*1,1*0,2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</si>
  <si>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</si>
  <si>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</si>
  <si>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1515755920</t>
  </si>
  <si>
    <t>https://podminky.urs.cz/item/CS_URS_2023_01/212751105</t>
  </si>
  <si>
    <t>871270310</t>
  </si>
  <si>
    <t>Montáž kanalizačního potrubí z plastů z polypropylenu PP hladkého plnostěnného SN 10 DN 125</t>
  </si>
  <si>
    <t>-679351229</t>
  </si>
  <si>
    <t>https://podminky.urs.cz/item/CS_URS_2023_01/871270310</t>
  </si>
  <si>
    <t>28617002</t>
  </si>
  <si>
    <t>trubka kanalizační PP plnostěnná třívrstvá DN 125x1000mm SN10</t>
  </si>
  <si>
    <t>1152902637</t>
  </si>
  <si>
    <t>3*1,015 "Přepočtené koeficientem množství</t>
  </si>
  <si>
    <t>894411111</t>
  </si>
  <si>
    <t>Zřízení šachet kanalizačních z betonových dílců výšky vstupu do 1,50 m s obložením dna betonem tř. C 25/30, na potrubí DN do 200</t>
  </si>
  <si>
    <t>-478466815</t>
  </si>
  <si>
    <t>https://podminky.urs.cz/item/CS_URS_2023_01/894411111</t>
  </si>
  <si>
    <t>59224059</t>
  </si>
  <si>
    <t>dno betonové šachtové hranaté DN 1000x600, 100x75x15cm</t>
  </si>
  <si>
    <t>-599303373</t>
  </si>
  <si>
    <t>59224148</t>
  </si>
  <si>
    <t>prstenec šachtový vyrovnávací betonový rovný 625x100x100mm</t>
  </si>
  <si>
    <t>659681330</t>
  </si>
  <si>
    <t>59224146</t>
  </si>
  <si>
    <t>prstenec šachtový vyrovnávací betonový rovný 625x100x60mm</t>
  </si>
  <si>
    <t>-1821992712</t>
  </si>
  <si>
    <t>59224412</t>
  </si>
  <si>
    <t>konus betonové šachty DN 1000 kanalizační 100x62,5x58cm tl stěny 9, stupadla poplastovaná</t>
  </si>
  <si>
    <t>4228088</t>
  </si>
  <si>
    <t>8971721121</t>
  </si>
  <si>
    <t xml:space="preserve">Vsakovací zařízení - 4 ks vsakovací bloky (2,4x4,8x0,52 m),pro retenci a vsakování dešťových vod pod plochy zatížené osobními automobily - dodávka potřebného materiálu včetně montáže </t>
  </si>
  <si>
    <t>CS ÚRS 2020 02</t>
  </si>
  <si>
    <t>-146010789</t>
  </si>
  <si>
    <t>899104112</t>
  </si>
  <si>
    <t>Osazení poklopů litinových a ocelových včetně rámů pro třídu zatížení D400, E600</t>
  </si>
  <si>
    <t>-1932427110</t>
  </si>
  <si>
    <t>https://podminky.urs.cz/item/CS_URS_2023_01/899104112</t>
  </si>
  <si>
    <t>55241003</t>
  </si>
  <si>
    <t>poklop kanalizační betonový, litinový rám 160mm, D 400 bez odvětrání</t>
  </si>
  <si>
    <t>-589725963</t>
  </si>
  <si>
    <t>919726121</t>
  </si>
  <si>
    <t>Geotextilie netkaná pro ochranu, separaci nebo filtraci měrná hmotnost do 200 g/m2</t>
  </si>
  <si>
    <t>627043171</t>
  </si>
  <si>
    <t>https://podminky.urs.cz/item/CS_URS_2023_01/919726121</t>
  </si>
  <si>
    <t>4,8*2*0,52+2,4*2*0,52+4,8*2,4*2</t>
  </si>
  <si>
    <t>30,528*1,3 "Přepočtené koeficientem množství</t>
  </si>
  <si>
    <t>998276101</t>
  </si>
  <si>
    <t>Přesun hmot pro trubní vedení hloubené z trub z plastických hmot nebo sklolaminátových pro vodovody nebo kanalizace v otevřeném výkopu dopravní vzdálenost do 15 m</t>
  </si>
  <si>
    <t>-1773848141</t>
  </si>
  <si>
    <t>https://podminky.urs.cz/item/CS_URS_2023_01/998276101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</si>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</sst>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24" TargetMode="External" /><Relationship Id="rId2" Type="http://schemas.openxmlformats.org/officeDocument/2006/relationships/hyperlink" Target="https://podminky.urs.cz/item/CS_URS_2023_01/112251104" TargetMode="External" /><Relationship Id="rId3" Type="http://schemas.openxmlformats.org/officeDocument/2006/relationships/hyperlink" Target="https://podminky.urs.cz/item/CS_URS_2023_01/113106123" TargetMode="External" /><Relationship Id="rId4" Type="http://schemas.openxmlformats.org/officeDocument/2006/relationships/hyperlink" Target="https://podminky.urs.cz/item/CS_URS_2023_01/113107122" TargetMode="External" /><Relationship Id="rId5" Type="http://schemas.openxmlformats.org/officeDocument/2006/relationships/hyperlink" Target="https://podminky.urs.cz/item/CS_URS_2023_01/113107182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121151103" TargetMode="External" /><Relationship Id="rId8" Type="http://schemas.openxmlformats.org/officeDocument/2006/relationships/hyperlink" Target="https://podminky.urs.cz/item/CS_URS_2023_01/132211401" TargetMode="External" /><Relationship Id="rId9" Type="http://schemas.openxmlformats.org/officeDocument/2006/relationships/hyperlink" Target="https://podminky.urs.cz/item/CS_URS_2023_01/162211201" TargetMode="External" /><Relationship Id="rId10" Type="http://schemas.openxmlformats.org/officeDocument/2006/relationships/hyperlink" Target="https://podminky.urs.cz/item/CS_URS_2023_01/162211209" TargetMode="External" /><Relationship Id="rId11" Type="http://schemas.openxmlformats.org/officeDocument/2006/relationships/hyperlink" Target="https://podminky.urs.cz/item/CS_URS_2023_01/162751117" TargetMode="External" /><Relationship Id="rId12" Type="http://schemas.openxmlformats.org/officeDocument/2006/relationships/hyperlink" Target="https://podminky.urs.cz/item/CS_URS_2023_01/162751119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317944323" TargetMode="External" /><Relationship Id="rId16" Type="http://schemas.openxmlformats.org/officeDocument/2006/relationships/hyperlink" Target="https://podminky.urs.cz/item/CS_URS_2023_01/317234410" TargetMode="External" /><Relationship Id="rId17" Type="http://schemas.openxmlformats.org/officeDocument/2006/relationships/hyperlink" Target="https://podminky.urs.cz/item/CS_URS_2023_01/340000999" TargetMode="External" /><Relationship Id="rId18" Type="http://schemas.openxmlformats.org/officeDocument/2006/relationships/hyperlink" Target="https://podminky.urs.cz/item/CS_URS_2023_01/941221111" TargetMode="External" /><Relationship Id="rId19" Type="http://schemas.openxmlformats.org/officeDocument/2006/relationships/hyperlink" Target="https://podminky.urs.cz/item/CS_URS_2023_01/941221211" TargetMode="External" /><Relationship Id="rId20" Type="http://schemas.openxmlformats.org/officeDocument/2006/relationships/hyperlink" Target="https://podminky.urs.cz/item/CS_URS_2023_01/941221312" TargetMode="External" /><Relationship Id="rId21" Type="http://schemas.openxmlformats.org/officeDocument/2006/relationships/hyperlink" Target="https://podminky.urs.cz/item/CS_URS_2023_01/941221811" TargetMode="External" /><Relationship Id="rId22" Type="http://schemas.openxmlformats.org/officeDocument/2006/relationships/hyperlink" Target="https://podminky.urs.cz/item/CS_URS_2023_01/944611111" TargetMode="External" /><Relationship Id="rId23" Type="http://schemas.openxmlformats.org/officeDocument/2006/relationships/hyperlink" Target="https://podminky.urs.cz/item/CS_URS_2023_01/944611211" TargetMode="External" /><Relationship Id="rId24" Type="http://schemas.openxmlformats.org/officeDocument/2006/relationships/hyperlink" Target="https://podminky.urs.cz/item/CS_URS_2023_01/944611811" TargetMode="External" /><Relationship Id="rId25" Type="http://schemas.openxmlformats.org/officeDocument/2006/relationships/hyperlink" Target="https://podminky.urs.cz/item/CS_URS_2023_01/949101111" TargetMode="External" /><Relationship Id="rId26" Type="http://schemas.openxmlformats.org/officeDocument/2006/relationships/hyperlink" Target="https://podminky.urs.cz/item/CS_URS_2023_01/962031133" TargetMode="External" /><Relationship Id="rId27" Type="http://schemas.openxmlformats.org/officeDocument/2006/relationships/hyperlink" Target="https://podminky.urs.cz/item/CS_URS_2023_01/962042321" TargetMode="External" /><Relationship Id="rId28" Type="http://schemas.openxmlformats.org/officeDocument/2006/relationships/hyperlink" Target="https://podminky.urs.cz/item/CS_URS_2023_01/965042121" TargetMode="External" /><Relationship Id="rId29" Type="http://schemas.openxmlformats.org/officeDocument/2006/relationships/hyperlink" Target="https://podminky.urs.cz/item/CS_URS_2023_01/965042141" TargetMode="External" /><Relationship Id="rId30" Type="http://schemas.openxmlformats.org/officeDocument/2006/relationships/hyperlink" Target="https://podminky.urs.cz/item/CS_URS_2023_01/965045112" TargetMode="External" /><Relationship Id="rId31" Type="http://schemas.openxmlformats.org/officeDocument/2006/relationships/hyperlink" Target="https://podminky.urs.cz/item/CS_URS_2023_01/965049112" TargetMode="External" /><Relationship Id="rId32" Type="http://schemas.openxmlformats.org/officeDocument/2006/relationships/hyperlink" Target="https://podminky.urs.cz/item/CS_URS_2023_01/966080115" TargetMode="External" /><Relationship Id="rId33" Type="http://schemas.openxmlformats.org/officeDocument/2006/relationships/hyperlink" Target="https://podminky.urs.cz/item/CS_URS_2023_01/968072455" TargetMode="External" /><Relationship Id="rId34" Type="http://schemas.openxmlformats.org/officeDocument/2006/relationships/hyperlink" Target="https://podminky.urs.cz/item/CS_URS_2023_01/968072456" TargetMode="External" /><Relationship Id="rId35" Type="http://schemas.openxmlformats.org/officeDocument/2006/relationships/hyperlink" Target="https://podminky.urs.cz/item/CS_URS_2023_01/968082017" TargetMode="External" /><Relationship Id="rId36" Type="http://schemas.openxmlformats.org/officeDocument/2006/relationships/hyperlink" Target="https://podminky.urs.cz/item/CS_URS_2023_01/971033651" TargetMode="External" /><Relationship Id="rId37" Type="http://schemas.openxmlformats.org/officeDocument/2006/relationships/hyperlink" Target="https://podminky.urs.cz/item/CS_URS_2023_01/973042251" TargetMode="External" /><Relationship Id="rId38" Type="http://schemas.openxmlformats.org/officeDocument/2006/relationships/hyperlink" Target="https://podminky.urs.cz/item/CS_URS_2023_01/975053141" TargetMode="External" /><Relationship Id="rId39" Type="http://schemas.openxmlformats.org/officeDocument/2006/relationships/hyperlink" Target="https://podminky.urs.cz/item/CS_URS_2023_01/975074121" TargetMode="External" /><Relationship Id="rId40" Type="http://schemas.openxmlformats.org/officeDocument/2006/relationships/hyperlink" Target="https://podminky.urs.cz/item/CS_URS_2023_01/977312112" TargetMode="External" /><Relationship Id="rId41" Type="http://schemas.openxmlformats.org/officeDocument/2006/relationships/hyperlink" Target="https://podminky.urs.cz/item/CS_URS_2023_01/978013191" TargetMode="External" /><Relationship Id="rId42" Type="http://schemas.openxmlformats.org/officeDocument/2006/relationships/hyperlink" Target="https://podminky.urs.cz/item/CS_URS_2023_01/997013211" TargetMode="External" /><Relationship Id="rId43" Type="http://schemas.openxmlformats.org/officeDocument/2006/relationships/hyperlink" Target="https://podminky.urs.cz/item/CS_URS_2023_01/997013501" TargetMode="External" /><Relationship Id="rId44" Type="http://schemas.openxmlformats.org/officeDocument/2006/relationships/hyperlink" Target="https://podminky.urs.cz/item/CS_URS_2023_01/997013509" TargetMode="External" /><Relationship Id="rId45" Type="http://schemas.openxmlformats.org/officeDocument/2006/relationships/hyperlink" Target="https://podminky.urs.cz/item/CS_URS_2023_01/997013631" TargetMode="External" /><Relationship Id="rId46" Type="http://schemas.openxmlformats.org/officeDocument/2006/relationships/hyperlink" Target="https://podminky.urs.cz/item/CS_URS_2023_01/998018001" TargetMode="External" /><Relationship Id="rId47" Type="http://schemas.openxmlformats.org/officeDocument/2006/relationships/hyperlink" Target="https://podminky.urs.cz/item/CS_URS_2023_01/713110813" TargetMode="External" /><Relationship Id="rId48" Type="http://schemas.openxmlformats.org/officeDocument/2006/relationships/hyperlink" Target="https://podminky.urs.cz/item/CS_URS_2023_01/762335822" TargetMode="External" /><Relationship Id="rId49" Type="http://schemas.openxmlformats.org/officeDocument/2006/relationships/hyperlink" Target="https://podminky.urs.cz/item/CS_URS_2023_01/762342812" TargetMode="External" /><Relationship Id="rId50" Type="http://schemas.openxmlformats.org/officeDocument/2006/relationships/hyperlink" Target="https://podminky.urs.cz/item/CS_URS_2023_01/763131821" TargetMode="External" /><Relationship Id="rId51" Type="http://schemas.openxmlformats.org/officeDocument/2006/relationships/hyperlink" Target="https://podminky.urs.cz/item/CS_URS_2023_01/763135812" TargetMode="External" /><Relationship Id="rId52" Type="http://schemas.openxmlformats.org/officeDocument/2006/relationships/hyperlink" Target="https://podminky.urs.cz/item/CS_URS_2023_01/763732811" TargetMode="External" /><Relationship Id="rId53" Type="http://schemas.openxmlformats.org/officeDocument/2006/relationships/hyperlink" Target="https://podminky.urs.cz/item/CS_URS_2023_01/764002812" TargetMode="External" /><Relationship Id="rId54" Type="http://schemas.openxmlformats.org/officeDocument/2006/relationships/hyperlink" Target="https://podminky.urs.cz/item/CS_URS_2023_01/764002851" TargetMode="External" /><Relationship Id="rId55" Type="http://schemas.openxmlformats.org/officeDocument/2006/relationships/hyperlink" Target="https://podminky.urs.cz/item/CS_URS_2023_01/764002861" TargetMode="External" /><Relationship Id="rId56" Type="http://schemas.openxmlformats.org/officeDocument/2006/relationships/hyperlink" Target="https://podminky.urs.cz/item/CS_URS_2023_01/764002871" TargetMode="External" /><Relationship Id="rId57" Type="http://schemas.openxmlformats.org/officeDocument/2006/relationships/hyperlink" Target="https://podminky.urs.cz/item/CS_URS_2023_01/764004801" TargetMode="External" /><Relationship Id="rId58" Type="http://schemas.openxmlformats.org/officeDocument/2006/relationships/hyperlink" Target="https://podminky.urs.cz/item/CS_URS_2023_01/764004861" TargetMode="External" /><Relationship Id="rId59" Type="http://schemas.openxmlformats.org/officeDocument/2006/relationships/hyperlink" Target="https://podminky.urs.cz/item/CS_URS_2023_01/765131851" TargetMode="External" /><Relationship Id="rId60" Type="http://schemas.openxmlformats.org/officeDocument/2006/relationships/hyperlink" Target="https://podminky.urs.cz/item/CS_URS_2023_01/765191901" TargetMode="External" /><Relationship Id="rId61" Type="http://schemas.openxmlformats.org/officeDocument/2006/relationships/hyperlink" Target="https://podminky.urs.cz/item/CS_URS_2023_01/765192001" TargetMode="External" /><Relationship Id="rId62" Type="http://schemas.openxmlformats.org/officeDocument/2006/relationships/hyperlink" Target="https://podminky.urs.cz/item/CS_URS_2023_01/998765101" TargetMode="External" /><Relationship Id="rId63" Type="http://schemas.openxmlformats.org/officeDocument/2006/relationships/hyperlink" Target="https://podminky.urs.cz/item/CS_URS_2023_01/767392802" TargetMode="External" /><Relationship Id="rId64" Type="http://schemas.openxmlformats.org/officeDocument/2006/relationships/hyperlink" Target="https://podminky.urs.cz/item/CS_URS_2023_01/767996701" TargetMode="External" /><Relationship Id="rId65" Type="http://schemas.openxmlformats.org/officeDocument/2006/relationships/hyperlink" Target="https://podminky.urs.cz/item/CS_URS_2023_01/776201812" TargetMode="External" /><Relationship Id="rId6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2" TargetMode="External" /><Relationship Id="rId2" Type="http://schemas.openxmlformats.org/officeDocument/2006/relationships/hyperlink" Target="https://podminky.urs.cz/item/CS_URS_2023_01/132254102" TargetMode="External" /><Relationship Id="rId3" Type="http://schemas.openxmlformats.org/officeDocument/2006/relationships/hyperlink" Target="https://podminky.urs.cz/item/CS_URS_2023_01/132254204" TargetMode="External" /><Relationship Id="rId4" Type="http://schemas.openxmlformats.org/officeDocument/2006/relationships/hyperlink" Target="https://podminky.urs.cz/item/CS_URS_2023_01/151101202" TargetMode="External" /><Relationship Id="rId5" Type="http://schemas.openxmlformats.org/officeDocument/2006/relationships/hyperlink" Target="https://podminky.urs.cz/item/CS_URS_2023_01/151101212" TargetMode="External" /><Relationship Id="rId6" Type="http://schemas.openxmlformats.org/officeDocument/2006/relationships/hyperlink" Target="https://podminky.urs.cz/item/CS_URS_2023_01/151101402" TargetMode="External" /><Relationship Id="rId7" Type="http://schemas.openxmlformats.org/officeDocument/2006/relationships/hyperlink" Target="https://podminky.urs.cz/item/CS_URS_2023_01/151101412" TargetMode="External" /><Relationship Id="rId8" Type="http://schemas.openxmlformats.org/officeDocument/2006/relationships/hyperlink" Target="https://podminky.urs.cz/item/CS_URS_2023_01/161151103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71201221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174151101" TargetMode="External" /><Relationship Id="rId14" Type="http://schemas.openxmlformats.org/officeDocument/2006/relationships/hyperlink" Target="https://podminky.urs.cz/item/CS_URS_2023_01/271532213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2511" TargetMode="External" /><Relationship Id="rId20" Type="http://schemas.openxmlformats.org/officeDocument/2006/relationships/hyperlink" Target="https://podminky.urs.cz/item/CS_URS_2023_01/274351121" TargetMode="External" /><Relationship Id="rId21" Type="http://schemas.openxmlformats.org/officeDocument/2006/relationships/hyperlink" Target="https://podminky.urs.cz/item/CS_URS_2023_01/274351122" TargetMode="External" /><Relationship Id="rId22" Type="http://schemas.openxmlformats.org/officeDocument/2006/relationships/hyperlink" Target="https://podminky.urs.cz/item/CS_URS_2023_01/274352231" TargetMode="External" /><Relationship Id="rId23" Type="http://schemas.openxmlformats.org/officeDocument/2006/relationships/hyperlink" Target="https://podminky.urs.cz/item/CS_URS_2023_01/27435223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9113154" TargetMode="External" /><Relationship Id="rId26" Type="http://schemas.openxmlformats.org/officeDocument/2006/relationships/hyperlink" Target="https://podminky.urs.cz/item/CS_URS_2023_01/279361821" TargetMode="External" /><Relationship Id="rId27" Type="http://schemas.openxmlformats.org/officeDocument/2006/relationships/hyperlink" Target="https://podminky.urs.cz/item/CS_URS_2023_01/310238211" TargetMode="External" /><Relationship Id="rId28" Type="http://schemas.openxmlformats.org/officeDocument/2006/relationships/hyperlink" Target="https://podminky.urs.cz/item/CS_URS_2023_01/311272031" TargetMode="External" /><Relationship Id="rId29" Type="http://schemas.openxmlformats.org/officeDocument/2006/relationships/hyperlink" Target="https://podminky.urs.cz/item/CS_URS_2023_01/311272125" TargetMode="External" /><Relationship Id="rId30" Type="http://schemas.openxmlformats.org/officeDocument/2006/relationships/hyperlink" Target="https://podminky.urs.cz/item/CS_URS_2023_01/311273901" TargetMode="External" /><Relationship Id="rId31" Type="http://schemas.openxmlformats.org/officeDocument/2006/relationships/hyperlink" Target="https://podminky.urs.cz/item/CS_URS_2023_01/311273953" TargetMode="External" /><Relationship Id="rId32" Type="http://schemas.openxmlformats.org/officeDocument/2006/relationships/hyperlink" Target="https://podminky.urs.cz/item/CS_URS_2023_01/311321611" TargetMode="External" /><Relationship Id="rId33" Type="http://schemas.openxmlformats.org/officeDocument/2006/relationships/hyperlink" Target="https://podminky.urs.cz/item/CS_URS_2023_01/311351121" TargetMode="External" /><Relationship Id="rId34" Type="http://schemas.openxmlformats.org/officeDocument/2006/relationships/hyperlink" Target="https://podminky.urs.cz/item/CS_URS_2023_01/311351122" TargetMode="External" /><Relationship Id="rId35" Type="http://schemas.openxmlformats.org/officeDocument/2006/relationships/hyperlink" Target="https://podminky.urs.cz/item/CS_URS_2023_01/311361821" TargetMode="External" /><Relationship Id="rId36" Type="http://schemas.openxmlformats.org/officeDocument/2006/relationships/hyperlink" Target="https://podminky.urs.cz/item/CS_URS_2023_01/317142432" TargetMode="External" /><Relationship Id="rId37" Type="http://schemas.openxmlformats.org/officeDocument/2006/relationships/hyperlink" Target="https://podminky.urs.cz/item/CS_URS_2023_01/317142444" TargetMode="External" /><Relationship Id="rId38" Type="http://schemas.openxmlformats.org/officeDocument/2006/relationships/hyperlink" Target="https://podminky.urs.cz/item/CS_URS_2023_01/317142446" TargetMode="External" /><Relationship Id="rId39" Type="http://schemas.openxmlformats.org/officeDocument/2006/relationships/hyperlink" Target="https://podminky.urs.cz/item/CS_URS_2023_01/317142448" TargetMode="External" /><Relationship Id="rId40" Type="http://schemas.openxmlformats.org/officeDocument/2006/relationships/hyperlink" Target="https://podminky.urs.cz/item/CS_URS_2023_01/317143431" TargetMode="External" /><Relationship Id="rId41" Type="http://schemas.openxmlformats.org/officeDocument/2006/relationships/hyperlink" Target="https://podminky.urs.cz/item/CS_URS_2023_01/317143432" TargetMode="External" /><Relationship Id="rId42" Type="http://schemas.openxmlformats.org/officeDocument/2006/relationships/hyperlink" Target="https://podminky.urs.cz/item/CS_URS_2023_01/317143442" TargetMode="External" /><Relationship Id="rId43" Type="http://schemas.openxmlformats.org/officeDocument/2006/relationships/hyperlink" Target="https://podminky.urs.cz/item/CS_URS_2023_01/317143445" TargetMode="External" /><Relationship Id="rId44" Type="http://schemas.openxmlformats.org/officeDocument/2006/relationships/hyperlink" Target="https://podminky.urs.cz/item/CS_URS_2023_01/317321611" TargetMode="External" /><Relationship Id="rId45" Type="http://schemas.openxmlformats.org/officeDocument/2006/relationships/hyperlink" Target="https://podminky.urs.cz/item/CS_URS_2023_01/317352211" TargetMode="External" /><Relationship Id="rId46" Type="http://schemas.openxmlformats.org/officeDocument/2006/relationships/hyperlink" Target="https://podminky.urs.cz/item/CS_URS_2023_01/317361821" TargetMode="External" /><Relationship Id="rId47" Type="http://schemas.openxmlformats.org/officeDocument/2006/relationships/hyperlink" Target="https://podminky.urs.cz/item/CS_URS_2023_01/330321610" TargetMode="External" /><Relationship Id="rId48" Type="http://schemas.openxmlformats.org/officeDocument/2006/relationships/hyperlink" Target="https://podminky.urs.cz/item/CS_URS_2023_01/331351311" TargetMode="External" /><Relationship Id="rId49" Type="http://schemas.openxmlformats.org/officeDocument/2006/relationships/hyperlink" Target="https://podminky.urs.cz/item/CS_URS_2023_01/331351312" TargetMode="External" /><Relationship Id="rId50" Type="http://schemas.openxmlformats.org/officeDocument/2006/relationships/hyperlink" Target="https://podminky.urs.cz/item/CS_URS_2023_01/331351315" TargetMode="External" /><Relationship Id="rId51" Type="http://schemas.openxmlformats.org/officeDocument/2006/relationships/hyperlink" Target="https://podminky.urs.cz/item/CS_URS_2023_01/331351316" TargetMode="External" /><Relationship Id="rId52" Type="http://schemas.openxmlformats.org/officeDocument/2006/relationships/hyperlink" Target="https://podminky.urs.cz/item/CS_URS_2023_01/331351321" TargetMode="External" /><Relationship Id="rId53" Type="http://schemas.openxmlformats.org/officeDocument/2006/relationships/hyperlink" Target="https://podminky.urs.cz/item/CS_URS_2023_01/331351322" TargetMode="External" /><Relationship Id="rId54" Type="http://schemas.openxmlformats.org/officeDocument/2006/relationships/hyperlink" Target="https://podminky.urs.cz/item/CS_URS_2023_01/331361821" TargetMode="External" /><Relationship Id="rId55" Type="http://schemas.openxmlformats.org/officeDocument/2006/relationships/hyperlink" Target="https://podminky.urs.cz/item/CS_URS_2023_01/342272205" TargetMode="External" /><Relationship Id="rId56" Type="http://schemas.openxmlformats.org/officeDocument/2006/relationships/hyperlink" Target="https://podminky.urs.cz/item/CS_URS_2023_01/342272235" TargetMode="External" /><Relationship Id="rId57" Type="http://schemas.openxmlformats.org/officeDocument/2006/relationships/hyperlink" Target="https://podminky.urs.cz/item/CS_URS_2023_01/342272245" TargetMode="External" /><Relationship Id="rId58" Type="http://schemas.openxmlformats.org/officeDocument/2006/relationships/hyperlink" Target="https://podminky.urs.cz/item/CS_URS_2023_01/342291121" TargetMode="External" /><Relationship Id="rId59" Type="http://schemas.openxmlformats.org/officeDocument/2006/relationships/hyperlink" Target="https://podminky.urs.cz/item/CS_URS_2023_01/342291131" TargetMode="External" /><Relationship Id="rId60" Type="http://schemas.openxmlformats.org/officeDocument/2006/relationships/hyperlink" Target="https://podminky.urs.cz/item/CS_URS_2023_01/342321610" TargetMode="External" /><Relationship Id="rId61" Type="http://schemas.openxmlformats.org/officeDocument/2006/relationships/hyperlink" Target="https://podminky.urs.cz/item/CS_URS_2023_01/342351111" TargetMode="External" /><Relationship Id="rId62" Type="http://schemas.openxmlformats.org/officeDocument/2006/relationships/hyperlink" Target="https://podminky.urs.cz/item/CS_URS_2023_01/342351112" TargetMode="External" /><Relationship Id="rId63" Type="http://schemas.openxmlformats.org/officeDocument/2006/relationships/hyperlink" Target="https://podminky.urs.cz/item/CS_URS_2023_01/342361821" TargetMode="External" /><Relationship Id="rId64" Type="http://schemas.openxmlformats.org/officeDocument/2006/relationships/hyperlink" Target="https://podminky.urs.cz/item/CS_URS_2023_01/346244381" TargetMode="External" /><Relationship Id="rId65" Type="http://schemas.openxmlformats.org/officeDocument/2006/relationships/hyperlink" Target="https://podminky.urs.cz/item/CS_URS_2023_01/411321616" TargetMode="External" /><Relationship Id="rId66" Type="http://schemas.openxmlformats.org/officeDocument/2006/relationships/hyperlink" Target="https://podminky.urs.cz/item/CS_URS_2023_01/411351011" TargetMode="External" /><Relationship Id="rId67" Type="http://schemas.openxmlformats.org/officeDocument/2006/relationships/hyperlink" Target="https://podminky.urs.cz/item/CS_URS_2023_01/411351012" TargetMode="External" /><Relationship Id="rId68" Type="http://schemas.openxmlformats.org/officeDocument/2006/relationships/hyperlink" Target="https://podminky.urs.cz/item/CS_URS_2023_01/411354313" TargetMode="External" /><Relationship Id="rId69" Type="http://schemas.openxmlformats.org/officeDocument/2006/relationships/hyperlink" Target="https://podminky.urs.cz/item/CS_URS_2023_01/411354314" TargetMode="External" /><Relationship Id="rId70" Type="http://schemas.openxmlformats.org/officeDocument/2006/relationships/hyperlink" Target="https://podminky.urs.cz/item/CS_URS_2023_01/411354333" TargetMode="External" /><Relationship Id="rId71" Type="http://schemas.openxmlformats.org/officeDocument/2006/relationships/hyperlink" Target="https://podminky.urs.cz/item/CS_URS_2023_01/411354334" TargetMode="External" /><Relationship Id="rId72" Type="http://schemas.openxmlformats.org/officeDocument/2006/relationships/hyperlink" Target="https://podminky.urs.cz/item/CS_URS_2023_01/411361821" TargetMode="External" /><Relationship Id="rId73" Type="http://schemas.openxmlformats.org/officeDocument/2006/relationships/hyperlink" Target="https://podminky.urs.cz/item/CS_URS_2023_01/411362021" TargetMode="External" /><Relationship Id="rId74" Type="http://schemas.openxmlformats.org/officeDocument/2006/relationships/hyperlink" Target="https://podminky.urs.cz/item/CS_URS_2023_01/413321616" TargetMode="External" /><Relationship Id="rId75" Type="http://schemas.openxmlformats.org/officeDocument/2006/relationships/hyperlink" Target="https://podminky.urs.cz/item/CS_URS_2023_01/413351111" TargetMode="External" /><Relationship Id="rId76" Type="http://schemas.openxmlformats.org/officeDocument/2006/relationships/hyperlink" Target="https://podminky.urs.cz/item/CS_URS_2023_01/413351112" TargetMode="External" /><Relationship Id="rId77" Type="http://schemas.openxmlformats.org/officeDocument/2006/relationships/hyperlink" Target="https://podminky.urs.cz/item/CS_URS_2023_01/413351121" TargetMode="External" /><Relationship Id="rId78" Type="http://schemas.openxmlformats.org/officeDocument/2006/relationships/hyperlink" Target="https://podminky.urs.cz/item/CS_URS_2023_01/413351122" TargetMode="External" /><Relationship Id="rId79" Type="http://schemas.openxmlformats.org/officeDocument/2006/relationships/hyperlink" Target="https://podminky.urs.cz/item/CS_URS_2023_01/413352111" TargetMode="External" /><Relationship Id="rId80" Type="http://schemas.openxmlformats.org/officeDocument/2006/relationships/hyperlink" Target="https://podminky.urs.cz/item/CS_URS_2023_01/413352112" TargetMode="External" /><Relationship Id="rId81" Type="http://schemas.openxmlformats.org/officeDocument/2006/relationships/hyperlink" Target="https://podminky.urs.cz/item/CS_URS_2023_01/413352115" TargetMode="External" /><Relationship Id="rId82" Type="http://schemas.openxmlformats.org/officeDocument/2006/relationships/hyperlink" Target="https://podminky.urs.cz/item/CS_URS_2023_01/413352116" TargetMode="External" /><Relationship Id="rId83" Type="http://schemas.openxmlformats.org/officeDocument/2006/relationships/hyperlink" Target="https://podminky.urs.cz/item/CS_URS_2023_01/413361821" TargetMode="External" /><Relationship Id="rId84" Type="http://schemas.openxmlformats.org/officeDocument/2006/relationships/hyperlink" Target="https://podminky.urs.cz/item/CS_URS_2023_01/417321616" TargetMode="External" /><Relationship Id="rId85" Type="http://schemas.openxmlformats.org/officeDocument/2006/relationships/hyperlink" Target="https://podminky.urs.cz/item/CS_URS_2023_01/417351115" TargetMode="External" /><Relationship Id="rId86" Type="http://schemas.openxmlformats.org/officeDocument/2006/relationships/hyperlink" Target="https://podminky.urs.cz/item/CS_URS_2023_01/417351116" TargetMode="External" /><Relationship Id="rId87" Type="http://schemas.openxmlformats.org/officeDocument/2006/relationships/hyperlink" Target="https://podminky.urs.cz/item/CS_URS_2023_01/417361821" TargetMode="External" /><Relationship Id="rId88" Type="http://schemas.openxmlformats.org/officeDocument/2006/relationships/hyperlink" Target="https://podminky.urs.cz/item/CS_URS_2023_01/434121426" TargetMode="External" /><Relationship Id="rId89" Type="http://schemas.openxmlformats.org/officeDocument/2006/relationships/hyperlink" Target="https://podminky.urs.cz/item/CS_URS_2023_01/564861011" TargetMode="External" /><Relationship Id="rId90" Type="http://schemas.openxmlformats.org/officeDocument/2006/relationships/hyperlink" Target="https://podminky.urs.cz/item/CS_URS_2023_01/565145121" TargetMode="External" /><Relationship Id="rId91" Type="http://schemas.openxmlformats.org/officeDocument/2006/relationships/hyperlink" Target="https://podminky.urs.cz/item/CS_URS_2023_01/567122114" TargetMode="External" /><Relationship Id="rId92" Type="http://schemas.openxmlformats.org/officeDocument/2006/relationships/hyperlink" Target="https://podminky.urs.cz/item/CS_URS_2023_01/573111113" TargetMode="External" /><Relationship Id="rId93" Type="http://schemas.openxmlformats.org/officeDocument/2006/relationships/hyperlink" Target="https://podminky.urs.cz/item/CS_URS_2023_01/573231108" TargetMode="External" /><Relationship Id="rId94" Type="http://schemas.openxmlformats.org/officeDocument/2006/relationships/hyperlink" Target="https://podminky.urs.cz/item/CS_URS_2023_01/577133121" TargetMode="External" /><Relationship Id="rId95" Type="http://schemas.openxmlformats.org/officeDocument/2006/relationships/hyperlink" Target="https://podminky.urs.cz/item/CS_URS_2023_01/612131121" TargetMode="External" /><Relationship Id="rId96" Type="http://schemas.openxmlformats.org/officeDocument/2006/relationships/hyperlink" Target="https://podminky.urs.cz/item/CS_URS_2023_01/612142001" TargetMode="External" /><Relationship Id="rId97" Type="http://schemas.openxmlformats.org/officeDocument/2006/relationships/hyperlink" Target="https://podminky.urs.cz/item/CS_URS_2023_01/612311131" TargetMode="External" /><Relationship Id="rId98" Type="http://schemas.openxmlformats.org/officeDocument/2006/relationships/hyperlink" Target="https://podminky.urs.cz/item/CS_URS_2023_01/619991001" TargetMode="External" /><Relationship Id="rId99" Type="http://schemas.openxmlformats.org/officeDocument/2006/relationships/hyperlink" Target="https://podminky.urs.cz/item/CS_URS_2023_01/622131121" TargetMode="External" /><Relationship Id="rId100" Type="http://schemas.openxmlformats.org/officeDocument/2006/relationships/hyperlink" Target="https://podminky.urs.cz/item/CS_URS_2023_01/622142001" TargetMode="External" /><Relationship Id="rId101" Type="http://schemas.openxmlformats.org/officeDocument/2006/relationships/hyperlink" Target="https://podminky.urs.cz/item/CS_URS_2023_01/622143003" TargetMode="External" /><Relationship Id="rId102" Type="http://schemas.openxmlformats.org/officeDocument/2006/relationships/hyperlink" Target="https://podminky.urs.cz/item/CS_URS_2023_01/622143004" TargetMode="External" /><Relationship Id="rId103" Type="http://schemas.openxmlformats.org/officeDocument/2006/relationships/hyperlink" Target="https://podminky.urs.cz/item/CS_URS_2023_01/622151001" TargetMode="External" /><Relationship Id="rId104" Type="http://schemas.openxmlformats.org/officeDocument/2006/relationships/hyperlink" Target="https://podminky.urs.cz/item/CS_URS_2023_01/622151021" TargetMode="External" /><Relationship Id="rId105" Type="http://schemas.openxmlformats.org/officeDocument/2006/relationships/hyperlink" Target="https://podminky.urs.cz/item/CS_URS_2023_01/622222001" TargetMode="External" /><Relationship Id="rId106" Type="http://schemas.openxmlformats.org/officeDocument/2006/relationships/hyperlink" Target="https://podminky.urs.cz/item/CS_URS_2023_01/622252001" TargetMode="External" /><Relationship Id="rId107" Type="http://schemas.openxmlformats.org/officeDocument/2006/relationships/hyperlink" Target="https://podminky.urs.cz/item/CS_URS_2023_01/622252002" TargetMode="External" /><Relationship Id="rId108" Type="http://schemas.openxmlformats.org/officeDocument/2006/relationships/hyperlink" Target="https://podminky.urs.cz/item/CS_URS_2023_01/622511112" TargetMode="External" /><Relationship Id="rId109" Type="http://schemas.openxmlformats.org/officeDocument/2006/relationships/hyperlink" Target="https://podminky.urs.cz/item/CS_URS_2023_01/622531022" TargetMode="External" /><Relationship Id="rId110" Type="http://schemas.openxmlformats.org/officeDocument/2006/relationships/hyperlink" Target="https://podminky.urs.cz/item/CS_URS_2023_01/632451457" TargetMode="External" /><Relationship Id="rId111" Type="http://schemas.openxmlformats.org/officeDocument/2006/relationships/hyperlink" Target="https://podminky.urs.cz/item/CS_URS_2023_01/632451491" TargetMode="External" /><Relationship Id="rId112" Type="http://schemas.openxmlformats.org/officeDocument/2006/relationships/hyperlink" Target="https://podminky.urs.cz/item/CS_URS_2023_01/632481111" TargetMode="External" /><Relationship Id="rId113" Type="http://schemas.openxmlformats.org/officeDocument/2006/relationships/hyperlink" Target="https://podminky.urs.cz/item/CS_URS_2023_01/632481213" TargetMode="External" /><Relationship Id="rId114" Type="http://schemas.openxmlformats.org/officeDocument/2006/relationships/hyperlink" Target="https://podminky.urs.cz/item/CS_URS_2023_01/634112123" TargetMode="External" /><Relationship Id="rId115" Type="http://schemas.openxmlformats.org/officeDocument/2006/relationships/hyperlink" Target="https://podminky.urs.cz/item/CS_URS_2023_01/642942111" TargetMode="External" /><Relationship Id="rId116" Type="http://schemas.openxmlformats.org/officeDocument/2006/relationships/hyperlink" Target="https://podminky.urs.cz/item/CS_URS_2023_01/642942591" TargetMode="External" /><Relationship Id="rId117" Type="http://schemas.openxmlformats.org/officeDocument/2006/relationships/hyperlink" Target="https://podminky.urs.cz/item/CS_URS_2023_01/642945111" TargetMode="External" /><Relationship Id="rId118" Type="http://schemas.openxmlformats.org/officeDocument/2006/relationships/hyperlink" Target="https://podminky.urs.cz/item/CS_URS_2023_01/642945112" TargetMode="External" /><Relationship Id="rId119" Type="http://schemas.openxmlformats.org/officeDocument/2006/relationships/hyperlink" Target="https://podminky.urs.cz/item/CS_URS_2023_01/941221111" TargetMode="External" /><Relationship Id="rId120" Type="http://schemas.openxmlformats.org/officeDocument/2006/relationships/hyperlink" Target="https://podminky.urs.cz/item/CS_URS_2023_01/941221211" TargetMode="External" /><Relationship Id="rId121" Type="http://schemas.openxmlformats.org/officeDocument/2006/relationships/hyperlink" Target="https://podminky.urs.cz/item/CS_URS_2023_01/941221322" TargetMode="External" /><Relationship Id="rId122" Type="http://schemas.openxmlformats.org/officeDocument/2006/relationships/hyperlink" Target="https://podminky.urs.cz/item/CS_URS_2023_01/941221811" TargetMode="External" /><Relationship Id="rId123" Type="http://schemas.openxmlformats.org/officeDocument/2006/relationships/hyperlink" Target="https://podminky.urs.cz/item/CS_URS_2023_01/944611111" TargetMode="External" /><Relationship Id="rId124" Type="http://schemas.openxmlformats.org/officeDocument/2006/relationships/hyperlink" Target="https://podminky.urs.cz/item/CS_URS_2023_01/944611211" TargetMode="External" /><Relationship Id="rId125" Type="http://schemas.openxmlformats.org/officeDocument/2006/relationships/hyperlink" Target="https://podminky.urs.cz/item/CS_URS_2023_01/944611811" TargetMode="External" /><Relationship Id="rId126" Type="http://schemas.openxmlformats.org/officeDocument/2006/relationships/hyperlink" Target="https://podminky.urs.cz/item/CS_URS_2023_01/949101111" TargetMode="External" /><Relationship Id="rId127" Type="http://schemas.openxmlformats.org/officeDocument/2006/relationships/hyperlink" Target="https://podminky.urs.cz/item/CS_URS_2023_01/952901111" TargetMode="External" /><Relationship Id="rId128" Type="http://schemas.openxmlformats.org/officeDocument/2006/relationships/hyperlink" Target="https://podminky.urs.cz/item/CS_URS_2023_01/953312122" TargetMode="External" /><Relationship Id="rId129" Type="http://schemas.openxmlformats.org/officeDocument/2006/relationships/hyperlink" Target="https://podminky.urs.cz/item/CS_URS_2023_01/953312125" TargetMode="External" /><Relationship Id="rId130" Type="http://schemas.openxmlformats.org/officeDocument/2006/relationships/hyperlink" Target="https://podminky.urs.cz/item/CS_URS_2023_01/953943211" TargetMode="External" /><Relationship Id="rId131" Type="http://schemas.openxmlformats.org/officeDocument/2006/relationships/hyperlink" Target="https://podminky.urs.cz/item/CS_URS_2023_01/998017002" TargetMode="External" /><Relationship Id="rId132" Type="http://schemas.openxmlformats.org/officeDocument/2006/relationships/hyperlink" Target="https://podminky.urs.cz/item/CS_URS_2023_01/998225111" TargetMode="External" /><Relationship Id="rId133" Type="http://schemas.openxmlformats.org/officeDocument/2006/relationships/hyperlink" Target="https://podminky.urs.cz/item/CS_URS_2023_01/711111001" TargetMode="External" /><Relationship Id="rId134" Type="http://schemas.openxmlformats.org/officeDocument/2006/relationships/hyperlink" Target="https://podminky.urs.cz/item/CS_URS_2023_01/711112001" TargetMode="External" /><Relationship Id="rId135" Type="http://schemas.openxmlformats.org/officeDocument/2006/relationships/hyperlink" Target="https://podminky.urs.cz/item/CS_URS_2023_01/711132101" TargetMode="External" /><Relationship Id="rId136" Type="http://schemas.openxmlformats.org/officeDocument/2006/relationships/hyperlink" Target="https://podminky.urs.cz/item/CS_URS_2023_01/711141559" TargetMode="External" /><Relationship Id="rId137" Type="http://schemas.openxmlformats.org/officeDocument/2006/relationships/hyperlink" Target="https://podminky.urs.cz/item/CS_URS_2023_01/711142559" TargetMode="External" /><Relationship Id="rId138" Type="http://schemas.openxmlformats.org/officeDocument/2006/relationships/hyperlink" Target="https://podminky.urs.cz/item/CS_URS_2023_01/711161212" TargetMode="External" /><Relationship Id="rId139" Type="http://schemas.openxmlformats.org/officeDocument/2006/relationships/hyperlink" Target="https://podminky.urs.cz/item/CS_URS_2023_01/711491571" TargetMode="External" /><Relationship Id="rId140" Type="http://schemas.openxmlformats.org/officeDocument/2006/relationships/hyperlink" Target="https://podminky.urs.cz/item/CS_URS_2023_01/998711102" TargetMode="External" /><Relationship Id="rId141" Type="http://schemas.openxmlformats.org/officeDocument/2006/relationships/hyperlink" Target="https://podminky.urs.cz/item/CS_URS_2023_01/712311101" TargetMode="External" /><Relationship Id="rId142" Type="http://schemas.openxmlformats.org/officeDocument/2006/relationships/hyperlink" Target="https://podminky.urs.cz/item/CS_URS_2023_01/712341559" TargetMode="External" /><Relationship Id="rId143" Type="http://schemas.openxmlformats.org/officeDocument/2006/relationships/hyperlink" Target="https://podminky.urs.cz/item/CS_URS_2023_01/712361701" TargetMode="External" /><Relationship Id="rId144" Type="http://schemas.openxmlformats.org/officeDocument/2006/relationships/hyperlink" Target="https://podminky.urs.cz/item/CS_URS_2023_01/712363103" TargetMode="External" /><Relationship Id="rId145" Type="http://schemas.openxmlformats.org/officeDocument/2006/relationships/hyperlink" Target="https://podminky.urs.cz/item/CS_URS_2023_01/712363352" TargetMode="External" /><Relationship Id="rId146" Type="http://schemas.openxmlformats.org/officeDocument/2006/relationships/hyperlink" Target="https://podminky.urs.cz/item/CS_URS_2023_01/712363353" TargetMode="External" /><Relationship Id="rId147" Type="http://schemas.openxmlformats.org/officeDocument/2006/relationships/hyperlink" Target="https://podminky.urs.cz/item/CS_URS_2023_01/712363357" TargetMode="External" /><Relationship Id="rId148" Type="http://schemas.openxmlformats.org/officeDocument/2006/relationships/hyperlink" Target="https://podminky.urs.cz/item/CS_URS_2023_01/712391171" TargetMode="External" /><Relationship Id="rId149" Type="http://schemas.openxmlformats.org/officeDocument/2006/relationships/hyperlink" Target="https://podminky.urs.cz/item/CS_URS_2023_01/712811101" TargetMode="External" /><Relationship Id="rId150" Type="http://schemas.openxmlformats.org/officeDocument/2006/relationships/hyperlink" Target="https://podminky.urs.cz/item/CS_URS_2023_01/712841559" TargetMode="External" /><Relationship Id="rId151" Type="http://schemas.openxmlformats.org/officeDocument/2006/relationships/hyperlink" Target="https://podminky.urs.cz/item/CS_URS_2023_01/712861703" TargetMode="External" /><Relationship Id="rId152" Type="http://schemas.openxmlformats.org/officeDocument/2006/relationships/hyperlink" Target="https://podminky.urs.cz/item/CS_URS_2023_01/998712102" TargetMode="External" /><Relationship Id="rId153" Type="http://schemas.openxmlformats.org/officeDocument/2006/relationships/hyperlink" Target="https://podminky.urs.cz/item/CS_URS_2023_01/713121111" TargetMode="External" /><Relationship Id="rId154" Type="http://schemas.openxmlformats.org/officeDocument/2006/relationships/hyperlink" Target="https://podminky.urs.cz/item/CS_URS_2023_01/713121121" TargetMode="External" /><Relationship Id="rId155" Type="http://schemas.openxmlformats.org/officeDocument/2006/relationships/hyperlink" Target="https://podminky.urs.cz/item/CS_URS_2023_01/713121211" TargetMode="External" /><Relationship Id="rId156" Type="http://schemas.openxmlformats.org/officeDocument/2006/relationships/hyperlink" Target="https://podminky.urs.cz/item/CS_URS_2023_01/713131141" TargetMode="External" /><Relationship Id="rId157" Type="http://schemas.openxmlformats.org/officeDocument/2006/relationships/hyperlink" Target="https://podminky.urs.cz/item/CS_URS_2023_01/713132332" TargetMode="External" /><Relationship Id="rId158" Type="http://schemas.openxmlformats.org/officeDocument/2006/relationships/hyperlink" Target="https://podminky.urs.cz/item/CS_URS_2023_01/713141151" TargetMode="External" /><Relationship Id="rId159" Type="http://schemas.openxmlformats.org/officeDocument/2006/relationships/hyperlink" Target="https://podminky.urs.cz/item/CS_URS_2023_01/713141152" TargetMode="External" /><Relationship Id="rId160" Type="http://schemas.openxmlformats.org/officeDocument/2006/relationships/hyperlink" Target="https://podminky.urs.cz/item/CS_URS_2023_01/713141263" TargetMode="External" /><Relationship Id="rId161" Type="http://schemas.openxmlformats.org/officeDocument/2006/relationships/hyperlink" Target="https://podminky.urs.cz/item/CS_URS_2023_01/713141311" TargetMode="External" /><Relationship Id="rId162" Type="http://schemas.openxmlformats.org/officeDocument/2006/relationships/hyperlink" Target="https://podminky.urs.cz/item/CS_URS_2023_01/713141414" TargetMode="External" /><Relationship Id="rId163" Type="http://schemas.openxmlformats.org/officeDocument/2006/relationships/hyperlink" Target="https://podminky.urs.cz/item/CS_URS_2023_01/713481111" TargetMode="External" /><Relationship Id="rId164" Type="http://schemas.openxmlformats.org/officeDocument/2006/relationships/hyperlink" Target="https://podminky.urs.cz/item/CS_URS_2023_01/998713102" TargetMode="External" /><Relationship Id="rId165" Type="http://schemas.openxmlformats.org/officeDocument/2006/relationships/hyperlink" Target="https://podminky.urs.cz/item/CS_URS_2023_01/762083122" TargetMode="External" /><Relationship Id="rId166" Type="http://schemas.openxmlformats.org/officeDocument/2006/relationships/hyperlink" Target="https://podminky.urs.cz/item/CS_URS_2023_01/762361313" TargetMode="External" /><Relationship Id="rId167" Type="http://schemas.openxmlformats.org/officeDocument/2006/relationships/hyperlink" Target="https://podminky.urs.cz/item/CS_URS_2023_01/998762102" TargetMode="External" /><Relationship Id="rId168" Type="http://schemas.openxmlformats.org/officeDocument/2006/relationships/hyperlink" Target="https://podminky.urs.cz/item/CS_URS_2023_01/763121590" TargetMode="External" /><Relationship Id="rId169" Type="http://schemas.openxmlformats.org/officeDocument/2006/relationships/hyperlink" Target="https://podminky.urs.cz/item/CS_URS_2023_01/763121714" TargetMode="External" /><Relationship Id="rId170" Type="http://schemas.openxmlformats.org/officeDocument/2006/relationships/hyperlink" Target="https://podminky.urs.cz/item/CS_URS_2023_01/763121761" TargetMode="External" /><Relationship Id="rId171" Type="http://schemas.openxmlformats.org/officeDocument/2006/relationships/hyperlink" Target="https://podminky.urs.cz/item/CS_URS_2023_01/763135102" TargetMode="External" /><Relationship Id="rId172" Type="http://schemas.openxmlformats.org/officeDocument/2006/relationships/hyperlink" Target="https://podminky.urs.cz/item/CS_URS_2023_01/763164632" TargetMode="External" /><Relationship Id="rId173" Type="http://schemas.openxmlformats.org/officeDocument/2006/relationships/hyperlink" Target="https://podminky.urs.cz/item/CS_URS_2023_01/763173111" TargetMode="External" /><Relationship Id="rId174" Type="http://schemas.openxmlformats.org/officeDocument/2006/relationships/hyperlink" Target="https://podminky.urs.cz/item/CS_URS_2023_01/763173113" TargetMode="External" /><Relationship Id="rId175" Type="http://schemas.openxmlformats.org/officeDocument/2006/relationships/hyperlink" Target="https://podminky.urs.cz/item/CS_URS_2023_01/998763302" TargetMode="External" /><Relationship Id="rId176" Type="http://schemas.openxmlformats.org/officeDocument/2006/relationships/hyperlink" Target="https://podminky.urs.cz/item/CS_URS_2023_01/764212636" TargetMode="External" /><Relationship Id="rId177" Type="http://schemas.openxmlformats.org/officeDocument/2006/relationships/hyperlink" Target="https://podminky.urs.cz/item/CS_URS_2023_01/764212662" TargetMode="External" /><Relationship Id="rId178" Type="http://schemas.openxmlformats.org/officeDocument/2006/relationships/hyperlink" Target="https://podminky.urs.cz/item/CS_URS_2023_01/764212664" TargetMode="External" /><Relationship Id="rId179" Type="http://schemas.openxmlformats.org/officeDocument/2006/relationships/hyperlink" Target="https://podminky.urs.cz/item/CS_URS_2023_01/764214606" TargetMode="External" /><Relationship Id="rId180" Type="http://schemas.openxmlformats.org/officeDocument/2006/relationships/hyperlink" Target="https://podminky.urs.cz/item/CS_URS_2023_01/764214607" TargetMode="External" /><Relationship Id="rId181" Type="http://schemas.openxmlformats.org/officeDocument/2006/relationships/hyperlink" Target="https://podminky.urs.cz/item/CS_URS_2023_01/764216644" TargetMode="External" /><Relationship Id="rId182" Type="http://schemas.openxmlformats.org/officeDocument/2006/relationships/hyperlink" Target="https://podminky.urs.cz/item/CS_URS_2023_01/764511602" TargetMode="External" /><Relationship Id="rId183" Type="http://schemas.openxmlformats.org/officeDocument/2006/relationships/hyperlink" Target="https://podminky.urs.cz/item/CS_URS_2023_01/764511643" TargetMode="External" /><Relationship Id="rId184" Type="http://schemas.openxmlformats.org/officeDocument/2006/relationships/hyperlink" Target="https://podminky.urs.cz/item/CS_URS_2023_01/764515411" TargetMode="External" /><Relationship Id="rId185" Type="http://schemas.openxmlformats.org/officeDocument/2006/relationships/hyperlink" Target="https://podminky.urs.cz/item/CS_URS_2023_01/764518623" TargetMode="External" /><Relationship Id="rId186" Type="http://schemas.openxmlformats.org/officeDocument/2006/relationships/hyperlink" Target="https://podminky.urs.cz/item/CS_URS_2023_01/998764102" TargetMode="External" /><Relationship Id="rId187" Type="http://schemas.openxmlformats.org/officeDocument/2006/relationships/hyperlink" Target="https://podminky.urs.cz/item/CS_URS_2023_01/765192001" TargetMode="External" /><Relationship Id="rId188" Type="http://schemas.openxmlformats.org/officeDocument/2006/relationships/hyperlink" Target="https://podminky.urs.cz/item/CS_URS_2023_01/766682112" TargetMode="External" /><Relationship Id="rId189" Type="http://schemas.openxmlformats.org/officeDocument/2006/relationships/hyperlink" Target="https://podminky.urs.cz/item/CS_URS_2023_01/766694116" TargetMode="External" /><Relationship Id="rId190" Type="http://schemas.openxmlformats.org/officeDocument/2006/relationships/hyperlink" Target="https://podminky.urs.cz/item/CS_URS_2023_01/998766102" TargetMode="External" /><Relationship Id="rId191" Type="http://schemas.openxmlformats.org/officeDocument/2006/relationships/hyperlink" Target="https://podminky.urs.cz/item/CS_URS_2023_01/767163211" TargetMode="External" /><Relationship Id="rId192" Type="http://schemas.openxmlformats.org/officeDocument/2006/relationships/hyperlink" Target="https://podminky.urs.cz/item/CS_URS_2023_01/767211311" TargetMode="External" /><Relationship Id="rId193" Type="http://schemas.openxmlformats.org/officeDocument/2006/relationships/hyperlink" Target="https://podminky.urs.cz/item/CS_URS_2023_01/767250113" TargetMode="External" /><Relationship Id="rId194" Type="http://schemas.openxmlformats.org/officeDocument/2006/relationships/hyperlink" Target="https://podminky.urs.cz/item/CS_URS_2023_01/767427317" TargetMode="External" /><Relationship Id="rId195" Type="http://schemas.openxmlformats.org/officeDocument/2006/relationships/hyperlink" Target="https://podminky.urs.cz/item/CS_URS_2023_01/998767102" TargetMode="External" /><Relationship Id="rId196" Type="http://schemas.openxmlformats.org/officeDocument/2006/relationships/hyperlink" Target="https://podminky.urs.cz/item/CS_URS_2023_01/771121011" TargetMode="External" /><Relationship Id="rId197" Type="http://schemas.openxmlformats.org/officeDocument/2006/relationships/hyperlink" Target="https://podminky.urs.cz/item/CS_URS_2023_01/771151022" TargetMode="External" /><Relationship Id="rId198" Type="http://schemas.openxmlformats.org/officeDocument/2006/relationships/hyperlink" Target="https://podminky.urs.cz/item/CS_URS_2023_01/771574263" TargetMode="External" /><Relationship Id="rId199" Type="http://schemas.openxmlformats.org/officeDocument/2006/relationships/hyperlink" Target="https://podminky.urs.cz/item/CS_URS_2023_01/771591112" TargetMode="External" /><Relationship Id="rId200" Type="http://schemas.openxmlformats.org/officeDocument/2006/relationships/hyperlink" Target="https://podminky.urs.cz/item/CS_URS_2023_01/771591241" TargetMode="External" /><Relationship Id="rId201" Type="http://schemas.openxmlformats.org/officeDocument/2006/relationships/hyperlink" Target="https://podminky.urs.cz/item/CS_URS_2023_01/771591264" TargetMode="External" /><Relationship Id="rId202" Type="http://schemas.openxmlformats.org/officeDocument/2006/relationships/hyperlink" Target="https://podminky.urs.cz/item/CS_URS_2023_01/998771102" TargetMode="External" /><Relationship Id="rId203" Type="http://schemas.openxmlformats.org/officeDocument/2006/relationships/hyperlink" Target="https://podminky.urs.cz/item/CS_URS_2023_01/776111112" TargetMode="External" /><Relationship Id="rId204" Type="http://schemas.openxmlformats.org/officeDocument/2006/relationships/hyperlink" Target="https://podminky.urs.cz/item/CS_URS_2023_01/776111116" TargetMode="External" /><Relationship Id="rId205" Type="http://schemas.openxmlformats.org/officeDocument/2006/relationships/hyperlink" Target="https://podminky.urs.cz/item/CS_URS_2023_01/776111311" TargetMode="External" /><Relationship Id="rId206" Type="http://schemas.openxmlformats.org/officeDocument/2006/relationships/hyperlink" Target="https://podminky.urs.cz/item/CS_URS_2023_01/776121321" TargetMode="External" /><Relationship Id="rId207" Type="http://schemas.openxmlformats.org/officeDocument/2006/relationships/hyperlink" Target="https://podminky.urs.cz/item/CS_URS_2023_01/776141122" TargetMode="External" /><Relationship Id="rId208" Type="http://schemas.openxmlformats.org/officeDocument/2006/relationships/hyperlink" Target="https://podminky.urs.cz/item/CS_URS_2023_01/776221121" TargetMode="External" /><Relationship Id="rId209" Type="http://schemas.openxmlformats.org/officeDocument/2006/relationships/hyperlink" Target="https://podminky.urs.cz/item/CS_URS_2023_01/776223112" TargetMode="External" /><Relationship Id="rId210" Type="http://schemas.openxmlformats.org/officeDocument/2006/relationships/hyperlink" Target="https://podminky.urs.cz/item/CS_URS_2023_01/776411222" TargetMode="External" /><Relationship Id="rId211" Type="http://schemas.openxmlformats.org/officeDocument/2006/relationships/hyperlink" Target="https://podminky.urs.cz/item/CS_URS_2023_01/776421312" TargetMode="External" /><Relationship Id="rId212" Type="http://schemas.openxmlformats.org/officeDocument/2006/relationships/hyperlink" Target="https://podminky.urs.cz/item/CS_URS_2023_01/998776102" TargetMode="External" /><Relationship Id="rId213" Type="http://schemas.openxmlformats.org/officeDocument/2006/relationships/hyperlink" Target="https://podminky.urs.cz/item/CS_URS_2023_01/781121011" TargetMode="External" /><Relationship Id="rId214" Type="http://schemas.openxmlformats.org/officeDocument/2006/relationships/hyperlink" Target="https://podminky.urs.cz/item/CS_URS_2023_01/781131112" TargetMode="External" /><Relationship Id="rId215" Type="http://schemas.openxmlformats.org/officeDocument/2006/relationships/hyperlink" Target="https://podminky.urs.cz/item/CS_URS_2023_01/781474113" TargetMode="External" /><Relationship Id="rId216" Type="http://schemas.openxmlformats.org/officeDocument/2006/relationships/hyperlink" Target="https://podminky.urs.cz/item/CS_URS_2023_01/781491011" TargetMode="External" /><Relationship Id="rId217" Type="http://schemas.openxmlformats.org/officeDocument/2006/relationships/hyperlink" Target="https://podminky.urs.cz/item/CS_URS_2023_01/781494111" TargetMode="External" /><Relationship Id="rId218" Type="http://schemas.openxmlformats.org/officeDocument/2006/relationships/hyperlink" Target="https://podminky.urs.cz/item/CS_URS_2023_01/781494511" TargetMode="External" /><Relationship Id="rId219" Type="http://schemas.openxmlformats.org/officeDocument/2006/relationships/hyperlink" Target="https://podminky.urs.cz/item/CS_URS_2023_01/781734112" TargetMode="External" /><Relationship Id="rId220" Type="http://schemas.openxmlformats.org/officeDocument/2006/relationships/hyperlink" Target="https://podminky.urs.cz/item/CS_URS_2023_01/998781102" TargetMode="External" /><Relationship Id="rId221" Type="http://schemas.openxmlformats.org/officeDocument/2006/relationships/hyperlink" Target="https://podminky.urs.cz/item/CS_URS_2023_01/784181121" TargetMode="External" /><Relationship Id="rId222" Type="http://schemas.openxmlformats.org/officeDocument/2006/relationships/hyperlink" Target="https://podminky.urs.cz/item/CS_URS_2023_01/784211101" TargetMode="External" /><Relationship Id="rId223" Type="http://schemas.openxmlformats.org/officeDocument/2006/relationships/hyperlink" Target="https://podminky.urs.cz/item/CS_URS_2023_01/786623011" TargetMode="External" /><Relationship Id="rId224" Type="http://schemas.openxmlformats.org/officeDocument/2006/relationships/hyperlink" Target="https://podminky.urs.cz/item/CS_URS_2023_01/786623039" TargetMode="External" /><Relationship Id="rId225" Type="http://schemas.openxmlformats.org/officeDocument/2006/relationships/hyperlink" Target="https://podminky.urs.cz/item/CS_URS_2023_01/786623041" TargetMode="External" /><Relationship Id="rId226" Type="http://schemas.openxmlformats.org/officeDocument/2006/relationships/hyperlink" Target="https://podminky.urs.cz/item/CS_URS_2023_01/998786102" TargetMode="External" /><Relationship Id="rId2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135101" TargetMode="External" /><Relationship Id="rId2" Type="http://schemas.openxmlformats.org/officeDocument/2006/relationships/hyperlink" Target="https://podminky.urs.cz/item/CS_URS_2023_01/890811811" TargetMode="External" /><Relationship Id="rId3" Type="http://schemas.openxmlformats.org/officeDocument/2006/relationships/hyperlink" Target="https://podminky.urs.cz/item/CS_URS_2023_01/972054141" TargetMode="External" /><Relationship Id="rId4" Type="http://schemas.openxmlformats.org/officeDocument/2006/relationships/hyperlink" Target="https://podminky.urs.cz/item/CS_URS_2023_01/974031142" TargetMode="External" /><Relationship Id="rId5" Type="http://schemas.openxmlformats.org/officeDocument/2006/relationships/hyperlink" Target="https://podminky.urs.cz/item/CS_URS_2023_01/974031144" TargetMode="External" /><Relationship Id="rId6" Type="http://schemas.openxmlformats.org/officeDocument/2006/relationships/hyperlink" Target="https://podminky.urs.cz/item/CS_URS_2023_01/974031164" TargetMode="External" /><Relationship Id="rId7" Type="http://schemas.openxmlformats.org/officeDocument/2006/relationships/hyperlink" Target="https://podminky.urs.cz/item/CS_URS_2023_01/997013212" TargetMode="External" /><Relationship Id="rId8" Type="http://schemas.openxmlformats.org/officeDocument/2006/relationships/hyperlink" Target="https://podminky.urs.cz/item/CS_URS_2023_01/997013501" TargetMode="External" /><Relationship Id="rId9" Type="http://schemas.openxmlformats.org/officeDocument/2006/relationships/hyperlink" Target="https://podminky.urs.cz/item/CS_URS_2023_01/997013509" TargetMode="External" /><Relationship Id="rId10" Type="http://schemas.openxmlformats.org/officeDocument/2006/relationships/hyperlink" Target="https://podminky.urs.cz/item/CS_URS_2023_01/997013631" TargetMode="External" /><Relationship Id="rId11" Type="http://schemas.openxmlformats.org/officeDocument/2006/relationships/hyperlink" Target="https://podminky.urs.cz/item/CS_URS_2023_01/713463211" TargetMode="External" /><Relationship Id="rId12" Type="http://schemas.openxmlformats.org/officeDocument/2006/relationships/hyperlink" Target="https://podminky.urs.cz/item/CS_URS_2023_01/998713102" TargetMode="External" /><Relationship Id="rId13" Type="http://schemas.openxmlformats.org/officeDocument/2006/relationships/hyperlink" Target="https://podminky.urs.cz/item/CS_URS_2023_01/721110956" TargetMode="External" /><Relationship Id="rId14" Type="http://schemas.openxmlformats.org/officeDocument/2006/relationships/hyperlink" Target="https://podminky.urs.cz/item/CS_URS_2023_01/721110966" TargetMode="External" /><Relationship Id="rId15" Type="http://schemas.openxmlformats.org/officeDocument/2006/relationships/hyperlink" Target="https://podminky.urs.cz/item/CS_URS_2023_01/721173401" TargetMode="External" /><Relationship Id="rId16" Type="http://schemas.openxmlformats.org/officeDocument/2006/relationships/hyperlink" Target="https://podminky.urs.cz/item/CS_URS_2023_01/721173402" TargetMode="External" /><Relationship Id="rId17" Type="http://schemas.openxmlformats.org/officeDocument/2006/relationships/hyperlink" Target="https://podminky.urs.cz/item/CS_URS_2023_01/721173403" TargetMode="External" /><Relationship Id="rId18" Type="http://schemas.openxmlformats.org/officeDocument/2006/relationships/hyperlink" Target="https://podminky.urs.cz/item/CS_URS_2023_01/721174024" TargetMode="External" /><Relationship Id="rId19" Type="http://schemas.openxmlformats.org/officeDocument/2006/relationships/hyperlink" Target="https://podminky.urs.cz/item/CS_URS_2023_01/721174025" TargetMode="External" /><Relationship Id="rId20" Type="http://schemas.openxmlformats.org/officeDocument/2006/relationships/hyperlink" Target="https://podminky.urs.cz/item/CS_URS_2023_01/721174042" TargetMode="External" /><Relationship Id="rId21" Type="http://schemas.openxmlformats.org/officeDocument/2006/relationships/hyperlink" Target="https://podminky.urs.cz/item/CS_URS_2023_01/721174043" TargetMode="External" /><Relationship Id="rId22" Type="http://schemas.openxmlformats.org/officeDocument/2006/relationships/hyperlink" Target="https://podminky.urs.cz/item/CS_URS_2023_01/721194104" TargetMode="External" /><Relationship Id="rId23" Type="http://schemas.openxmlformats.org/officeDocument/2006/relationships/hyperlink" Target="https://podminky.urs.cz/item/CS_URS_2023_01/721194105" TargetMode="External" /><Relationship Id="rId24" Type="http://schemas.openxmlformats.org/officeDocument/2006/relationships/hyperlink" Target="https://podminky.urs.cz/item/CS_URS_2023_01/721194109" TargetMode="External" /><Relationship Id="rId25" Type="http://schemas.openxmlformats.org/officeDocument/2006/relationships/hyperlink" Target="https://podminky.urs.cz/item/CS_URS_2023_01/721211422" TargetMode="External" /><Relationship Id="rId26" Type="http://schemas.openxmlformats.org/officeDocument/2006/relationships/hyperlink" Target="https://podminky.urs.cz/item/CS_URS_2023_01/721212125" TargetMode="External" /><Relationship Id="rId27" Type="http://schemas.openxmlformats.org/officeDocument/2006/relationships/hyperlink" Target="https://podminky.urs.cz/item/CS_URS_2023_01/721242116" TargetMode="External" /><Relationship Id="rId28" Type="http://schemas.openxmlformats.org/officeDocument/2006/relationships/hyperlink" Target="https://podminky.urs.cz/item/CS_URS_2023_01/721273153" TargetMode="External" /><Relationship Id="rId29" Type="http://schemas.openxmlformats.org/officeDocument/2006/relationships/hyperlink" Target="https://podminky.urs.cz/item/CS_URS_2023_01/721290111" TargetMode="External" /><Relationship Id="rId30" Type="http://schemas.openxmlformats.org/officeDocument/2006/relationships/hyperlink" Target="https://podminky.urs.cz/item/CS_URS_2023_01/721290112" TargetMode="External" /><Relationship Id="rId31" Type="http://schemas.openxmlformats.org/officeDocument/2006/relationships/hyperlink" Target="https://podminky.urs.cz/item/CS_URS_2023_01/998721101" TargetMode="External" /><Relationship Id="rId32" Type="http://schemas.openxmlformats.org/officeDocument/2006/relationships/hyperlink" Target="https://podminky.urs.cz/item/CS_URS_2023_01/722130104" TargetMode="External" /><Relationship Id="rId33" Type="http://schemas.openxmlformats.org/officeDocument/2006/relationships/hyperlink" Target="https://podminky.urs.cz/item/CS_URS_2023_01/722130105" TargetMode="External" /><Relationship Id="rId34" Type="http://schemas.openxmlformats.org/officeDocument/2006/relationships/hyperlink" Target="https://podminky.urs.cz/item/CS_URS_2023_01/722131912" TargetMode="External" /><Relationship Id="rId35" Type="http://schemas.openxmlformats.org/officeDocument/2006/relationships/hyperlink" Target="https://podminky.urs.cz/item/CS_URS_2023_01/722131913" TargetMode="External" /><Relationship Id="rId36" Type="http://schemas.openxmlformats.org/officeDocument/2006/relationships/hyperlink" Target="https://podminky.urs.cz/item/CS_URS_2023_01/722131914" TargetMode="External" /><Relationship Id="rId37" Type="http://schemas.openxmlformats.org/officeDocument/2006/relationships/hyperlink" Target="https://podminky.urs.cz/item/CS_URS_2023_01/722131932" TargetMode="External" /><Relationship Id="rId38" Type="http://schemas.openxmlformats.org/officeDocument/2006/relationships/hyperlink" Target="https://podminky.urs.cz/item/CS_URS_2023_01/722131933" TargetMode="External" /><Relationship Id="rId39" Type="http://schemas.openxmlformats.org/officeDocument/2006/relationships/hyperlink" Target="https://podminky.urs.cz/item/CS_URS_2023_01/722131934" TargetMode="External" /><Relationship Id="rId40" Type="http://schemas.openxmlformats.org/officeDocument/2006/relationships/hyperlink" Target="https://podminky.urs.cz/item/CS_URS_2023_01/722175002" TargetMode="External" /><Relationship Id="rId41" Type="http://schemas.openxmlformats.org/officeDocument/2006/relationships/hyperlink" Target="https://podminky.urs.cz/item/CS_URS_2023_01/722175003" TargetMode="External" /><Relationship Id="rId42" Type="http://schemas.openxmlformats.org/officeDocument/2006/relationships/hyperlink" Target="https://podminky.urs.cz/item/CS_URS_2023_01/722175004" TargetMode="External" /><Relationship Id="rId43" Type="http://schemas.openxmlformats.org/officeDocument/2006/relationships/hyperlink" Target="https://podminky.urs.cz/item/CS_URS_2023_01/722181221" TargetMode="External" /><Relationship Id="rId44" Type="http://schemas.openxmlformats.org/officeDocument/2006/relationships/hyperlink" Target="https://podminky.urs.cz/item/CS_URS_2023_01/722181231" TargetMode="External" /><Relationship Id="rId45" Type="http://schemas.openxmlformats.org/officeDocument/2006/relationships/hyperlink" Target="https://podminky.urs.cz/item/CS_URS_2023_01/722181232" TargetMode="External" /><Relationship Id="rId46" Type="http://schemas.openxmlformats.org/officeDocument/2006/relationships/hyperlink" Target="https://podminky.urs.cz/item/CS_URS_2023_01/722182011" TargetMode="External" /><Relationship Id="rId47" Type="http://schemas.openxmlformats.org/officeDocument/2006/relationships/hyperlink" Target="https://podminky.urs.cz/item/CS_URS_2023_01/722182012" TargetMode="External" /><Relationship Id="rId48" Type="http://schemas.openxmlformats.org/officeDocument/2006/relationships/hyperlink" Target="https://podminky.urs.cz/item/CS_URS_2023_01/722182013" TargetMode="External" /><Relationship Id="rId49" Type="http://schemas.openxmlformats.org/officeDocument/2006/relationships/hyperlink" Target="https://podminky.urs.cz/item/CS_URS_2023_01/722190401" TargetMode="External" /><Relationship Id="rId50" Type="http://schemas.openxmlformats.org/officeDocument/2006/relationships/hyperlink" Target="https://podminky.urs.cz/item/CS_URS_2023_01/722220111" TargetMode="External" /><Relationship Id="rId51" Type="http://schemas.openxmlformats.org/officeDocument/2006/relationships/hyperlink" Target="https://podminky.urs.cz/item/CS_URS_2023_01/722220121" TargetMode="External" /><Relationship Id="rId52" Type="http://schemas.openxmlformats.org/officeDocument/2006/relationships/hyperlink" Target="https://podminky.urs.cz/item/CS_URS_2023_01/722231074" TargetMode="External" /><Relationship Id="rId53" Type="http://schemas.openxmlformats.org/officeDocument/2006/relationships/hyperlink" Target="https://podminky.urs.cz/item/CS_URS_2023_01/722232043" TargetMode="External" /><Relationship Id="rId54" Type="http://schemas.openxmlformats.org/officeDocument/2006/relationships/hyperlink" Target="https://podminky.urs.cz/item/CS_URS_2023_01/722232045" TargetMode="External" /><Relationship Id="rId55" Type="http://schemas.openxmlformats.org/officeDocument/2006/relationships/hyperlink" Target="https://podminky.urs.cz/item/CS_URS_2023_01/722232061" TargetMode="External" /><Relationship Id="rId56" Type="http://schemas.openxmlformats.org/officeDocument/2006/relationships/hyperlink" Target="https://podminky.urs.cz/item/CS_URS_2023_01/722232062" TargetMode="External" /><Relationship Id="rId57" Type="http://schemas.openxmlformats.org/officeDocument/2006/relationships/hyperlink" Target="https://podminky.urs.cz/item/CS_URS_2023_01/722232063" TargetMode="External" /><Relationship Id="rId58" Type="http://schemas.openxmlformats.org/officeDocument/2006/relationships/hyperlink" Target="https://podminky.urs.cz/item/CS_URS_2023_01/722232064" TargetMode="External" /><Relationship Id="rId59" Type="http://schemas.openxmlformats.org/officeDocument/2006/relationships/hyperlink" Target="https://podminky.urs.cz/item/CS_URS_2023_01/722250133" TargetMode="External" /><Relationship Id="rId60" Type="http://schemas.openxmlformats.org/officeDocument/2006/relationships/hyperlink" Target="https://podminky.urs.cz/item/CS_URS_2023_01/722290226" TargetMode="External" /><Relationship Id="rId61" Type="http://schemas.openxmlformats.org/officeDocument/2006/relationships/hyperlink" Target="https://podminky.urs.cz/item/CS_URS_2023_01/722290234" TargetMode="External" /><Relationship Id="rId62" Type="http://schemas.openxmlformats.org/officeDocument/2006/relationships/hyperlink" Target="https://podminky.urs.cz/item/CS_URS_2023_01/998722101" TargetMode="External" /><Relationship Id="rId63" Type="http://schemas.openxmlformats.org/officeDocument/2006/relationships/hyperlink" Target="https://podminky.urs.cz/item/CS_URS_2023_01/725111132" TargetMode="External" /><Relationship Id="rId64" Type="http://schemas.openxmlformats.org/officeDocument/2006/relationships/hyperlink" Target="https://podminky.urs.cz/item/CS_URS_2023_01/725112022" TargetMode="External" /><Relationship Id="rId65" Type="http://schemas.openxmlformats.org/officeDocument/2006/relationships/hyperlink" Target="https://podminky.urs.cz/item/CS_URS_2023_01/725211602" TargetMode="External" /><Relationship Id="rId66" Type="http://schemas.openxmlformats.org/officeDocument/2006/relationships/hyperlink" Target="https://podminky.urs.cz/item/CS_URS_2023_01/725291641" TargetMode="External" /><Relationship Id="rId67" Type="http://schemas.openxmlformats.org/officeDocument/2006/relationships/hyperlink" Target="https://podminky.urs.cz/item/CS_URS_2023_01/725291642" TargetMode="External" /><Relationship Id="rId68" Type="http://schemas.openxmlformats.org/officeDocument/2006/relationships/hyperlink" Target="https://podminky.urs.cz/item/CS_URS_2023_01/725291712" TargetMode="External" /><Relationship Id="rId69" Type="http://schemas.openxmlformats.org/officeDocument/2006/relationships/hyperlink" Target="https://podminky.urs.cz/item/CS_URS_2023_01/725291722" TargetMode="External" /><Relationship Id="rId70" Type="http://schemas.openxmlformats.org/officeDocument/2006/relationships/hyperlink" Target="https://podminky.urs.cz/item/CS_URS_2023_01/725331111" TargetMode="External" /><Relationship Id="rId71" Type="http://schemas.openxmlformats.org/officeDocument/2006/relationships/hyperlink" Target="https://podminky.urs.cz/item/CS_URS_2023_01/725419111" TargetMode="External" /><Relationship Id="rId72" Type="http://schemas.openxmlformats.org/officeDocument/2006/relationships/hyperlink" Target="https://podminky.urs.cz/item/CS_URS_2023_01/725821311" TargetMode="External" /><Relationship Id="rId73" Type="http://schemas.openxmlformats.org/officeDocument/2006/relationships/hyperlink" Target="https://podminky.urs.cz/item/CS_URS_2023_01/725821325" TargetMode="External" /><Relationship Id="rId74" Type="http://schemas.openxmlformats.org/officeDocument/2006/relationships/hyperlink" Target="https://podminky.urs.cz/item/CS_URS_2023_01/725822613" TargetMode="External" /><Relationship Id="rId75" Type="http://schemas.openxmlformats.org/officeDocument/2006/relationships/hyperlink" Target="https://podminky.urs.cz/item/CS_URS_2023_01/725841332" TargetMode="External" /><Relationship Id="rId76" Type="http://schemas.openxmlformats.org/officeDocument/2006/relationships/hyperlink" Target="https://podminky.urs.cz/item/CS_URS_2023_01/725861102" TargetMode="External" /><Relationship Id="rId77" Type="http://schemas.openxmlformats.org/officeDocument/2006/relationships/hyperlink" Target="https://podminky.urs.cz/item/CS_URS_2023_01/725862103" TargetMode="External" /><Relationship Id="rId78" Type="http://schemas.openxmlformats.org/officeDocument/2006/relationships/hyperlink" Target="https://podminky.urs.cz/item/CS_URS_2023_01/725980122" TargetMode="External" /><Relationship Id="rId79" Type="http://schemas.openxmlformats.org/officeDocument/2006/relationships/hyperlink" Target="https://podminky.urs.cz/item/CS_URS_2023_01/998725101" TargetMode="External" /><Relationship Id="rId80" Type="http://schemas.openxmlformats.org/officeDocument/2006/relationships/hyperlink" Target="https://podminky.urs.cz/item/CS_URS_2023_01/726131041" TargetMode="External" /><Relationship Id="rId81" Type="http://schemas.openxmlformats.org/officeDocument/2006/relationships/hyperlink" Target="https://podminky.urs.cz/item/CS_URS_2023_01/726191001" TargetMode="External" /><Relationship Id="rId82" Type="http://schemas.openxmlformats.org/officeDocument/2006/relationships/hyperlink" Target="https://podminky.urs.cz/item/CS_URS_2023_01/726191002" TargetMode="External" /><Relationship Id="rId83" Type="http://schemas.openxmlformats.org/officeDocument/2006/relationships/hyperlink" Target="https://podminky.urs.cz/item/CS_URS_2023_01/998726111" TargetMode="External" /><Relationship Id="rId84" Type="http://schemas.openxmlformats.org/officeDocument/2006/relationships/hyperlink" Target="https://podminky.urs.cz/item/CS_URS_2023_01/727111041" TargetMode="External" /><Relationship Id="rId85" Type="http://schemas.openxmlformats.org/officeDocument/2006/relationships/hyperlink" Target="https://podminky.urs.cz/item/CS_URS_2023_01/727222105" TargetMode="External" /><Relationship Id="rId86" Type="http://schemas.openxmlformats.org/officeDocument/2006/relationships/hyperlink" Target="https://podminky.urs.cz/item/CS_URS_2023_01/HZS2212" TargetMode="External" /><Relationship Id="rId87" Type="http://schemas.openxmlformats.org/officeDocument/2006/relationships/hyperlink" Target="https://podminky.urs.cz/item/CS_URS_2023_01/HZS2491" TargetMode="External" /><Relationship Id="rId88" Type="http://schemas.openxmlformats.org/officeDocument/2006/relationships/hyperlink" Target="https://podminky.urs.cz/item/CS_URS_2023_01/HZS42122" TargetMode="External" /><Relationship Id="rId89" Type="http://schemas.openxmlformats.org/officeDocument/2006/relationships/hyperlink" Target="https://podminky.urs.cz/item/CS_URS_2023_01/HZS42323" TargetMode="External" /><Relationship Id="rId9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63311" TargetMode="External" /><Relationship Id="rId2" Type="http://schemas.openxmlformats.org/officeDocument/2006/relationships/hyperlink" Target="https://podminky.urs.cz/item/CS_URS_2023_01/998713101" TargetMode="External" /><Relationship Id="rId3" Type="http://schemas.openxmlformats.org/officeDocument/2006/relationships/hyperlink" Target="https://podminky.urs.cz/item/CS_URS_2023_01/727112002" TargetMode="External" /><Relationship Id="rId4" Type="http://schemas.openxmlformats.org/officeDocument/2006/relationships/hyperlink" Target="https://podminky.urs.cz/item/CS_URS_2023_01/727112041" TargetMode="External" /><Relationship Id="rId5" Type="http://schemas.openxmlformats.org/officeDocument/2006/relationships/hyperlink" Target="https://podminky.urs.cz/item/CS_URS_2023_01/727112042" TargetMode="External" /><Relationship Id="rId6" Type="http://schemas.openxmlformats.org/officeDocument/2006/relationships/hyperlink" Target="https://podminky.urs.cz/item/CS_URS_2023_01/732421405" TargetMode="External" /><Relationship Id="rId7" Type="http://schemas.openxmlformats.org/officeDocument/2006/relationships/hyperlink" Target="https://podminky.urs.cz/item/CS_URS_2023_01/998732101" TargetMode="External" /><Relationship Id="rId8" Type="http://schemas.openxmlformats.org/officeDocument/2006/relationships/hyperlink" Target="https://podminky.urs.cz/item/CS_URS_2023_01/733122221" TargetMode="External" /><Relationship Id="rId9" Type="http://schemas.openxmlformats.org/officeDocument/2006/relationships/hyperlink" Target="https://podminky.urs.cz/item/CS_URS_2023_01/733122222" TargetMode="External" /><Relationship Id="rId10" Type="http://schemas.openxmlformats.org/officeDocument/2006/relationships/hyperlink" Target="https://podminky.urs.cz/item/CS_URS_2023_01/733122223" TargetMode="External" /><Relationship Id="rId11" Type="http://schemas.openxmlformats.org/officeDocument/2006/relationships/hyperlink" Target="https://podminky.urs.cz/item/CS_URS_2023_01/733122224" TargetMode="External" /><Relationship Id="rId12" Type="http://schemas.openxmlformats.org/officeDocument/2006/relationships/hyperlink" Target="https://podminky.urs.cz/item/CS_URS_2023_01/733122225" TargetMode="External" /><Relationship Id="rId13" Type="http://schemas.openxmlformats.org/officeDocument/2006/relationships/hyperlink" Target="https://podminky.urs.cz/item/CS_URS_2023_01/733122226" TargetMode="External" /><Relationship Id="rId14" Type="http://schemas.openxmlformats.org/officeDocument/2006/relationships/hyperlink" Target="https://podminky.urs.cz/item/CS_URS_2023_01/733190107" TargetMode="External" /><Relationship Id="rId15" Type="http://schemas.openxmlformats.org/officeDocument/2006/relationships/hyperlink" Target="https://podminky.urs.cz/item/CS_URS_2023_01/733811251" TargetMode="External" /><Relationship Id="rId16" Type="http://schemas.openxmlformats.org/officeDocument/2006/relationships/hyperlink" Target="https://podminky.urs.cz/item/CS_URS_2023_01/733811252" TargetMode="External" /><Relationship Id="rId17" Type="http://schemas.openxmlformats.org/officeDocument/2006/relationships/hyperlink" Target="https://podminky.urs.cz/item/CS_URS_2023_01/998733101" TargetMode="External" /><Relationship Id="rId18" Type="http://schemas.openxmlformats.org/officeDocument/2006/relationships/hyperlink" Target="https://podminky.urs.cz/item/CS_URS_2023_01/734220102" TargetMode="External" /><Relationship Id="rId19" Type="http://schemas.openxmlformats.org/officeDocument/2006/relationships/hyperlink" Target="https://podminky.urs.cz/item/CS_URS_2023_01/734221686" TargetMode="External" /><Relationship Id="rId20" Type="http://schemas.openxmlformats.org/officeDocument/2006/relationships/hyperlink" Target="https://podminky.urs.cz/item/CS_URS_2023_01/734242415" TargetMode="External" /><Relationship Id="rId21" Type="http://schemas.openxmlformats.org/officeDocument/2006/relationships/hyperlink" Target="https://podminky.urs.cz/item/CS_URS_2023_01/734261402" TargetMode="External" /><Relationship Id="rId22" Type="http://schemas.openxmlformats.org/officeDocument/2006/relationships/hyperlink" Target="https://podminky.urs.cz/item/CS_URS_2023_01/734291123" TargetMode="External" /><Relationship Id="rId23" Type="http://schemas.openxmlformats.org/officeDocument/2006/relationships/hyperlink" Target="https://podminky.urs.cz/item/CS_URS_2023_01/734292714" TargetMode="External" /><Relationship Id="rId24" Type="http://schemas.openxmlformats.org/officeDocument/2006/relationships/hyperlink" Target="https://podminky.urs.cz/item/CS_URS_2023_01/734292715" TargetMode="External" /><Relationship Id="rId25" Type="http://schemas.openxmlformats.org/officeDocument/2006/relationships/hyperlink" Target="https://podminky.urs.cz/item/CS_URS_2023_01/734292716" TargetMode="External" /><Relationship Id="rId26" Type="http://schemas.openxmlformats.org/officeDocument/2006/relationships/hyperlink" Target="https://podminky.urs.cz/item/CS_URS_2023_01/734295021" TargetMode="External" /><Relationship Id="rId27" Type="http://schemas.openxmlformats.org/officeDocument/2006/relationships/hyperlink" Target="https://podminky.urs.cz/item/CS_URS_2023_01/998734101" TargetMode="External" /><Relationship Id="rId28" Type="http://schemas.openxmlformats.org/officeDocument/2006/relationships/hyperlink" Target="https://podminky.urs.cz/item/CS_URS_2023_01/735152472" TargetMode="External" /><Relationship Id="rId29" Type="http://schemas.openxmlformats.org/officeDocument/2006/relationships/hyperlink" Target="https://podminky.urs.cz/item/CS_URS_2023_01/735152473" TargetMode="External" /><Relationship Id="rId30" Type="http://schemas.openxmlformats.org/officeDocument/2006/relationships/hyperlink" Target="https://podminky.urs.cz/item/CS_URS_2023_01/735152476" TargetMode="External" /><Relationship Id="rId31" Type="http://schemas.openxmlformats.org/officeDocument/2006/relationships/hyperlink" Target="https://podminky.urs.cz/item/CS_URS_2023_01/735152478" TargetMode="External" /><Relationship Id="rId32" Type="http://schemas.openxmlformats.org/officeDocument/2006/relationships/hyperlink" Target="https://podminky.urs.cz/item/CS_URS_2023_01/735152480" TargetMode="External" /><Relationship Id="rId33" Type="http://schemas.openxmlformats.org/officeDocument/2006/relationships/hyperlink" Target="https://podminky.urs.cz/item/CS_URS_2023_01/735152573" TargetMode="External" /><Relationship Id="rId34" Type="http://schemas.openxmlformats.org/officeDocument/2006/relationships/hyperlink" Target="https://podminky.urs.cz/item/CS_URS_2023_01/735152574" TargetMode="External" /><Relationship Id="rId35" Type="http://schemas.openxmlformats.org/officeDocument/2006/relationships/hyperlink" Target="https://podminky.urs.cz/item/CS_URS_2023_01/735152575" TargetMode="External" /><Relationship Id="rId36" Type="http://schemas.openxmlformats.org/officeDocument/2006/relationships/hyperlink" Target="https://podminky.urs.cz/item/CS_URS_2023_01/735152578" TargetMode="External" /><Relationship Id="rId37" Type="http://schemas.openxmlformats.org/officeDocument/2006/relationships/hyperlink" Target="https://podminky.urs.cz/item/CS_URS_2023_01/735152580" TargetMode="External" /><Relationship Id="rId38" Type="http://schemas.openxmlformats.org/officeDocument/2006/relationships/hyperlink" Target="https://podminky.urs.cz/item/CS_URS_2023_01/735164511" TargetMode="External" /><Relationship Id="rId39" Type="http://schemas.openxmlformats.org/officeDocument/2006/relationships/hyperlink" Target="https://podminky.urs.cz/item/CS_URS_2023_01/998735101" TargetMode="External" /><Relationship Id="rId40" Type="http://schemas.openxmlformats.org/officeDocument/2006/relationships/hyperlink" Target="https://podminky.urs.cz/item/CS_URS_2023_01/HZS2491" TargetMode="External" /><Relationship Id="rId4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371112" TargetMode="External" /><Relationship Id="rId2" Type="http://schemas.openxmlformats.org/officeDocument/2006/relationships/hyperlink" Target="https://podminky.urs.cz/item/CS_URS_2023_01/998713102" TargetMode="External" /><Relationship Id="rId3" Type="http://schemas.openxmlformats.org/officeDocument/2006/relationships/hyperlink" Target="https://podminky.urs.cz/item/CS_URS_2023_01/751111133" TargetMode="External" /><Relationship Id="rId4" Type="http://schemas.openxmlformats.org/officeDocument/2006/relationships/hyperlink" Target="https://podminky.urs.cz/item/CS_URS_2023_01/751122052" TargetMode="External" /><Relationship Id="rId5" Type="http://schemas.openxmlformats.org/officeDocument/2006/relationships/hyperlink" Target="https://podminky.urs.cz/item/CS_URS_2023_01/751322134" TargetMode="External" /><Relationship Id="rId6" Type="http://schemas.openxmlformats.org/officeDocument/2006/relationships/hyperlink" Target="https://podminky.urs.cz/item/CS_URS_2023_01/751322141" TargetMode="External" /><Relationship Id="rId7" Type="http://schemas.openxmlformats.org/officeDocument/2006/relationships/hyperlink" Target="https://podminky.urs.cz/item/CS_URS_2023_01/751511182" TargetMode="External" /><Relationship Id="rId8" Type="http://schemas.openxmlformats.org/officeDocument/2006/relationships/hyperlink" Target="https://podminky.urs.cz/item/CS_URS_2023_01/751511183" TargetMode="External" /><Relationship Id="rId9" Type="http://schemas.openxmlformats.org/officeDocument/2006/relationships/hyperlink" Target="https://podminky.urs.cz/item/CS_URS_2023_01/751511184" TargetMode="External" /><Relationship Id="rId10" Type="http://schemas.openxmlformats.org/officeDocument/2006/relationships/hyperlink" Target="https://podminky.urs.cz/item/CS_URS_2023_01/751511185" TargetMode="External" /><Relationship Id="rId11" Type="http://schemas.openxmlformats.org/officeDocument/2006/relationships/hyperlink" Target="https://podminky.urs.cz/item/CS_URS_2023_01/751514178" TargetMode="External" /><Relationship Id="rId12" Type="http://schemas.openxmlformats.org/officeDocument/2006/relationships/hyperlink" Target="https://podminky.urs.cz/item/CS_URS_2023_01/751514179" TargetMode="External" /><Relationship Id="rId13" Type="http://schemas.openxmlformats.org/officeDocument/2006/relationships/hyperlink" Target="https://podminky.urs.cz/item/CS_URS_2023_01/751514181" TargetMode="External" /><Relationship Id="rId14" Type="http://schemas.openxmlformats.org/officeDocument/2006/relationships/hyperlink" Target="https://podminky.urs.cz/item/CS_URS_2023_01/751514288" TargetMode="External" /><Relationship Id="rId15" Type="http://schemas.openxmlformats.org/officeDocument/2006/relationships/hyperlink" Target="https://podminky.urs.cz/item/CS_URS_2023_01/751514289" TargetMode="External" /><Relationship Id="rId16" Type="http://schemas.openxmlformats.org/officeDocument/2006/relationships/hyperlink" Target="https://podminky.urs.cz/item/CS_URS_2023_01/751514290" TargetMode="External" /><Relationship Id="rId17" Type="http://schemas.openxmlformats.org/officeDocument/2006/relationships/hyperlink" Target="https://podminky.urs.cz/item/CS_URS_2023_01/751514291" TargetMode="External" /><Relationship Id="rId18" Type="http://schemas.openxmlformats.org/officeDocument/2006/relationships/hyperlink" Target="https://podminky.urs.cz/item/CS_URS_2023_01/751514478" TargetMode="External" /><Relationship Id="rId19" Type="http://schemas.openxmlformats.org/officeDocument/2006/relationships/hyperlink" Target="https://podminky.urs.cz/item/CS_URS_2023_01/751514479" TargetMode="External" /><Relationship Id="rId20" Type="http://schemas.openxmlformats.org/officeDocument/2006/relationships/hyperlink" Target="https://podminky.urs.cz/item/CS_URS_2023_01/751514480" TargetMode="External" /><Relationship Id="rId21" Type="http://schemas.openxmlformats.org/officeDocument/2006/relationships/hyperlink" Target="https://podminky.urs.cz/item/CS_URS_2023_01/751514481" TargetMode="External" /><Relationship Id="rId22" Type="http://schemas.openxmlformats.org/officeDocument/2006/relationships/hyperlink" Target="https://podminky.urs.cz/item/CS_URS_2023_01/751514679" TargetMode="External" /><Relationship Id="rId23" Type="http://schemas.openxmlformats.org/officeDocument/2006/relationships/hyperlink" Target="https://podminky.urs.cz/item/CS_URS_2023_01/751514680" TargetMode="External" /><Relationship Id="rId24" Type="http://schemas.openxmlformats.org/officeDocument/2006/relationships/hyperlink" Target="https://podminky.urs.cz/item/CS_URS_2023_01/751514682" TargetMode="External" /><Relationship Id="rId25" Type="http://schemas.openxmlformats.org/officeDocument/2006/relationships/hyperlink" Target="https://podminky.urs.cz/item/CS_URS_2023_01/751514776" TargetMode="External" /><Relationship Id="rId26" Type="http://schemas.openxmlformats.org/officeDocument/2006/relationships/hyperlink" Target="https://podminky.urs.cz/item/CS_URS_2023_01/751572102" TargetMode="External" /><Relationship Id="rId27" Type="http://schemas.openxmlformats.org/officeDocument/2006/relationships/hyperlink" Target="https://podminky.urs.cz/item/CS_URS_2023_01/751572103" TargetMode="External" /><Relationship Id="rId28" Type="http://schemas.openxmlformats.org/officeDocument/2006/relationships/hyperlink" Target="https://podminky.urs.cz/item/CS_URS_2023_01/751572104" TargetMode="External" /><Relationship Id="rId29" Type="http://schemas.openxmlformats.org/officeDocument/2006/relationships/hyperlink" Target="https://podminky.urs.cz/item/CS_URS_2023_01/751572105" TargetMode="External" /><Relationship Id="rId30" Type="http://schemas.openxmlformats.org/officeDocument/2006/relationships/hyperlink" Target="https://podminky.urs.cz/item/CS_URS_2023_01/75157214111" TargetMode="External" /><Relationship Id="rId31" Type="http://schemas.openxmlformats.org/officeDocument/2006/relationships/hyperlink" Target="https://podminky.urs.cz/item/CS_URS_2023_01/751581352" TargetMode="External" /><Relationship Id="rId32" Type="http://schemas.openxmlformats.org/officeDocument/2006/relationships/hyperlink" Target="https://podminky.urs.cz/item/CS_URS_2023_01/751581354" TargetMode="External" /><Relationship Id="rId33" Type="http://schemas.openxmlformats.org/officeDocument/2006/relationships/hyperlink" Target="https://podminky.urs.cz/item/CS_URS_2023_01/751581358" TargetMode="External" /><Relationship Id="rId34" Type="http://schemas.openxmlformats.org/officeDocument/2006/relationships/hyperlink" Target="https://podminky.urs.cz/item/CS_URS_2023_01/751612141" TargetMode="External" /><Relationship Id="rId35" Type="http://schemas.openxmlformats.org/officeDocument/2006/relationships/hyperlink" Target="https://podminky.urs.cz/item/CS_URS_2023_01/751691111" TargetMode="External" /><Relationship Id="rId36" Type="http://schemas.openxmlformats.org/officeDocument/2006/relationships/hyperlink" Target="https://podminky.urs.cz/item/CS_URS_2023_01/998751101" TargetMode="External" /><Relationship Id="rId37" Type="http://schemas.openxmlformats.org/officeDocument/2006/relationships/hyperlink" Target="https://podminky.urs.cz/item/CS_URS_2023_01/HZS2491" TargetMode="External" /><Relationship Id="rId38" Type="http://schemas.openxmlformats.org/officeDocument/2006/relationships/hyperlink" Target="https://podminky.urs.cz/item/CS_URS_2023_01/HZS3212" TargetMode="External" /><Relationship Id="rId39" Type="http://schemas.openxmlformats.org/officeDocument/2006/relationships/hyperlink" Target="https://podminky.urs.cz/item/CS_URS_2023_01/HZS32122" TargetMode="External" /><Relationship Id="rId40" Type="http://schemas.openxmlformats.org/officeDocument/2006/relationships/hyperlink" Target="https://podminky.urs.cz/item/CS_URS_2023_01/HZS32311" TargetMode="External" /><Relationship Id="rId4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202111" TargetMode="External" /><Relationship Id="rId2" Type="http://schemas.openxmlformats.org/officeDocument/2006/relationships/hyperlink" Target="https://podminky.urs.cz/item/CS_URS_2023_01/121151103" TargetMode="External" /><Relationship Id="rId3" Type="http://schemas.openxmlformats.org/officeDocument/2006/relationships/hyperlink" Target="https://podminky.urs.cz/item/CS_URS_2023_01/122251101" TargetMode="External" /><Relationship Id="rId4" Type="http://schemas.openxmlformats.org/officeDocument/2006/relationships/hyperlink" Target="https://podminky.urs.cz/item/CS_URS_2023_01/162751117" TargetMode="External" /><Relationship Id="rId5" Type="http://schemas.openxmlformats.org/officeDocument/2006/relationships/hyperlink" Target="https://podminky.urs.cz/item/CS_URS_2023_01/162751119" TargetMode="External" /><Relationship Id="rId6" Type="http://schemas.openxmlformats.org/officeDocument/2006/relationships/hyperlink" Target="https://podminky.urs.cz/item/CS_URS_2023_01/171201221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181951112" TargetMode="External" /><Relationship Id="rId9" Type="http://schemas.openxmlformats.org/officeDocument/2006/relationships/hyperlink" Target="https://podminky.urs.cz/item/CS_URS_2023_01/564851011" TargetMode="External" /><Relationship Id="rId10" Type="http://schemas.openxmlformats.org/officeDocument/2006/relationships/hyperlink" Target="https://podminky.urs.cz/item/CS_URS_2023_01/564861011" TargetMode="External" /><Relationship Id="rId11" Type="http://schemas.openxmlformats.org/officeDocument/2006/relationships/hyperlink" Target="https://podminky.urs.cz/item/CS_URS_2023_01/564871011" TargetMode="External" /><Relationship Id="rId12" Type="http://schemas.openxmlformats.org/officeDocument/2006/relationships/hyperlink" Target="https://podminky.urs.cz/item/CS_URS_2023_01/596211110" TargetMode="External" /><Relationship Id="rId13" Type="http://schemas.openxmlformats.org/officeDocument/2006/relationships/hyperlink" Target="https://podminky.urs.cz/item/CS_URS_2023_01/596212211" TargetMode="External" /><Relationship Id="rId14" Type="http://schemas.openxmlformats.org/officeDocument/2006/relationships/hyperlink" Target="https://podminky.urs.cz/item/CS_URS_2023_01/916131113" TargetMode="External" /><Relationship Id="rId15" Type="http://schemas.openxmlformats.org/officeDocument/2006/relationships/hyperlink" Target="https://podminky.urs.cz/item/CS_URS_2023_01/916131213" TargetMode="External" /><Relationship Id="rId16" Type="http://schemas.openxmlformats.org/officeDocument/2006/relationships/hyperlink" Target="https://podminky.urs.cz/item/CS_URS_2023_01/916231213" TargetMode="External" /><Relationship Id="rId17" Type="http://schemas.openxmlformats.org/officeDocument/2006/relationships/hyperlink" Target="https://podminky.urs.cz/item/CS_URS_2023_01/997221561" TargetMode="External" /><Relationship Id="rId18" Type="http://schemas.openxmlformats.org/officeDocument/2006/relationships/hyperlink" Target="https://podminky.urs.cz/item/CS_URS_2023_01/997221569" TargetMode="External" /><Relationship Id="rId19" Type="http://schemas.openxmlformats.org/officeDocument/2006/relationships/hyperlink" Target="https://podminky.urs.cz/item/CS_URS_2023_01/997221615" TargetMode="External" /><Relationship Id="rId20" Type="http://schemas.openxmlformats.org/officeDocument/2006/relationships/hyperlink" Target="https://podminky.urs.cz/item/CS_URS_2023_01/998223011" TargetMode="External" /><Relationship Id="rId2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202" TargetMode="External" /><Relationship Id="rId2" Type="http://schemas.openxmlformats.org/officeDocument/2006/relationships/hyperlink" Target="https://podminky.urs.cz/item/CS_URS_2023_01/162751137" TargetMode="External" /><Relationship Id="rId3" Type="http://schemas.openxmlformats.org/officeDocument/2006/relationships/hyperlink" Target="https://podminky.urs.cz/item/CS_URS_2023_01/162751139" TargetMode="External" /><Relationship Id="rId4" Type="http://schemas.openxmlformats.org/officeDocument/2006/relationships/hyperlink" Target="https://podminky.urs.cz/item/CS_URS_2023_01/167151112" TargetMode="External" /><Relationship Id="rId5" Type="http://schemas.openxmlformats.org/officeDocument/2006/relationships/hyperlink" Target="https://podminky.urs.cz/item/CS_URS_2023_01/167151122" TargetMode="External" /><Relationship Id="rId6" Type="http://schemas.openxmlformats.org/officeDocument/2006/relationships/hyperlink" Target="https://podminky.urs.cz/item/CS_URS_2023_01/171151112" TargetMode="External" /><Relationship Id="rId7" Type="http://schemas.openxmlformats.org/officeDocument/2006/relationships/hyperlink" Target="https://podminky.urs.cz/item/CS_URS_2023_01/171201221" TargetMode="External" /><Relationship Id="rId8" Type="http://schemas.openxmlformats.org/officeDocument/2006/relationships/hyperlink" Target="https://podminky.urs.cz/item/CS_URS_2023_01/175111101" TargetMode="External" /><Relationship Id="rId9" Type="http://schemas.openxmlformats.org/officeDocument/2006/relationships/hyperlink" Target="https://podminky.urs.cz/item/CS_URS_2023_01/452311141" TargetMode="External" /><Relationship Id="rId10" Type="http://schemas.openxmlformats.org/officeDocument/2006/relationships/hyperlink" Target="https://podminky.urs.cz/item/CS_URS_2023_01/212751105" TargetMode="External" /><Relationship Id="rId11" Type="http://schemas.openxmlformats.org/officeDocument/2006/relationships/hyperlink" Target="https://podminky.urs.cz/item/CS_URS_2023_01/871270310" TargetMode="External" /><Relationship Id="rId12" Type="http://schemas.openxmlformats.org/officeDocument/2006/relationships/hyperlink" Target="https://podminky.urs.cz/item/CS_URS_2023_01/894411111" TargetMode="External" /><Relationship Id="rId13" Type="http://schemas.openxmlformats.org/officeDocument/2006/relationships/hyperlink" Target="https://podminky.urs.cz/item/CS_URS_2023_01/899104112" TargetMode="External" /><Relationship Id="rId14" Type="http://schemas.openxmlformats.org/officeDocument/2006/relationships/hyperlink" Target="https://podminky.urs.cz/item/CS_URS_2023_01/919726121" TargetMode="External" /><Relationship Id="rId15" Type="http://schemas.openxmlformats.org/officeDocument/2006/relationships/hyperlink" Target="https://podminky.urs.cz/item/CS_URS_2023_01/998276101" TargetMode="External" /><Relationship Id="rId1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23-35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Pavilon A - stavební úpravy a přístavba - Urgentní příjem Nemocnice Krnov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SZZ Krnov,p.o.,I.P.Pavlova 552/9,794 01 Krnov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Ing.arch.Martin Janda,Lomná 1895,Frenštát p.R.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Antonín Baďura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ROUND(AG55+AG66+AG67,2)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ROUND(AS55+AS66+AS67,2)</f>
        <v>0</v>
      </c>
      <c r="AT54" s="108">
        <f>ROUND(SUM(AV54:AW54),2)</f>
        <v>0</v>
      </c>
      <c r="AU54" s="109">
        <f>ROUND(AU55+AU66+AU67,5)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ROUND(AZ55+AZ66+AZ67,2)</f>
        <v>0</v>
      </c>
      <c r="BA54" s="108">
        <f>ROUND(BA55+BA66+BA67,2)</f>
        <v>0</v>
      </c>
      <c r="BB54" s="108">
        <f>ROUND(BB55+BB66+BB67,2)</f>
        <v>0</v>
      </c>
      <c r="BC54" s="108">
        <f>ROUND(BC55+BC66+BC67,2)</f>
        <v>0</v>
      </c>
      <c r="BD54" s="110">
        <f>ROUND(BD55+BD66+BD67,2)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ROUND(SUM(AG56:AG65),2)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ROUND(SUM(AS56:AS65),2)</f>
        <v>0</v>
      </c>
      <c r="AT55" s="122">
        <f>ROUND(SUM(AV55:AW55),2)</f>
        <v>0</v>
      </c>
      <c r="AU55" s="123">
        <f>ROUND(SUM(AU56:AU65),5)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ROUND(SUM(AZ56:AZ65),2)</f>
        <v>0</v>
      </c>
      <c r="BA55" s="122">
        <f>ROUND(SUM(BA56:BA65),2)</f>
        <v>0</v>
      </c>
      <c r="BB55" s="122">
        <f>ROUND(SUM(BB56:BB65),2)</f>
        <v>0</v>
      </c>
      <c r="BC55" s="122">
        <f>ROUND(SUM(BC56:BC65),2)</f>
        <v>0</v>
      </c>
      <c r="BD55" s="124">
        <f>ROUND(SUM(BD56:BD65),2)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'01.1 - Bourací práce 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'01.1 - Bourací práce '!P100</f>
        <v>0</v>
      </c>
      <c r="AV56" s="132">
        <f>'01.1 - Bourací práce '!J35</f>
        <v>0</v>
      </c>
      <c r="AW56" s="132">
        <f>'01.1 - Bourací práce '!J36</f>
        <v>0</v>
      </c>
      <c r="AX56" s="132">
        <f>'01.1 - Bourací práce '!J37</f>
        <v>0</v>
      </c>
      <c r="AY56" s="132">
        <f>'01.1 - Bourací práce '!J38</f>
        <v>0</v>
      </c>
      <c r="AZ56" s="132">
        <f>'01.1 - Bourací práce '!F35</f>
        <v>0</v>
      </c>
      <c r="BA56" s="132">
        <f>'01.1 - Bourací práce '!F36</f>
        <v>0</v>
      </c>
      <c r="BB56" s="132">
        <f>'01.1 - Bourací práce '!F37</f>
        <v>0</v>
      </c>
      <c r="BC56" s="132">
        <f>'01.1 - Bourací práce '!F38</f>
        <v>0</v>
      </c>
      <c r="BD56" s="134">
        <f>'01.1 - Bourací práce 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16.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'01.2 - Architektonicko st...'!J32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'01.2 - Architektonicko st...'!P109</f>
        <v>0</v>
      </c>
      <c r="AV57" s="132">
        <f>'01.2 - Architektonicko st...'!J35</f>
        <v>0</v>
      </c>
      <c r="AW57" s="132">
        <f>'01.2 - Architektonicko st...'!J36</f>
        <v>0</v>
      </c>
      <c r="AX57" s="132">
        <f>'01.2 - Architektonicko st...'!J37</f>
        <v>0</v>
      </c>
      <c r="AY57" s="132">
        <f>'01.2 - Architektonicko st...'!J38</f>
        <v>0</v>
      </c>
      <c r="AZ57" s="132">
        <f>'01.2 - Architektonicko st...'!F35</f>
        <v>0</v>
      </c>
      <c r="BA57" s="132">
        <f>'01.2 - Architektonicko st...'!F36</f>
        <v>0</v>
      </c>
      <c r="BB57" s="132">
        <f>'01.2 - Architektonicko st...'!F37</f>
        <v>0</v>
      </c>
      <c r="BC57" s="132">
        <f>'01.2 - Architektonicko st...'!F38</f>
        <v>0</v>
      </c>
      <c r="BD57" s="134">
        <f>'01.2 - Architektonicko st...'!F39</f>
        <v>0</v>
      </c>
      <c r="BE57" s="4"/>
      <c r="BT57" s="135" t="s">
        <v>81</v>
      </c>
      <c r="BV57" s="135" t="s">
        <v>74</v>
      </c>
      <c r="BW57" s="135" t="s">
        <v>89</v>
      </c>
      <c r="BX57" s="135" t="s">
        <v>80</v>
      </c>
      <c r="CL57" s="135" t="s">
        <v>19</v>
      </c>
    </row>
    <row r="58" s="4" customFormat="1" ht="16.5" customHeight="1">
      <c r="A58" s="126" t="s">
        <v>82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'01.3 - Vedlejší a ostatní...'!J32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'01.3 - Vedlejší a ostatní...'!P93</f>
        <v>0</v>
      </c>
      <c r="AV58" s="132">
        <f>'01.3 - Vedlejší a ostatní...'!J35</f>
        <v>0</v>
      </c>
      <c r="AW58" s="132">
        <f>'01.3 - Vedlejší a ostatní...'!J36</f>
        <v>0</v>
      </c>
      <c r="AX58" s="132">
        <f>'01.3 - Vedlejší a ostatní...'!J37</f>
        <v>0</v>
      </c>
      <c r="AY58" s="132">
        <f>'01.3 - Vedlejší a ostatní...'!J38</f>
        <v>0</v>
      </c>
      <c r="AZ58" s="132">
        <f>'01.3 - Vedlejší a ostatní...'!F35</f>
        <v>0</v>
      </c>
      <c r="BA58" s="132">
        <f>'01.3 - Vedlejší a ostatní...'!F36</f>
        <v>0</v>
      </c>
      <c r="BB58" s="132">
        <f>'01.3 - Vedlejší a ostatní...'!F37</f>
        <v>0</v>
      </c>
      <c r="BC58" s="132">
        <f>'01.3 - Vedlejší a ostatní...'!F38</f>
        <v>0</v>
      </c>
      <c r="BD58" s="134">
        <f>'01.3 - Vedlejší a ostatní...'!F39</f>
        <v>0</v>
      </c>
      <c r="BE58" s="4"/>
      <c r="BT58" s="135" t="s">
        <v>81</v>
      </c>
      <c r="BV58" s="135" t="s">
        <v>74</v>
      </c>
      <c r="BW58" s="135" t="s">
        <v>92</v>
      </c>
      <c r="BX58" s="135" t="s">
        <v>80</v>
      </c>
      <c r="CL58" s="135" t="s">
        <v>19</v>
      </c>
    </row>
    <row r="59" s="4" customFormat="1" ht="16.5" customHeight="1">
      <c r="A59" s="126" t="s">
        <v>82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94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'01.4-1 - Zdravotechnické 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85</v>
      </c>
      <c r="AR59" s="67"/>
      <c r="AS59" s="131">
        <v>0</v>
      </c>
      <c r="AT59" s="132">
        <f>ROUND(SUM(AV59:AW59),2)</f>
        <v>0</v>
      </c>
      <c r="AU59" s="133">
        <f>'01.4-1 - Zdravotechnické ...'!P98</f>
        <v>0</v>
      </c>
      <c r="AV59" s="132">
        <f>'01.4-1 - Zdravotechnické ...'!J35</f>
        <v>0</v>
      </c>
      <c r="AW59" s="132">
        <f>'01.4-1 - Zdravotechnické ...'!J36</f>
        <v>0</v>
      </c>
      <c r="AX59" s="132">
        <f>'01.4-1 - Zdravotechnické ...'!J37</f>
        <v>0</v>
      </c>
      <c r="AY59" s="132">
        <f>'01.4-1 - Zdravotechnické ...'!J38</f>
        <v>0</v>
      </c>
      <c r="AZ59" s="132">
        <f>'01.4-1 - Zdravotechnické ...'!F35</f>
        <v>0</v>
      </c>
      <c r="BA59" s="132">
        <f>'01.4-1 - Zdravotechnické ...'!F36</f>
        <v>0</v>
      </c>
      <c r="BB59" s="132">
        <f>'01.4-1 - Zdravotechnické ...'!F37</f>
        <v>0</v>
      </c>
      <c r="BC59" s="132">
        <f>'01.4-1 - Zdravotechnické ...'!F38</f>
        <v>0</v>
      </c>
      <c r="BD59" s="134">
        <f>'01.4-1 - Zdravotechnické ...'!F39</f>
        <v>0</v>
      </c>
      <c r="BE59" s="4"/>
      <c r="BT59" s="135" t="s">
        <v>81</v>
      </c>
      <c r="BV59" s="135" t="s">
        <v>74</v>
      </c>
      <c r="BW59" s="135" t="s">
        <v>95</v>
      </c>
      <c r="BX59" s="135" t="s">
        <v>80</v>
      </c>
      <c r="CL59" s="135" t="s">
        <v>19</v>
      </c>
    </row>
    <row r="60" s="4" customFormat="1" ht="16.5" customHeight="1">
      <c r="A60" s="126" t="s">
        <v>82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'01.4-2 - Vytápění'!J32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'01.4-2 - Vytápění'!P93</f>
        <v>0</v>
      </c>
      <c r="AV60" s="132">
        <f>'01.4-2 - Vytápění'!J35</f>
        <v>0</v>
      </c>
      <c r="AW60" s="132">
        <f>'01.4-2 - Vytápění'!J36</f>
        <v>0</v>
      </c>
      <c r="AX60" s="132">
        <f>'01.4-2 - Vytápění'!J37</f>
        <v>0</v>
      </c>
      <c r="AY60" s="132">
        <f>'01.4-2 - Vytápění'!J38</f>
        <v>0</v>
      </c>
      <c r="AZ60" s="132">
        <f>'01.4-2 - Vytápění'!F35</f>
        <v>0</v>
      </c>
      <c r="BA60" s="132">
        <f>'01.4-2 - Vytápění'!F36</f>
        <v>0</v>
      </c>
      <c r="BB60" s="132">
        <f>'01.4-2 - Vytápění'!F37</f>
        <v>0</v>
      </c>
      <c r="BC60" s="132">
        <f>'01.4-2 - Vytápění'!F38</f>
        <v>0</v>
      </c>
      <c r="BD60" s="134">
        <f>'01.4-2 - Vytápění'!F39</f>
        <v>0</v>
      </c>
      <c r="BE60" s="4"/>
      <c r="BT60" s="135" t="s">
        <v>81</v>
      </c>
      <c r="BV60" s="135" t="s">
        <v>74</v>
      </c>
      <c r="BW60" s="135" t="s">
        <v>98</v>
      </c>
      <c r="BX60" s="135" t="s">
        <v>80</v>
      </c>
      <c r="CL60" s="135" t="s">
        <v>19</v>
      </c>
    </row>
    <row r="61" s="4" customFormat="1" ht="16.5" customHeight="1">
      <c r="A61" s="126" t="s">
        <v>82</v>
      </c>
      <c r="B61" s="65"/>
      <c r="C61" s="127"/>
      <c r="D61" s="127"/>
      <c r="E61" s="128" t="s">
        <v>99</v>
      </c>
      <c r="F61" s="128"/>
      <c r="G61" s="128"/>
      <c r="H61" s="128"/>
      <c r="I61" s="128"/>
      <c r="J61" s="127"/>
      <c r="K61" s="128" t="s">
        <v>100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'01.4-3 - Vzduchotechnika 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85</v>
      </c>
      <c r="AR61" s="67"/>
      <c r="AS61" s="131">
        <v>0</v>
      </c>
      <c r="AT61" s="132">
        <f>ROUND(SUM(AV61:AW61),2)</f>
        <v>0</v>
      </c>
      <c r="AU61" s="133">
        <f>'01.4-3 - Vzduchotechnika '!P89</f>
        <v>0</v>
      </c>
      <c r="AV61" s="132">
        <f>'01.4-3 - Vzduchotechnika '!J35</f>
        <v>0</v>
      </c>
      <c r="AW61" s="132">
        <f>'01.4-3 - Vzduchotechnika '!J36</f>
        <v>0</v>
      </c>
      <c r="AX61" s="132">
        <f>'01.4-3 - Vzduchotechnika '!J37</f>
        <v>0</v>
      </c>
      <c r="AY61" s="132">
        <f>'01.4-3 - Vzduchotechnika '!J38</f>
        <v>0</v>
      </c>
      <c r="AZ61" s="132">
        <f>'01.4-3 - Vzduchotechnika '!F35</f>
        <v>0</v>
      </c>
      <c r="BA61" s="132">
        <f>'01.4-3 - Vzduchotechnika '!F36</f>
        <v>0</v>
      </c>
      <c r="BB61" s="132">
        <f>'01.4-3 - Vzduchotechnika '!F37</f>
        <v>0</v>
      </c>
      <c r="BC61" s="132">
        <f>'01.4-3 - Vzduchotechnika '!F38</f>
        <v>0</v>
      </c>
      <c r="BD61" s="134">
        <f>'01.4-3 - Vzduchotechnika '!F39</f>
        <v>0</v>
      </c>
      <c r="BE61" s="4"/>
      <c r="BT61" s="135" t="s">
        <v>81</v>
      </c>
      <c r="BV61" s="135" t="s">
        <v>74</v>
      </c>
      <c r="BW61" s="135" t="s">
        <v>101</v>
      </c>
      <c r="BX61" s="135" t="s">
        <v>80</v>
      </c>
      <c r="CL61" s="135" t="s">
        <v>19</v>
      </c>
    </row>
    <row r="62" s="4" customFormat="1" ht="16.5" customHeight="1">
      <c r="A62" s="126" t="s">
        <v>82</v>
      </c>
      <c r="B62" s="65"/>
      <c r="C62" s="127"/>
      <c r="D62" s="127"/>
      <c r="E62" s="128" t="s">
        <v>102</v>
      </c>
      <c r="F62" s="128"/>
      <c r="G62" s="128"/>
      <c r="H62" s="128"/>
      <c r="I62" s="128"/>
      <c r="J62" s="127"/>
      <c r="K62" s="128" t="s">
        <v>103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'01.4-4 - Silnoproudá elek...'!J32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85</v>
      </c>
      <c r="AR62" s="67"/>
      <c r="AS62" s="131">
        <v>0</v>
      </c>
      <c r="AT62" s="132">
        <f>ROUND(SUM(AV62:AW62),2)</f>
        <v>0</v>
      </c>
      <c r="AU62" s="133">
        <f>'01.4-4 - Silnoproudá elek...'!P102</f>
        <v>0</v>
      </c>
      <c r="AV62" s="132">
        <f>'01.4-4 - Silnoproudá elek...'!J35</f>
        <v>0</v>
      </c>
      <c r="AW62" s="132">
        <f>'01.4-4 - Silnoproudá elek...'!J36</f>
        <v>0</v>
      </c>
      <c r="AX62" s="132">
        <f>'01.4-4 - Silnoproudá elek...'!J37</f>
        <v>0</v>
      </c>
      <c r="AY62" s="132">
        <f>'01.4-4 - Silnoproudá elek...'!J38</f>
        <v>0</v>
      </c>
      <c r="AZ62" s="132">
        <f>'01.4-4 - Silnoproudá elek...'!F35</f>
        <v>0</v>
      </c>
      <c r="BA62" s="132">
        <f>'01.4-4 - Silnoproudá elek...'!F36</f>
        <v>0</v>
      </c>
      <c r="BB62" s="132">
        <f>'01.4-4 - Silnoproudá elek...'!F37</f>
        <v>0</v>
      </c>
      <c r="BC62" s="132">
        <f>'01.4-4 - Silnoproudá elek...'!F38</f>
        <v>0</v>
      </c>
      <c r="BD62" s="134">
        <f>'01.4-4 - Silnoproudá elek...'!F39</f>
        <v>0</v>
      </c>
      <c r="BE62" s="4"/>
      <c r="BT62" s="135" t="s">
        <v>81</v>
      </c>
      <c r="BV62" s="135" t="s">
        <v>74</v>
      </c>
      <c r="BW62" s="135" t="s">
        <v>104</v>
      </c>
      <c r="BX62" s="135" t="s">
        <v>80</v>
      </c>
      <c r="CL62" s="135" t="s">
        <v>19</v>
      </c>
    </row>
    <row r="63" s="4" customFormat="1" ht="16.5" customHeight="1">
      <c r="A63" s="126" t="s">
        <v>82</v>
      </c>
      <c r="B63" s="65"/>
      <c r="C63" s="127"/>
      <c r="D63" s="127"/>
      <c r="E63" s="128" t="s">
        <v>105</v>
      </c>
      <c r="F63" s="128"/>
      <c r="G63" s="128"/>
      <c r="H63" s="128"/>
      <c r="I63" s="128"/>
      <c r="J63" s="127"/>
      <c r="K63" s="128" t="s">
        <v>106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'01.4-5 - Slaboproudá  ele...'!J32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85</v>
      </c>
      <c r="AR63" s="67"/>
      <c r="AS63" s="131">
        <v>0</v>
      </c>
      <c r="AT63" s="132">
        <f>ROUND(SUM(AV63:AW63),2)</f>
        <v>0</v>
      </c>
      <c r="AU63" s="133">
        <f>'01.4-5 - Slaboproudá  ele...'!P98</f>
        <v>0</v>
      </c>
      <c r="AV63" s="132">
        <f>'01.4-5 - Slaboproudá  ele...'!J35</f>
        <v>0</v>
      </c>
      <c r="AW63" s="132">
        <f>'01.4-5 - Slaboproudá  ele...'!J36</f>
        <v>0</v>
      </c>
      <c r="AX63" s="132">
        <f>'01.4-5 - Slaboproudá  ele...'!J37</f>
        <v>0</v>
      </c>
      <c r="AY63" s="132">
        <f>'01.4-5 - Slaboproudá  ele...'!J38</f>
        <v>0</v>
      </c>
      <c r="AZ63" s="132">
        <f>'01.4-5 - Slaboproudá  ele...'!F35</f>
        <v>0</v>
      </c>
      <c r="BA63" s="132">
        <f>'01.4-5 - Slaboproudá  ele...'!F36</f>
        <v>0</v>
      </c>
      <c r="BB63" s="132">
        <f>'01.4-5 - Slaboproudá  ele...'!F37</f>
        <v>0</v>
      </c>
      <c r="BC63" s="132">
        <f>'01.4-5 - Slaboproudá  ele...'!F38</f>
        <v>0</v>
      </c>
      <c r="BD63" s="134">
        <f>'01.4-5 - Slaboproudá  ele...'!F39</f>
        <v>0</v>
      </c>
      <c r="BE63" s="4"/>
      <c r="BT63" s="135" t="s">
        <v>81</v>
      </c>
      <c r="BV63" s="135" t="s">
        <v>74</v>
      </c>
      <c r="BW63" s="135" t="s">
        <v>107</v>
      </c>
      <c r="BX63" s="135" t="s">
        <v>80</v>
      </c>
      <c r="CL63" s="135" t="s">
        <v>19</v>
      </c>
    </row>
    <row r="64" s="4" customFormat="1" ht="16.5" customHeight="1">
      <c r="A64" s="126" t="s">
        <v>82</v>
      </c>
      <c r="B64" s="65"/>
      <c r="C64" s="127"/>
      <c r="D64" s="127"/>
      <c r="E64" s="128" t="s">
        <v>108</v>
      </c>
      <c r="F64" s="128"/>
      <c r="G64" s="128"/>
      <c r="H64" s="128"/>
      <c r="I64" s="128"/>
      <c r="J64" s="127"/>
      <c r="K64" s="128" t="s">
        <v>109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'01.4-6 - EPS'!J32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85</v>
      </c>
      <c r="AR64" s="67"/>
      <c r="AS64" s="131">
        <v>0</v>
      </c>
      <c r="AT64" s="132">
        <f>ROUND(SUM(AV64:AW64),2)</f>
        <v>0</v>
      </c>
      <c r="AU64" s="133">
        <f>'01.4-6 - EPS'!P98</f>
        <v>0</v>
      </c>
      <c r="AV64" s="132">
        <f>'01.4-6 - EPS'!J35</f>
        <v>0</v>
      </c>
      <c r="AW64" s="132">
        <f>'01.4-6 - EPS'!J36</f>
        <v>0</v>
      </c>
      <c r="AX64" s="132">
        <f>'01.4-6 - EPS'!J37</f>
        <v>0</v>
      </c>
      <c r="AY64" s="132">
        <f>'01.4-6 - EPS'!J38</f>
        <v>0</v>
      </c>
      <c r="AZ64" s="132">
        <f>'01.4-6 - EPS'!F35</f>
        <v>0</v>
      </c>
      <c r="BA64" s="132">
        <f>'01.4-6 - EPS'!F36</f>
        <v>0</v>
      </c>
      <c r="BB64" s="132">
        <f>'01.4-6 - EPS'!F37</f>
        <v>0</v>
      </c>
      <c r="BC64" s="132">
        <f>'01.4-6 - EPS'!F38</f>
        <v>0</v>
      </c>
      <c r="BD64" s="134">
        <f>'01.4-6 - EPS'!F39</f>
        <v>0</v>
      </c>
      <c r="BE64" s="4"/>
      <c r="BT64" s="135" t="s">
        <v>81</v>
      </c>
      <c r="BV64" s="135" t="s">
        <v>74</v>
      </c>
      <c r="BW64" s="135" t="s">
        <v>110</v>
      </c>
      <c r="BX64" s="135" t="s">
        <v>80</v>
      </c>
      <c r="CL64" s="135" t="s">
        <v>19</v>
      </c>
    </row>
    <row r="65" s="4" customFormat="1" ht="16.5" customHeight="1">
      <c r="A65" s="126" t="s">
        <v>82</v>
      </c>
      <c r="B65" s="65"/>
      <c r="C65" s="127"/>
      <c r="D65" s="127"/>
      <c r="E65" s="128" t="s">
        <v>111</v>
      </c>
      <c r="F65" s="128"/>
      <c r="G65" s="128"/>
      <c r="H65" s="128"/>
      <c r="I65" s="128"/>
      <c r="J65" s="127"/>
      <c r="K65" s="128" t="s">
        <v>112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'01.4-7 - Medicinální plyny'!J32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85</v>
      </c>
      <c r="AR65" s="67"/>
      <c r="AS65" s="131">
        <v>0</v>
      </c>
      <c r="AT65" s="132">
        <f>ROUND(SUM(AV65:AW65),2)</f>
        <v>0</v>
      </c>
      <c r="AU65" s="133">
        <f>'01.4-7 - Medicinální plyny'!P86</f>
        <v>0</v>
      </c>
      <c r="AV65" s="132">
        <f>'01.4-7 - Medicinální plyny'!J35</f>
        <v>0</v>
      </c>
      <c r="AW65" s="132">
        <f>'01.4-7 - Medicinální plyny'!J36</f>
        <v>0</v>
      </c>
      <c r="AX65" s="132">
        <f>'01.4-7 - Medicinální plyny'!J37</f>
        <v>0</v>
      </c>
      <c r="AY65" s="132">
        <f>'01.4-7 - Medicinální plyny'!J38</f>
        <v>0</v>
      </c>
      <c r="AZ65" s="132">
        <f>'01.4-7 - Medicinální plyny'!F35</f>
        <v>0</v>
      </c>
      <c r="BA65" s="132">
        <f>'01.4-7 - Medicinální plyny'!F36</f>
        <v>0</v>
      </c>
      <c r="BB65" s="132">
        <f>'01.4-7 - Medicinální plyny'!F37</f>
        <v>0</v>
      </c>
      <c r="BC65" s="132">
        <f>'01.4-7 - Medicinální plyny'!F38</f>
        <v>0</v>
      </c>
      <c r="BD65" s="134">
        <f>'01.4-7 - Medicinální plyny'!F39</f>
        <v>0</v>
      </c>
      <c r="BE65" s="4"/>
      <c r="BT65" s="135" t="s">
        <v>81</v>
      </c>
      <c r="BV65" s="135" t="s">
        <v>74</v>
      </c>
      <c r="BW65" s="135" t="s">
        <v>113</v>
      </c>
      <c r="BX65" s="135" t="s">
        <v>80</v>
      </c>
      <c r="CL65" s="135" t="s">
        <v>19</v>
      </c>
    </row>
    <row r="66" s="7" customFormat="1" ht="16.5" customHeight="1">
      <c r="A66" s="126" t="s">
        <v>82</v>
      </c>
      <c r="B66" s="113"/>
      <c r="C66" s="114"/>
      <c r="D66" s="115" t="s">
        <v>114</v>
      </c>
      <c r="E66" s="115"/>
      <c r="F66" s="115"/>
      <c r="G66" s="115"/>
      <c r="H66" s="115"/>
      <c r="I66" s="116"/>
      <c r="J66" s="115" t="s">
        <v>115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8">
        <f>'SO 02 - Zpevněné a odstav...'!J30</f>
        <v>0</v>
      </c>
      <c r="AH66" s="116"/>
      <c r="AI66" s="116"/>
      <c r="AJ66" s="116"/>
      <c r="AK66" s="116"/>
      <c r="AL66" s="116"/>
      <c r="AM66" s="116"/>
      <c r="AN66" s="118">
        <f>SUM(AG66,AT66)</f>
        <v>0</v>
      </c>
      <c r="AO66" s="116"/>
      <c r="AP66" s="116"/>
      <c r="AQ66" s="119" t="s">
        <v>78</v>
      </c>
      <c r="AR66" s="120"/>
      <c r="AS66" s="121">
        <v>0</v>
      </c>
      <c r="AT66" s="122">
        <f>ROUND(SUM(AV66:AW66),2)</f>
        <v>0</v>
      </c>
      <c r="AU66" s="123">
        <f>'SO 02 - Zpevněné a odstav...'!P85</f>
        <v>0</v>
      </c>
      <c r="AV66" s="122">
        <f>'SO 02 - Zpevněné a odstav...'!J33</f>
        <v>0</v>
      </c>
      <c r="AW66" s="122">
        <f>'SO 02 - Zpevněné a odstav...'!J34</f>
        <v>0</v>
      </c>
      <c r="AX66" s="122">
        <f>'SO 02 - Zpevněné a odstav...'!J35</f>
        <v>0</v>
      </c>
      <c r="AY66" s="122">
        <f>'SO 02 - Zpevněné a odstav...'!J36</f>
        <v>0</v>
      </c>
      <c r="AZ66" s="122">
        <f>'SO 02 - Zpevněné a odstav...'!F33</f>
        <v>0</v>
      </c>
      <c r="BA66" s="122">
        <f>'SO 02 - Zpevněné a odstav...'!F34</f>
        <v>0</v>
      </c>
      <c r="BB66" s="122">
        <f>'SO 02 - Zpevněné a odstav...'!F35</f>
        <v>0</v>
      </c>
      <c r="BC66" s="122">
        <f>'SO 02 - Zpevněné a odstav...'!F36</f>
        <v>0</v>
      </c>
      <c r="BD66" s="124">
        <f>'SO 02 - Zpevněné a odstav...'!F37</f>
        <v>0</v>
      </c>
      <c r="BE66" s="7"/>
      <c r="BT66" s="125" t="s">
        <v>79</v>
      </c>
      <c r="BV66" s="125" t="s">
        <v>74</v>
      </c>
      <c r="BW66" s="125" t="s">
        <v>116</v>
      </c>
      <c r="BX66" s="125" t="s">
        <v>5</v>
      </c>
      <c r="CL66" s="125" t="s">
        <v>19</v>
      </c>
      <c r="CM66" s="125" t="s">
        <v>81</v>
      </c>
    </row>
    <row r="67" s="7" customFormat="1" ht="24.75" customHeight="1">
      <c r="A67" s="126" t="s">
        <v>82</v>
      </c>
      <c r="B67" s="113"/>
      <c r="C67" s="114"/>
      <c r="D67" s="115" t="s">
        <v>117</v>
      </c>
      <c r="E67" s="115"/>
      <c r="F67" s="115"/>
      <c r="G67" s="115"/>
      <c r="H67" s="115"/>
      <c r="I67" s="116"/>
      <c r="J67" s="115" t="s">
        <v>118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8">
        <f>'SO 03 - Dešťová kanalizac...'!J30</f>
        <v>0</v>
      </c>
      <c r="AH67" s="116"/>
      <c r="AI67" s="116"/>
      <c r="AJ67" s="116"/>
      <c r="AK67" s="116"/>
      <c r="AL67" s="116"/>
      <c r="AM67" s="116"/>
      <c r="AN67" s="118">
        <f>SUM(AG67,AT67)</f>
        <v>0</v>
      </c>
      <c r="AO67" s="116"/>
      <c r="AP67" s="116"/>
      <c r="AQ67" s="119" t="s">
        <v>78</v>
      </c>
      <c r="AR67" s="120"/>
      <c r="AS67" s="136">
        <v>0</v>
      </c>
      <c r="AT67" s="137">
        <f>ROUND(SUM(AV67:AW67),2)</f>
        <v>0</v>
      </c>
      <c r="AU67" s="138">
        <f>'SO 03 - Dešťová kanalizac...'!P86</f>
        <v>0</v>
      </c>
      <c r="AV67" s="137">
        <f>'SO 03 - Dešťová kanalizac...'!J33</f>
        <v>0</v>
      </c>
      <c r="AW67" s="137">
        <f>'SO 03 - Dešťová kanalizac...'!J34</f>
        <v>0</v>
      </c>
      <c r="AX67" s="137">
        <f>'SO 03 - Dešťová kanalizac...'!J35</f>
        <v>0</v>
      </c>
      <c r="AY67" s="137">
        <f>'SO 03 - Dešťová kanalizac...'!J36</f>
        <v>0</v>
      </c>
      <c r="AZ67" s="137">
        <f>'SO 03 - Dešťová kanalizac...'!F33</f>
        <v>0</v>
      </c>
      <c r="BA67" s="137">
        <f>'SO 03 - Dešťová kanalizac...'!F34</f>
        <v>0</v>
      </c>
      <c r="BB67" s="137">
        <f>'SO 03 - Dešťová kanalizac...'!F35</f>
        <v>0</v>
      </c>
      <c r="BC67" s="137">
        <f>'SO 03 - Dešťová kanalizac...'!F36</f>
        <v>0</v>
      </c>
      <c r="BD67" s="139">
        <f>'SO 03 - Dešťová kanalizac...'!F37</f>
        <v>0</v>
      </c>
      <c r="BE67" s="7"/>
      <c r="BT67" s="125" t="s">
        <v>79</v>
      </c>
      <c r="BV67" s="125" t="s">
        <v>74</v>
      </c>
      <c r="BW67" s="125" t="s">
        <v>119</v>
      </c>
      <c r="BX67" s="125" t="s">
        <v>5</v>
      </c>
      <c r="CL67" s="125" t="s">
        <v>120</v>
      </c>
      <c r="CM67" s="125" t="s">
        <v>81</v>
      </c>
    </row>
    <row r="68" s="2" customFormat="1" ht="30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</row>
  </sheetData>
  <sheetProtection sheet="1" formatColumns="0" formatRows="0" objects="1" scenarios="1" spinCount="100000" saltValue="jZ3sLtlYoW4ho4Fmo+aqmsumsXRMOl4jZFDdwdKlt1AWZsd2nFx0YPnkpofzIWb3jY3XE3koBN7BvPwL6t3ojw==" hashValue="AIX+fth17ipkb7+Tw+W8nMVYBZgdWTJ6oO5uPrnak4pWQQQNBXCem7w0z1AMB6748t18u9RIUe0OH1QK2ixOzg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E65:I65"/>
    <mergeCell ref="K65:AF65"/>
    <mergeCell ref="D66:H66"/>
    <mergeCell ref="J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.1 - Bourací práce '!C2" display="/"/>
    <hyperlink ref="A57" location="'01.2 - Architektonicko st...'!C2" display="/"/>
    <hyperlink ref="A58" location="'01.3 - Vedlejší a ostatní...'!C2" display="/"/>
    <hyperlink ref="A59" location="'01.4-1 - Zdravotechnické ...'!C2" display="/"/>
    <hyperlink ref="A60" location="'01.4-2 - Vytápění'!C2" display="/"/>
    <hyperlink ref="A61" location="'01.4-3 - Vzduchotechnika '!C2" display="/"/>
    <hyperlink ref="A62" location="'01.4-4 - Silnoproudá elek...'!C2" display="/"/>
    <hyperlink ref="A63" location="'01.4-5 - Slaboproudá  ele...'!C2" display="/"/>
    <hyperlink ref="A64" location="'01.4-6 - EPS'!C2" display="/"/>
    <hyperlink ref="A65" location="'01.4-7 - Medicinální plyny'!C2" display="/"/>
    <hyperlink ref="A66" location="'SO 02 - Zpevněné a odstav...'!C2" display="/"/>
    <hyperlink ref="A67" location="'SO 03 - Dešťová kanalizac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1" customFormat="1" ht="12" customHeight="1">
      <c r="B8" s="22"/>
      <c r="D8" s="144" t="s">
        <v>122</v>
      </c>
      <c r="L8" s="22"/>
    </row>
    <row r="9" s="2" customFormat="1" ht="16.5" customHeight="1">
      <c r="A9" s="40"/>
      <c r="B9" s="46"/>
      <c r="C9" s="40"/>
      <c r="D9" s="40"/>
      <c r="E9" s="145" t="s">
        <v>123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37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ROUND((SUM(BE100:BE547)),  2)</f>
        <v>0</v>
      </c>
      <c r="G35" s="40"/>
      <c r="H35" s="40"/>
      <c r="I35" s="159">
        <v>0.20999999999999999</v>
      </c>
      <c r="J35" s="158">
        <f>ROUND(((SUM(BE100:BE547))*I35),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ROUND((SUM(BF100:BF547)),  2)</f>
        <v>0</v>
      </c>
      <c r="G36" s="40"/>
      <c r="H36" s="40"/>
      <c r="I36" s="159">
        <v>0.14999999999999999</v>
      </c>
      <c r="J36" s="158">
        <f>ROUND(((SUM(BF100:BF547))*I36),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ROUND((SUM(BG100:BG547)),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ROUND((SUM(BH100:BH547)),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ROUND((SUM(BI100:BI547)),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A - stavební úpravy a přístavba - Urgentní příjem Nemocnice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01.1 - Bourací práce 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26. 1. 2023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SZZ Krnov,p.o.,I.P.Pavlova 552/9,794 01 Krnov</v>
      </c>
      <c r="G58" s="42"/>
      <c r="H58" s="42"/>
      <c r="I58" s="34" t="s">
        <v>31</v>
      </c>
      <c r="J58" s="38" t="str">
        <f>E23</f>
        <v>Ing.arch.Martin Janda,Lomná 1895,Frenštát p.R.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Antonín Baďura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127</v>
      </c>
      <c r="D61" s="173"/>
      <c r="E61" s="173"/>
      <c r="F61" s="173"/>
      <c r="G61" s="173"/>
      <c r="H61" s="173"/>
      <c r="I61" s="173"/>
      <c r="J61" s="174" t="s">
        <v>128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6"/>
      <c r="C64" s="177"/>
      <c r="D64" s="178" t="s">
        <v>130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131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132</v>
      </c>
      <c r="E66" s="184"/>
      <c r="F66" s="184"/>
      <c r="G66" s="184"/>
      <c r="H66" s="184"/>
      <c r="I66" s="184"/>
      <c r="J66" s="185">
        <f>J204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133</v>
      </c>
      <c r="E67" s="184"/>
      <c r="F67" s="184"/>
      <c r="G67" s="184"/>
      <c r="H67" s="184"/>
      <c r="I67" s="184"/>
      <c r="J67" s="185">
        <f>J219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134</v>
      </c>
      <c r="E68" s="184"/>
      <c r="F68" s="184"/>
      <c r="G68" s="184"/>
      <c r="H68" s="184"/>
      <c r="I68" s="184"/>
      <c r="J68" s="185">
        <f>J386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135</v>
      </c>
      <c r="E69" s="184"/>
      <c r="F69" s="184"/>
      <c r="G69" s="184"/>
      <c r="H69" s="184"/>
      <c r="I69" s="184"/>
      <c r="J69" s="185">
        <f>J398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136</v>
      </c>
      <c r="E70" s="179"/>
      <c r="F70" s="179"/>
      <c r="G70" s="179"/>
      <c r="H70" s="179"/>
      <c r="I70" s="179"/>
      <c r="J70" s="180">
        <f>J401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137</v>
      </c>
      <c r="E71" s="184"/>
      <c r="F71" s="184"/>
      <c r="G71" s="184"/>
      <c r="H71" s="184"/>
      <c r="I71" s="184"/>
      <c r="J71" s="185">
        <f>J402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138</v>
      </c>
      <c r="E72" s="184"/>
      <c r="F72" s="184"/>
      <c r="G72" s="184"/>
      <c r="H72" s="184"/>
      <c r="I72" s="184"/>
      <c r="J72" s="185">
        <f>J410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139</v>
      </c>
      <c r="E73" s="184"/>
      <c r="F73" s="184"/>
      <c r="G73" s="184"/>
      <c r="H73" s="184"/>
      <c r="I73" s="184"/>
      <c r="J73" s="185">
        <f>J424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140</v>
      </c>
      <c r="E74" s="184"/>
      <c r="F74" s="184"/>
      <c r="G74" s="184"/>
      <c r="H74" s="184"/>
      <c r="I74" s="184"/>
      <c r="J74" s="185">
        <f>J460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141</v>
      </c>
      <c r="E75" s="184"/>
      <c r="F75" s="184"/>
      <c r="G75" s="184"/>
      <c r="H75" s="184"/>
      <c r="I75" s="184"/>
      <c r="J75" s="185">
        <f>J493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142</v>
      </c>
      <c r="E76" s="184"/>
      <c r="F76" s="184"/>
      <c r="G76" s="184"/>
      <c r="H76" s="184"/>
      <c r="I76" s="184"/>
      <c r="J76" s="185">
        <f>J515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143</v>
      </c>
      <c r="E77" s="184"/>
      <c r="F77" s="184"/>
      <c r="G77" s="184"/>
      <c r="H77" s="184"/>
      <c r="I77" s="184"/>
      <c r="J77" s="185">
        <f>J529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144</v>
      </c>
      <c r="E78" s="184"/>
      <c r="F78" s="184"/>
      <c r="G78" s="184"/>
      <c r="H78" s="184"/>
      <c r="I78" s="184"/>
      <c r="J78" s="185">
        <f>J543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145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Pavilon A - stavební úpravy a přístavba - Urgentní příjem Nemocnice Krnov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122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123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124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 xml:space="preserve">01.1 - Bourací práce 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26. 1. 2023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E17</f>
        <v>SZZ Krnov,p.o.,I.P.Pavlova 552/9,794 01 Krnov</v>
      </c>
      <c r="G96" s="42"/>
      <c r="H96" s="42"/>
      <c r="I96" s="34" t="s">
        <v>31</v>
      </c>
      <c r="J96" s="38" t="str">
        <f>E23</f>
        <v>Ing.arch.Martin Janda,Lomná 1895,Frenštát p.R.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>Antonín Baďura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146</v>
      </c>
      <c r="D99" s="190" t="s">
        <v>57</v>
      </c>
      <c r="E99" s="190" t="s">
        <v>53</v>
      </c>
      <c r="F99" s="190" t="s">
        <v>54</v>
      </c>
      <c r="G99" s="190" t="s">
        <v>147</v>
      </c>
      <c r="H99" s="190" t="s">
        <v>148</v>
      </c>
      <c r="I99" s="190" t="s">
        <v>149</v>
      </c>
      <c r="J99" s="190" t="s">
        <v>128</v>
      </c>
      <c r="K99" s="191" t="s">
        <v>150</v>
      </c>
      <c r="L99" s="192"/>
      <c r="M99" s="94" t="s">
        <v>19</v>
      </c>
      <c r="N99" s="95" t="s">
        <v>42</v>
      </c>
      <c r="O99" s="95" t="s">
        <v>151</v>
      </c>
      <c r="P99" s="95" t="s">
        <v>152</v>
      </c>
      <c r="Q99" s="95" t="s">
        <v>153</v>
      </c>
      <c r="R99" s="95" t="s">
        <v>154</v>
      </c>
      <c r="S99" s="95" t="s">
        <v>155</v>
      </c>
      <c r="T99" s="96" t="s">
        <v>156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157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P101+P401</f>
        <v>0</v>
      </c>
      <c r="Q100" s="98"/>
      <c r="R100" s="195">
        <f>R101+R401</f>
        <v>6.0910977200000005</v>
      </c>
      <c r="S100" s="98"/>
      <c r="T100" s="196">
        <f>T101+T401</f>
        <v>96.85190329000001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129</v>
      </c>
      <c r="BK100" s="197">
        <f>BK101+BK401</f>
        <v>0</v>
      </c>
    </row>
    <row r="101" s="12" customFormat="1" ht="25.92" customHeight="1">
      <c r="A101" s="12"/>
      <c r="B101" s="198"/>
      <c r="C101" s="199"/>
      <c r="D101" s="200" t="s">
        <v>71</v>
      </c>
      <c r="E101" s="201" t="s">
        <v>158</v>
      </c>
      <c r="F101" s="201" t="s">
        <v>159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P102+P204+P219+P386+P398</f>
        <v>0</v>
      </c>
      <c r="Q101" s="206"/>
      <c r="R101" s="207">
        <f>R102+R204+R219+R386+R398</f>
        <v>5.6752977200000005</v>
      </c>
      <c r="S101" s="206"/>
      <c r="T101" s="208">
        <f>T102+T204+T219+T386+T398</f>
        <v>89.731017000000008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79</v>
      </c>
      <c r="AT101" s="210" t="s">
        <v>71</v>
      </c>
      <c r="AU101" s="210" t="s">
        <v>72</v>
      </c>
      <c r="AY101" s="209" t="s">
        <v>160</v>
      </c>
      <c r="BK101" s="211">
        <f>BK102+BK204+BK219+BK386+BK398</f>
        <v>0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79</v>
      </c>
      <c r="F102" s="212" t="s">
        <v>161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SUM(P103:P203)</f>
        <v>0</v>
      </c>
      <c r="Q102" s="206"/>
      <c r="R102" s="207">
        <f>SUM(R103:R203)</f>
        <v>0</v>
      </c>
      <c r="S102" s="206"/>
      <c r="T102" s="208">
        <f>SUM(T103:T203)</f>
        <v>58.189309999999999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160</v>
      </c>
      <c r="BK102" s="211">
        <f>SUM(BK103:BK203)</f>
        <v>0</v>
      </c>
    </row>
    <row r="103" s="2" customFormat="1" ht="24.15" customHeight="1">
      <c r="A103" s="40"/>
      <c r="B103" s="41"/>
      <c r="C103" s="214" t="s">
        <v>79</v>
      </c>
      <c r="D103" s="214" t="s">
        <v>162</v>
      </c>
      <c r="E103" s="215" t="s">
        <v>163</v>
      </c>
      <c r="F103" s="216" t="s">
        <v>164</v>
      </c>
      <c r="G103" s="217" t="s">
        <v>165</v>
      </c>
      <c r="H103" s="218">
        <v>1</v>
      </c>
      <c r="I103" s="219"/>
      <c r="J103" s="220">
        <f>ROUND(I103*H103,2)</f>
        <v>0</v>
      </c>
      <c r="K103" s="216" t="s">
        <v>166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167</v>
      </c>
      <c r="AT103" s="225" t="s">
        <v>162</v>
      </c>
      <c r="AU103" s="225" t="s">
        <v>81</v>
      </c>
      <c r="AY103" s="19" t="s">
        <v>160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167</v>
      </c>
      <c r="BM103" s="225" t="s">
        <v>168</v>
      </c>
    </row>
    <row r="104" s="2" customFormat="1">
      <c r="A104" s="40"/>
      <c r="B104" s="41"/>
      <c r="C104" s="42"/>
      <c r="D104" s="227" t="s">
        <v>169</v>
      </c>
      <c r="E104" s="42"/>
      <c r="F104" s="228" t="s">
        <v>170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169</v>
      </c>
      <c r="AU104" s="19" t="s">
        <v>81</v>
      </c>
    </row>
    <row r="105" s="13" customFormat="1">
      <c r="A105" s="13"/>
      <c r="B105" s="232"/>
      <c r="C105" s="233"/>
      <c r="D105" s="234" t="s">
        <v>171</v>
      </c>
      <c r="E105" s="235" t="s">
        <v>19</v>
      </c>
      <c r="F105" s="236" t="s">
        <v>172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171</v>
      </c>
      <c r="AU105" s="242" t="s">
        <v>81</v>
      </c>
      <c r="AV105" s="13" t="s">
        <v>79</v>
      </c>
      <c r="AW105" s="13" t="s">
        <v>33</v>
      </c>
      <c r="AX105" s="13" t="s">
        <v>72</v>
      </c>
      <c r="AY105" s="242" t="s">
        <v>160</v>
      </c>
    </row>
    <row r="106" s="14" customFormat="1">
      <c r="A106" s="14"/>
      <c r="B106" s="243"/>
      <c r="C106" s="244"/>
      <c r="D106" s="234" t="s">
        <v>171</v>
      </c>
      <c r="E106" s="245" t="s">
        <v>19</v>
      </c>
      <c r="F106" s="246" t="s">
        <v>79</v>
      </c>
      <c r="G106" s="244"/>
      <c r="H106" s="247">
        <v>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171</v>
      </c>
      <c r="AU106" s="253" t="s">
        <v>81</v>
      </c>
      <c r="AV106" s="14" t="s">
        <v>81</v>
      </c>
      <c r="AW106" s="14" t="s">
        <v>33</v>
      </c>
      <c r="AX106" s="14" t="s">
        <v>72</v>
      </c>
      <c r="AY106" s="253" t="s">
        <v>160</v>
      </c>
    </row>
    <row r="107" s="15" customFormat="1">
      <c r="A107" s="15"/>
      <c r="B107" s="254"/>
      <c r="C107" s="255"/>
      <c r="D107" s="234" t="s">
        <v>171</v>
      </c>
      <c r="E107" s="256" t="s">
        <v>19</v>
      </c>
      <c r="F107" s="257" t="s">
        <v>173</v>
      </c>
      <c r="G107" s="255"/>
      <c r="H107" s="258">
        <v>1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171</v>
      </c>
      <c r="AU107" s="264" t="s">
        <v>81</v>
      </c>
      <c r="AV107" s="15" t="s">
        <v>167</v>
      </c>
      <c r="AW107" s="15" t="s">
        <v>33</v>
      </c>
      <c r="AX107" s="15" t="s">
        <v>79</v>
      </c>
      <c r="AY107" s="264" t="s">
        <v>160</v>
      </c>
    </row>
    <row r="108" s="2" customFormat="1" ht="16.5" customHeight="1">
      <c r="A108" s="40"/>
      <c r="B108" s="41"/>
      <c r="C108" s="214" t="s">
        <v>81</v>
      </c>
      <c r="D108" s="214" t="s">
        <v>162</v>
      </c>
      <c r="E108" s="215" t="s">
        <v>174</v>
      </c>
      <c r="F108" s="216" t="s">
        <v>175</v>
      </c>
      <c r="G108" s="217" t="s">
        <v>165</v>
      </c>
      <c r="H108" s="218">
        <v>1</v>
      </c>
      <c r="I108" s="219"/>
      <c r="J108" s="220">
        <f>ROUND(I108*H108,2)</f>
        <v>0</v>
      </c>
      <c r="K108" s="216" t="s">
        <v>166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167</v>
      </c>
      <c r="AT108" s="225" t="s">
        <v>162</v>
      </c>
      <c r="AU108" s="225" t="s">
        <v>81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167</v>
      </c>
      <c r="BM108" s="225" t="s">
        <v>176</v>
      </c>
    </row>
    <row r="109" s="2" customFormat="1">
      <c r="A109" s="40"/>
      <c r="B109" s="41"/>
      <c r="C109" s="42"/>
      <c r="D109" s="227" t="s">
        <v>169</v>
      </c>
      <c r="E109" s="42"/>
      <c r="F109" s="228" t="s">
        <v>177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169</v>
      </c>
      <c r="AU109" s="19" t="s">
        <v>81</v>
      </c>
    </row>
    <row r="110" s="13" customFormat="1">
      <c r="A110" s="13"/>
      <c r="B110" s="232"/>
      <c r="C110" s="233"/>
      <c r="D110" s="234" t="s">
        <v>171</v>
      </c>
      <c r="E110" s="235" t="s">
        <v>19</v>
      </c>
      <c r="F110" s="236" t="s">
        <v>172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171</v>
      </c>
      <c r="AU110" s="242" t="s">
        <v>81</v>
      </c>
      <c r="AV110" s="13" t="s">
        <v>79</v>
      </c>
      <c r="AW110" s="13" t="s">
        <v>33</v>
      </c>
      <c r="AX110" s="13" t="s">
        <v>72</v>
      </c>
      <c r="AY110" s="242" t="s">
        <v>160</v>
      </c>
    </row>
    <row r="111" s="14" customFormat="1">
      <c r="A111" s="14"/>
      <c r="B111" s="243"/>
      <c r="C111" s="244"/>
      <c r="D111" s="234" t="s">
        <v>171</v>
      </c>
      <c r="E111" s="245" t="s">
        <v>19</v>
      </c>
      <c r="F111" s="246" t="s">
        <v>79</v>
      </c>
      <c r="G111" s="244"/>
      <c r="H111" s="247">
        <v>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171</v>
      </c>
      <c r="AU111" s="253" t="s">
        <v>81</v>
      </c>
      <c r="AV111" s="14" t="s">
        <v>81</v>
      </c>
      <c r="AW111" s="14" t="s">
        <v>33</v>
      </c>
      <c r="AX111" s="14" t="s">
        <v>72</v>
      </c>
      <c r="AY111" s="253" t="s">
        <v>160</v>
      </c>
    </row>
    <row r="112" s="15" customFormat="1">
      <c r="A112" s="15"/>
      <c r="B112" s="254"/>
      <c r="C112" s="255"/>
      <c r="D112" s="234" t="s">
        <v>171</v>
      </c>
      <c r="E112" s="256" t="s">
        <v>19</v>
      </c>
      <c r="F112" s="257" t="s">
        <v>173</v>
      </c>
      <c r="G112" s="255"/>
      <c r="H112" s="258">
        <v>1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171</v>
      </c>
      <c r="AU112" s="264" t="s">
        <v>81</v>
      </c>
      <c r="AV112" s="15" t="s">
        <v>167</v>
      </c>
      <c r="AW112" s="15" t="s">
        <v>33</v>
      </c>
      <c r="AX112" s="15" t="s">
        <v>79</v>
      </c>
      <c r="AY112" s="264" t="s">
        <v>160</v>
      </c>
    </row>
    <row r="113" s="2" customFormat="1" ht="37.8" customHeight="1">
      <c r="A113" s="40"/>
      <c r="B113" s="41"/>
      <c r="C113" s="214" t="s">
        <v>178</v>
      </c>
      <c r="D113" s="214" t="s">
        <v>162</v>
      </c>
      <c r="E113" s="215" t="s">
        <v>179</v>
      </c>
      <c r="F113" s="216" t="s">
        <v>180</v>
      </c>
      <c r="G113" s="217" t="s">
        <v>181</v>
      </c>
      <c r="H113" s="218">
        <v>15</v>
      </c>
      <c r="I113" s="219"/>
      <c r="J113" s="220">
        <f>ROUND(I113*H113,2)</f>
        <v>0</v>
      </c>
      <c r="K113" s="216" t="s">
        <v>166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0.26000000000000001</v>
      </c>
      <c r="T113" s="224">
        <f>S113*H113</f>
        <v>3.9000000000000004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167</v>
      </c>
      <c r="AT113" s="225" t="s">
        <v>162</v>
      </c>
      <c r="AU113" s="225" t="s">
        <v>81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167</v>
      </c>
      <c r="BM113" s="225" t="s">
        <v>182</v>
      </c>
    </row>
    <row r="114" s="2" customFormat="1">
      <c r="A114" s="40"/>
      <c r="B114" s="41"/>
      <c r="C114" s="42"/>
      <c r="D114" s="227" t="s">
        <v>169</v>
      </c>
      <c r="E114" s="42"/>
      <c r="F114" s="228" t="s">
        <v>183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169</v>
      </c>
      <c r="AU114" s="19" t="s">
        <v>81</v>
      </c>
    </row>
    <row r="115" s="13" customFormat="1">
      <c r="A115" s="13"/>
      <c r="B115" s="232"/>
      <c r="C115" s="233"/>
      <c r="D115" s="234" t="s">
        <v>171</v>
      </c>
      <c r="E115" s="235" t="s">
        <v>19</v>
      </c>
      <c r="F115" s="236" t="s">
        <v>184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171</v>
      </c>
      <c r="AU115" s="242" t="s">
        <v>81</v>
      </c>
      <c r="AV115" s="13" t="s">
        <v>79</v>
      </c>
      <c r="AW115" s="13" t="s">
        <v>33</v>
      </c>
      <c r="AX115" s="13" t="s">
        <v>72</v>
      </c>
      <c r="AY115" s="242" t="s">
        <v>160</v>
      </c>
    </row>
    <row r="116" s="13" customFormat="1">
      <c r="A116" s="13"/>
      <c r="B116" s="232"/>
      <c r="C116" s="233"/>
      <c r="D116" s="234" t="s">
        <v>171</v>
      </c>
      <c r="E116" s="235" t="s">
        <v>19</v>
      </c>
      <c r="F116" s="236" t="s">
        <v>185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171</v>
      </c>
      <c r="AU116" s="242" t="s">
        <v>81</v>
      </c>
      <c r="AV116" s="13" t="s">
        <v>79</v>
      </c>
      <c r="AW116" s="13" t="s">
        <v>33</v>
      </c>
      <c r="AX116" s="13" t="s">
        <v>72</v>
      </c>
      <c r="AY116" s="242" t="s">
        <v>160</v>
      </c>
    </row>
    <row r="117" s="14" customFormat="1">
      <c r="A117" s="14"/>
      <c r="B117" s="243"/>
      <c r="C117" s="244"/>
      <c r="D117" s="234" t="s">
        <v>171</v>
      </c>
      <c r="E117" s="245" t="s">
        <v>19</v>
      </c>
      <c r="F117" s="246" t="s">
        <v>186</v>
      </c>
      <c r="G117" s="244"/>
      <c r="H117" s="247">
        <v>15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171</v>
      </c>
      <c r="AU117" s="253" t="s">
        <v>81</v>
      </c>
      <c r="AV117" s="14" t="s">
        <v>81</v>
      </c>
      <c r="AW117" s="14" t="s">
        <v>33</v>
      </c>
      <c r="AX117" s="14" t="s">
        <v>72</v>
      </c>
      <c r="AY117" s="253" t="s">
        <v>160</v>
      </c>
    </row>
    <row r="118" s="15" customFormat="1">
      <c r="A118" s="15"/>
      <c r="B118" s="254"/>
      <c r="C118" s="255"/>
      <c r="D118" s="234" t="s">
        <v>171</v>
      </c>
      <c r="E118" s="256" t="s">
        <v>19</v>
      </c>
      <c r="F118" s="257" t="s">
        <v>173</v>
      </c>
      <c r="G118" s="255"/>
      <c r="H118" s="258">
        <v>15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171</v>
      </c>
      <c r="AU118" s="264" t="s">
        <v>81</v>
      </c>
      <c r="AV118" s="15" t="s">
        <v>167</v>
      </c>
      <c r="AW118" s="15" t="s">
        <v>33</v>
      </c>
      <c r="AX118" s="15" t="s">
        <v>79</v>
      </c>
      <c r="AY118" s="264" t="s">
        <v>160</v>
      </c>
    </row>
    <row r="119" s="2" customFormat="1" ht="33" customHeight="1">
      <c r="A119" s="40"/>
      <c r="B119" s="41"/>
      <c r="C119" s="214" t="s">
        <v>167</v>
      </c>
      <c r="D119" s="214" t="s">
        <v>162</v>
      </c>
      <c r="E119" s="215" t="s">
        <v>187</v>
      </c>
      <c r="F119" s="216" t="s">
        <v>188</v>
      </c>
      <c r="G119" s="217" t="s">
        <v>181</v>
      </c>
      <c r="H119" s="218">
        <v>104.881</v>
      </c>
      <c r="I119" s="219"/>
      <c r="J119" s="220">
        <f>ROUND(I119*H119,2)</f>
        <v>0</v>
      </c>
      <c r="K119" s="216" t="s">
        <v>166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0.28999999999999998</v>
      </c>
      <c r="T119" s="224">
        <f>S119*H119</f>
        <v>30.415489999999998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167</v>
      </c>
      <c r="AT119" s="225" t="s">
        <v>162</v>
      </c>
      <c r="AU119" s="225" t="s">
        <v>81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167</v>
      </c>
      <c r="BM119" s="225" t="s">
        <v>189</v>
      </c>
    </row>
    <row r="120" s="2" customFormat="1">
      <c r="A120" s="40"/>
      <c r="B120" s="41"/>
      <c r="C120" s="42"/>
      <c r="D120" s="227" t="s">
        <v>169</v>
      </c>
      <c r="E120" s="42"/>
      <c r="F120" s="228" t="s">
        <v>190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169</v>
      </c>
      <c r="AU120" s="19" t="s">
        <v>81</v>
      </c>
    </row>
    <row r="121" s="13" customFormat="1">
      <c r="A121" s="13"/>
      <c r="B121" s="232"/>
      <c r="C121" s="233"/>
      <c r="D121" s="234" t="s">
        <v>171</v>
      </c>
      <c r="E121" s="235" t="s">
        <v>19</v>
      </c>
      <c r="F121" s="236" t="s">
        <v>184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171</v>
      </c>
      <c r="AU121" s="242" t="s">
        <v>81</v>
      </c>
      <c r="AV121" s="13" t="s">
        <v>79</v>
      </c>
      <c r="AW121" s="13" t="s">
        <v>33</v>
      </c>
      <c r="AX121" s="13" t="s">
        <v>72</v>
      </c>
      <c r="AY121" s="242" t="s">
        <v>160</v>
      </c>
    </row>
    <row r="122" s="13" customFormat="1">
      <c r="A122" s="13"/>
      <c r="B122" s="232"/>
      <c r="C122" s="233"/>
      <c r="D122" s="234" t="s">
        <v>171</v>
      </c>
      <c r="E122" s="235" t="s">
        <v>19</v>
      </c>
      <c r="F122" s="236" t="s">
        <v>191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171</v>
      </c>
      <c r="AU122" s="242" t="s">
        <v>81</v>
      </c>
      <c r="AV122" s="13" t="s">
        <v>79</v>
      </c>
      <c r="AW122" s="13" t="s">
        <v>33</v>
      </c>
      <c r="AX122" s="13" t="s">
        <v>72</v>
      </c>
      <c r="AY122" s="242" t="s">
        <v>160</v>
      </c>
    </row>
    <row r="123" s="13" customFormat="1">
      <c r="A123" s="13"/>
      <c r="B123" s="232"/>
      <c r="C123" s="233"/>
      <c r="D123" s="234" t="s">
        <v>171</v>
      </c>
      <c r="E123" s="235" t="s">
        <v>19</v>
      </c>
      <c r="F123" s="236" t="s">
        <v>192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171</v>
      </c>
      <c r="AU123" s="242" t="s">
        <v>81</v>
      </c>
      <c r="AV123" s="13" t="s">
        <v>79</v>
      </c>
      <c r="AW123" s="13" t="s">
        <v>33</v>
      </c>
      <c r="AX123" s="13" t="s">
        <v>72</v>
      </c>
      <c r="AY123" s="242" t="s">
        <v>160</v>
      </c>
    </row>
    <row r="124" s="14" customFormat="1">
      <c r="A124" s="14"/>
      <c r="B124" s="243"/>
      <c r="C124" s="244"/>
      <c r="D124" s="234" t="s">
        <v>171</v>
      </c>
      <c r="E124" s="245" t="s">
        <v>19</v>
      </c>
      <c r="F124" s="246" t="s">
        <v>193</v>
      </c>
      <c r="G124" s="244"/>
      <c r="H124" s="247">
        <v>12.756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171</v>
      </c>
      <c r="AU124" s="253" t="s">
        <v>81</v>
      </c>
      <c r="AV124" s="14" t="s">
        <v>81</v>
      </c>
      <c r="AW124" s="14" t="s">
        <v>33</v>
      </c>
      <c r="AX124" s="14" t="s">
        <v>72</v>
      </c>
      <c r="AY124" s="253" t="s">
        <v>160</v>
      </c>
    </row>
    <row r="125" s="13" customFormat="1">
      <c r="A125" s="13"/>
      <c r="B125" s="232"/>
      <c r="C125" s="233"/>
      <c r="D125" s="234" t="s">
        <v>171</v>
      </c>
      <c r="E125" s="235" t="s">
        <v>19</v>
      </c>
      <c r="F125" s="236" t="s">
        <v>194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171</v>
      </c>
      <c r="AU125" s="242" t="s">
        <v>81</v>
      </c>
      <c r="AV125" s="13" t="s">
        <v>79</v>
      </c>
      <c r="AW125" s="13" t="s">
        <v>33</v>
      </c>
      <c r="AX125" s="13" t="s">
        <v>72</v>
      </c>
      <c r="AY125" s="242" t="s">
        <v>160</v>
      </c>
    </row>
    <row r="126" s="14" customFormat="1">
      <c r="A126" s="14"/>
      <c r="B126" s="243"/>
      <c r="C126" s="244"/>
      <c r="D126" s="234" t="s">
        <v>171</v>
      </c>
      <c r="E126" s="245" t="s">
        <v>19</v>
      </c>
      <c r="F126" s="246" t="s">
        <v>195</v>
      </c>
      <c r="G126" s="244"/>
      <c r="H126" s="247">
        <v>33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171</v>
      </c>
      <c r="AU126" s="253" t="s">
        <v>81</v>
      </c>
      <c r="AV126" s="14" t="s">
        <v>81</v>
      </c>
      <c r="AW126" s="14" t="s">
        <v>33</v>
      </c>
      <c r="AX126" s="14" t="s">
        <v>72</v>
      </c>
      <c r="AY126" s="253" t="s">
        <v>160</v>
      </c>
    </row>
    <row r="127" s="14" customFormat="1">
      <c r="A127" s="14"/>
      <c r="B127" s="243"/>
      <c r="C127" s="244"/>
      <c r="D127" s="234" t="s">
        <v>171</v>
      </c>
      <c r="E127" s="245" t="s">
        <v>19</v>
      </c>
      <c r="F127" s="246" t="s">
        <v>196</v>
      </c>
      <c r="G127" s="244"/>
      <c r="H127" s="247">
        <v>38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171</v>
      </c>
      <c r="AU127" s="253" t="s">
        <v>81</v>
      </c>
      <c r="AV127" s="14" t="s">
        <v>81</v>
      </c>
      <c r="AW127" s="14" t="s">
        <v>33</v>
      </c>
      <c r="AX127" s="14" t="s">
        <v>72</v>
      </c>
      <c r="AY127" s="253" t="s">
        <v>160</v>
      </c>
    </row>
    <row r="128" s="14" customFormat="1">
      <c r="A128" s="14"/>
      <c r="B128" s="243"/>
      <c r="C128" s="244"/>
      <c r="D128" s="234" t="s">
        <v>171</v>
      </c>
      <c r="E128" s="245" t="s">
        <v>19</v>
      </c>
      <c r="F128" s="246" t="s">
        <v>197</v>
      </c>
      <c r="G128" s="244"/>
      <c r="H128" s="247">
        <v>6.125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171</v>
      </c>
      <c r="AU128" s="253" t="s">
        <v>81</v>
      </c>
      <c r="AV128" s="14" t="s">
        <v>81</v>
      </c>
      <c r="AW128" s="14" t="s">
        <v>33</v>
      </c>
      <c r="AX128" s="14" t="s">
        <v>72</v>
      </c>
      <c r="AY128" s="253" t="s">
        <v>160</v>
      </c>
    </row>
    <row r="129" s="16" customFormat="1">
      <c r="A129" s="16"/>
      <c r="B129" s="265"/>
      <c r="C129" s="266"/>
      <c r="D129" s="234" t="s">
        <v>171</v>
      </c>
      <c r="E129" s="267" t="s">
        <v>19</v>
      </c>
      <c r="F129" s="268" t="s">
        <v>198</v>
      </c>
      <c r="G129" s="266"/>
      <c r="H129" s="269">
        <v>89.881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171</v>
      </c>
      <c r="AU129" s="275" t="s">
        <v>81</v>
      </c>
      <c r="AV129" s="16" t="s">
        <v>178</v>
      </c>
      <c r="AW129" s="16" t="s">
        <v>33</v>
      </c>
      <c r="AX129" s="16" t="s">
        <v>72</v>
      </c>
      <c r="AY129" s="275" t="s">
        <v>160</v>
      </c>
    </row>
    <row r="130" s="13" customFormat="1">
      <c r="A130" s="13"/>
      <c r="B130" s="232"/>
      <c r="C130" s="233"/>
      <c r="D130" s="234" t="s">
        <v>171</v>
      </c>
      <c r="E130" s="235" t="s">
        <v>19</v>
      </c>
      <c r="F130" s="236" t="s">
        <v>185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171</v>
      </c>
      <c r="AU130" s="242" t="s">
        <v>81</v>
      </c>
      <c r="AV130" s="13" t="s">
        <v>79</v>
      </c>
      <c r="AW130" s="13" t="s">
        <v>33</v>
      </c>
      <c r="AX130" s="13" t="s">
        <v>72</v>
      </c>
      <c r="AY130" s="242" t="s">
        <v>160</v>
      </c>
    </row>
    <row r="131" s="14" customFormat="1">
      <c r="A131" s="14"/>
      <c r="B131" s="243"/>
      <c r="C131" s="244"/>
      <c r="D131" s="234" t="s">
        <v>171</v>
      </c>
      <c r="E131" s="245" t="s">
        <v>19</v>
      </c>
      <c r="F131" s="246" t="s">
        <v>186</v>
      </c>
      <c r="G131" s="244"/>
      <c r="H131" s="247">
        <v>15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171</v>
      </c>
      <c r="AU131" s="253" t="s">
        <v>81</v>
      </c>
      <c r="AV131" s="14" t="s">
        <v>81</v>
      </c>
      <c r="AW131" s="14" t="s">
        <v>33</v>
      </c>
      <c r="AX131" s="14" t="s">
        <v>72</v>
      </c>
      <c r="AY131" s="253" t="s">
        <v>160</v>
      </c>
    </row>
    <row r="132" s="16" customFormat="1">
      <c r="A132" s="16"/>
      <c r="B132" s="265"/>
      <c r="C132" s="266"/>
      <c r="D132" s="234" t="s">
        <v>171</v>
      </c>
      <c r="E132" s="267" t="s">
        <v>19</v>
      </c>
      <c r="F132" s="268" t="s">
        <v>198</v>
      </c>
      <c r="G132" s="266"/>
      <c r="H132" s="269">
        <v>15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5" t="s">
        <v>171</v>
      </c>
      <c r="AU132" s="275" t="s">
        <v>81</v>
      </c>
      <c r="AV132" s="16" t="s">
        <v>178</v>
      </c>
      <c r="AW132" s="16" t="s">
        <v>33</v>
      </c>
      <c r="AX132" s="16" t="s">
        <v>72</v>
      </c>
      <c r="AY132" s="275" t="s">
        <v>160</v>
      </c>
    </row>
    <row r="133" s="15" customFormat="1">
      <c r="A133" s="15"/>
      <c r="B133" s="254"/>
      <c r="C133" s="255"/>
      <c r="D133" s="234" t="s">
        <v>171</v>
      </c>
      <c r="E133" s="256" t="s">
        <v>19</v>
      </c>
      <c r="F133" s="257" t="s">
        <v>173</v>
      </c>
      <c r="G133" s="255"/>
      <c r="H133" s="258">
        <v>104.881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171</v>
      </c>
      <c r="AU133" s="264" t="s">
        <v>81</v>
      </c>
      <c r="AV133" s="15" t="s">
        <v>167</v>
      </c>
      <c r="AW133" s="15" t="s">
        <v>33</v>
      </c>
      <c r="AX133" s="15" t="s">
        <v>79</v>
      </c>
      <c r="AY133" s="264" t="s">
        <v>160</v>
      </c>
    </row>
    <row r="134" s="2" customFormat="1" ht="37.8" customHeight="1">
      <c r="A134" s="40"/>
      <c r="B134" s="41"/>
      <c r="C134" s="214" t="s">
        <v>199</v>
      </c>
      <c r="D134" s="214" t="s">
        <v>162</v>
      </c>
      <c r="E134" s="215" t="s">
        <v>200</v>
      </c>
      <c r="F134" s="216" t="s">
        <v>201</v>
      </c>
      <c r="G134" s="217" t="s">
        <v>181</v>
      </c>
      <c r="H134" s="218">
        <v>89.881</v>
      </c>
      <c r="I134" s="219"/>
      <c r="J134" s="220">
        <f>ROUND(I134*H134,2)</f>
        <v>0</v>
      </c>
      <c r="K134" s="216" t="s">
        <v>166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0.22</v>
      </c>
      <c r="T134" s="224">
        <f>S134*H134</f>
        <v>19.773820000000001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167</v>
      </c>
      <c r="AT134" s="225" t="s">
        <v>162</v>
      </c>
      <c r="AU134" s="225" t="s">
        <v>81</v>
      </c>
      <c r="AY134" s="19" t="s">
        <v>160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167</v>
      </c>
      <c r="BM134" s="225" t="s">
        <v>202</v>
      </c>
    </row>
    <row r="135" s="2" customFormat="1">
      <c r="A135" s="40"/>
      <c r="B135" s="41"/>
      <c r="C135" s="42"/>
      <c r="D135" s="227" t="s">
        <v>169</v>
      </c>
      <c r="E135" s="42"/>
      <c r="F135" s="228" t="s">
        <v>203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169</v>
      </c>
      <c r="AU135" s="19" t="s">
        <v>81</v>
      </c>
    </row>
    <row r="136" s="13" customFormat="1">
      <c r="A136" s="13"/>
      <c r="B136" s="232"/>
      <c r="C136" s="233"/>
      <c r="D136" s="234" t="s">
        <v>171</v>
      </c>
      <c r="E136" s="235" t="s">
        <v>19</v>
      </c>
      <c r="F136" s="236" t="s">
        <v>184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171</v>
      </c>
      <c r="AU136" s="242" t="s">
        <v>81</v>
      </c>
      <c r="AV136" s="13" t="s">
        <v>79</v>
      </c>
      <c r="AW136" s="13" t="s">
        <v>33</v>
      </c>
      <c r="AX136" s="13" t="s">
        <v>72</v>
      </c>
      <c r="AY136" s="242" t="s">
        <v>160</v>
      </c>
    </row>
    <row r="137" s="13" customFormat="1">
      <c r="A137" s="13"/>
      <c r="B137" s="232"/>
      <c r="C137" s="233"/>
      <c r="D137" s="234" t="s">
        <v>171</v>
      </c>
      <c r="E137" s="235" t="s">
        <v>19</v>
      </c>
      <c r="F137" s="236" t="s">
        <v>191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171</v>
      </c>
      <c r="AU137" s="242" t="s">
        <v>81</v>
      </c>
      <c r="AV137" s="13" t="s">
        <v>79</v>
      </c>
      <c r="AW137" s="13" t="s">
        <v>33</v>
      </c>
      <c r="AX137" s="13" t="s">
        <v>72</v>
      </c>
      <c r="AY137" s="242" t="s">
        <v>160</v>
      </c>
    </row>
    <row r="138" s="13" customFormat="1">
      <c r="A138" s="13"/>
      <c r="B138" s="232"/>
      <c r="C138" s="233"/>
      <c r="D138" s="234" t="s">
        <v>171</v>
      </c>
      <c r="E138" s="235" t="s">
        <v>19</v>
      </c>
      <c r="F138" s="236" t="s">
        <v>192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171</v>
      </c>
      <c r="AU138" s="242" t="s">
        <v>81</v>
      </c>
      <c r="AV138" s="13" t="s">
        <v>79</v>
      </c>
      <c r="AW138" s="13" t="s">
        <v>33</v>
      </c>
      <c r="AX138" s="13" t="s">
        <v>72</v>
      </c>
      <c r="AY138" s="242" t="s">
        <v>160</v>
      </c>
    </row>
    <row r="139" s="14" customFormat="1">
      <c r="A139" s="14"/>
      <c r="B139" s="243"/>
      <c r="C139" s="244"/>
      <c r="D139" s="234" t="s">
        <v>171</v>
      </c>
      <c r="E139" s="245" t="s">
        <v>19</v>
      </c>
      <c r="F139" s="246" t="s">
        <v>193</v>
      </c>
      <c r="G139" s="244"/>
      <c r="H139" s="247">
        <v>12.756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171</v>
      </c>
      <c r="AU139" s="253" t="s">
        <v>81</v>
      </c>
      <c r="AV139" s="14" t="s">
        <v>81</v>
      </c>
      <c r="AW139" s="14" t="s">
        <v>33</v>
      </c>
      <c r="AX139" s="14" t="s">
        <v>72</v>
      </c>
      <c r="AY139" s="253" t="s">
        <v>160</v>
      </c>
    </row>
    <row r="140" s="13" customFormat="1">
      <c r="A140" s="13"/>
      <c r="B140" s="232"/>
      <c r="C140" s="233"/>
      <c r="D140" s="234" t="s">
        <v>171</v>
      </c>
      <c r="E140" s="235" t="s">
        <v>19</v>
      </c>
      <c r="F140" s="236" t="s">
        <v>194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171</v>
      </c>
      <c r="AU140" s="242" t="s">
        <v>81</v>
      </c>
      <c r="AV140" s="13" t="s">
        <v>79</v>
      </c>
      <c r="AW140" s="13" t="s">
        <v>33</v>
      </c>
      <c r="AX140" s="13" t="s">
        <v>72</v>
      </c>
      <c r="AY140" s="242" t="s">
        <v>160</v>
      </c>
    </row>
    <row r="141" s="14" customFormat="1">
      <c r="A141" s="14"/>
      <c r="B141" s="243"/>
      <c r="C141" s="244"/>
      <c r="D141" s="234" t="s">
        <v>171</v>
      </c>
      <c r="E141" s="245" t="s">
        <v>19</v>
      </c>
      <c r="F141" s="246" t="s">
        <v>195</v>
      </c>
      <c r="G141" s="244"/>
      <c r="H141" s="247">
        <v>33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171</v>
      </c>
      <c r="AU141" s="253" t="s">
        <v>81</v>
      </c>
      <c r="AV141" s="14" t="s">
        <v>81</v>
      </c>
      <c r="AW141" s="14" t="s">
        <v>33</v>
      </c>
      <c r="AX141" s="14" t="s">
        <v>72</v>
      </c>
      <c r="AY141" s="253" t="s">
        <v>160</v>
      </c>
    </row>
    <row r="142" s="14" customFormat="1">
      <c r="A142" s="14"/>
      <c r="B142" s="243"/>
      <c r="C142" s="244"/>
      <c r="D142" s="234" t="s">
        <v>171</v>
      </c>
      <c r="E142" s="245" t="s">
        <v>19</v>
      </c>
      <c r="F142" s="246" t="s">
        <v>196</v>
      </c>
      <c r="G142" s="244"/>
      <c r="H142" s="247">
        <v>38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171</v>
      </c>
      <c r="AU142" s="253" t="s">
        <v>81</v>
      </c>
      <c r="AV142" s="14" t="s">
        <v>81</v>
      </c>
      <c r="AW142" s="14" t="s">
        <v>33</v>
      </c>
      <c r="AX142" s="14" t="s">
        <v>72</v>
      </c>
      <c r="AY142" s="253" t="s">
        <v>160</v>
      </c>
    </row>
    <row r="143" s="14" customFormat="1">
      <c r="A143" s="14"/>
      <c r="B143" s="243"/>
      <c r="C143" s="244"/>
      <c r="D143" s="234" t="s">
        <v>171</v>
      </c>
      <c r="E143" s="245" t="s">
        <v>19</v>
      </c>
      <c r="F143" s="246" t="s">
        <v>197</v>
      </c>
      <c r="G143" s="244"/>
      <c r="H143" s="247">
        <v>6.125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171</v>
      </c>
      <c r="AU143" s="253" t="s">
        <v>81</v>
      </c>
      <c r="AV143" s="14" t="s">
        <v>81</v>
      </c>
      <c r="AW143" s="14" t="s">
        <v>33</v>
      </c>
      <c r="AX143" s="14" t="s">
        <v>72</v>
      </c>
      <c r="AY143" s="253" t="s">
        <v>160</v>
      </c>
    </row>
    <row r="144" s="15" customFormat="1">
      <c r="A144" s="15"/>
      <c r="B144" s="254"/>
      <c r="C144" s="255"/>
      <c r="D144" s="234" t="s">
        <v>171</v>
      </c>
      <c r="E144" s="256" t="s">
        <v>19</v>
      </c>
      <c r="F144" s="257" t="s">
        <v>173</v>
      </c>
      <c r="G144" s="255"/>
      <c r="H144" s="258">
        <v>89.881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4" t="s">
        <v>171</v>
      </c>
      <c r="AU144" s="264" t="s">
        <v>81</v>
      </c>
      <c r="AV144" s="15" t="s">
        <v>167</v>
      </c>
      <c r="AW144" s="15" t="s">
        <v>33</v>
      </c>
      <c r="AX144" s="15" t="s">
        <v>79</v>
      </c>
      <c r="AY144" s="264" t="s">
        <v>160</v>
      </c>
    </row>
    <row r="145" s="2" customFormat="1" ht="24.15" customHeight="1">
      <c r="A145" s="40"/>
      <c r="B145" s="41"/>
      <c r="C145" s="214" t="s">
        <v>204</v>
      </c>
      <c r="D145" s="214" t="s">
        <v>162</v>
      </c>
      <c r="E145" s="215" t="s">
        <v>205</v>
      </c>
      <c r="F145" s="216" t="s">
        <v>206</v>
      </c>
      <c r="G145" s="217" t="s">
        <v>207</v>
      </c>
      <c r="H145" s="218">
        <v>20</v>
      </c>
      <c r="I145" s="219"/>
      <c r="J145" s="220">
        <f>ROUND(I145*H145,2)</f>
        <v>0</v>
      </c>
      <c r="K145" s="216" t="s">
        <v>166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0.20499999999999999</v>
      </c>
      <c r="T145" s="224">
        <f>S145*H145</f>
        <v>4.0999999999999996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167</v>
      </c>
      <c r="AT145" s="225" t="s">
        <v>162</v>
      </c>
      <c r="AU145" s="225" t="s">
        <v>81</v>
      </c>
      <c r="AY145" s="19" t="s">
        <v>160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167</v>
      </c>
      <c r="BM145" s="225" t="s">
        <v>208</v>
      </c>
    </row>
    <row r="146" s="2" customFormat="1">
      <c r="A146" s="40"/>
      <c r="B146" s="41"/>
      <c r="C146" s="42"/>
      <c r="D146" s="227" t="s">
        <v>169</v>
      </c>
      <c r="E146" s="42"/>
      <c r="F146" s="228" t="s">
        <v>209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169</v>
      </c>
      <c r="AU146" s="19" t="s">
        <v>81</v>
      </c>
    </row>
    <row r="147" s="13" customFormat="1">
      <c r="A147" s="13"/>
      <c r="B147" s="232"/>
      <c r="C147" s="233"/>
      <c r="D147" s="234" t="s">
        <v>171</v>
      </c>
      <c r="E147" s="235" t="s">
        <v>19</v>
      </c>
      <c r="F147" s="236" t="s">
        <v>184</v>
      </c>
      <c r="G147" s="233"/>
      <c r="H147" s="235" t="s">
        <v>19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171</v>
      </c>
      <c r="AU147" s="242" t="s">
        <v>81</v>
      </c>
      <c r="AV147" s="13" t="s">
        <v>79</v>
      </c>
      <c r="AW147" s="13" t="s">
        <v>33</v>
      </c>
      <c r="AX147" s="13" t="s">
        <v>72</v>
      </c>
      <c r="AY147" s="242" t="s">
        <v>160</v>
      </c>
    </row>
    <row r="148" s="13" customFormat="1">
      <c r="A148" s="13"/>
      <c r="B148" s="232"/>
      <c r="C148" s="233"/>
      <c r="D148" s="234" t="s">
        <v>171</v>
      </c>
      <c r="E148" s="235" t="s">
        <v>19</v>
      </c>
      <c r="F148" s="236" t="s">
        <v>185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171</v>
      </c>
      <c r="AU148" s="242" t="s">
        <v>81</v>
      </c>
      <c r="AV148" s="13" t="s">
        <v>79</v>
      </c>
      <c r="AW148" s="13" t="s">
        <v>33</v>
      </c>
      <c r="AX148" s="13" t="s">
        <v>72</v>
      </c>
      <c r="AY148" s="242" t="s">
        <v>160</v>
      </c>
    </row>
    <row r="149" s="14" customFormat="1">
      <c r="A149" s="14"/>
      <c r="B149" s="243"/>
      <c r="C149" s="244"/>
      <c r="D149" s="234" t="s">
        <v>171</v>
      </c>
      <c r="E149" s="245" t="s">
        <v>19</v>
      </c>
      <c r="F149" s="246" t="s">
        <v>210</v>
      </c>
      <c r="G149" s="244"/>
      <c r="H149" s="247">
        <v>10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171</v>
      </c>
      <c r="AU149" s="253" t="s">
        <v>81</v>
      </c>
      <c r="AV149" s="14" t="s">
        <v>81</v>
      </c>
      <c r="AW149" s="14" t="s">
        <v>33</v>
      </c>
      <c r="AX149" s="14" t="s">
        <v>72</v>
      </c>
      <c r="AY149" s="253" t="s">
        <v>160</v>
      </c>
    </row>
    <row r="150" s="13" customFormat="1">
      <c r="A150" s="13"/>
      <c r="B150" s="232"/>
      <c r="C150" s="233"/>
      <c r="D150" s="234" t="s">
        <v>171</v>
      </c>
      <c r="E150" s="235" t="s">
        <v>19</v>
      </c>
      <c r="F150" s="236" t="s">
        <v>211</v>
      </c>
      <c r="G150" s="233"/>
      <c r="H150" s="235" t="s">
        <v>19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171</v>
      </c>
      <c r="AU150" s="242" t="s">
        <v>81</v>
      </c>
      <c r="AV150" s="13" t="s">
        <v>79</v>
      </c>
      <c r="AW150" s="13" t="s">
        <v>33</v>
      </c>
      <c r="AX150" s="13" t="s">
        <v>72</v>
      </c>
      <c r="AY150" s="242" t="s">
        <v>160</v>
      </c>
    </row>
    <row r="151" s="14" customFormat="1">
      <c r="A151" s="14"/>
      <c r="B151" s="243"/>
      <c r="C151" s="244"/>
      <c r="D151" s="234" t="s">
        <v>171</v>
      </c>
      <c r="E151" s="245" t="s">
        <v>19</v>
      </c>
      <c r="F151" s="246" t="s">
        <v>212</v>
      </c>
      <c r="G151" s="244"/>
      <c r="H151" s="247">
        <v>10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171</v>
      </c>
      <c r="AU151" s="253" t="s">
        <v>81</v>
      </c>
      <c r="AV151" s="14" t="s">
        <v>81</v>
      </c>
      <c r="AW151" s="14" t="s">
        <v>33</v>
      </c>
      <c r="AX151" s="14" t="s">
        <v>72</v>
      </c>
      <c r="AY151" s="253" t="s">
        <v>160</v>
      </c>
    </row>
    <row r="152" s="15" customFormat="1">
      <c r="A152" s="15"/>
      <c r="B152" s="254"/>
      <c r="C152" s="255"/>
      <c r="D152" s="234" t="s">
        <v>171</v>
      </c>
      <c r="E152" s="256" t="s">
        <v>19</v>
      </c>
      <c r="F152" s="257" t="s">
        <v>173</v>
      </c>
      <c r="G152" s="255"/>
      <c r="H152" s="258">
        <v>20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171</v>
      </c>
      <c r="AU152" s="264" t="s">
        <v>81</v>
      </c>
      <c r="AV152" s="15" t="s">
        <v>167</v>
      </c>
      <c r="AW152" s="15" t="s">
        <v>33</v>
      </c>
      <c r="AX152" s="15" t="s">
        <v>79</v>
      </c>
      <c r="AY152" s="264" t="s">
        <v>160</v>
      </c>
    </row>
    <row r="153" s="2" customFormat="1" ht="16.5" customHeight="1">
      <c r="A153" s="40"/>
      <c r="B153" s="41"/>
      <c r="C153" s="214" t="s">
        <v>213</v>
      </c>
      <c r="D153" s="214" t="s">
        <v>162</v>
      </c>
      <c r="E153" s="215" t="s">
        <v>214</v>
      </c>
      <c r="F153" s="216" t="s">
        <v>215</v>
      </c>
      <c r="G153" s="217" t="s">
        <v>181</v>
      </c>
      <c r="H153" s="218">
        <v>30</v>
      </c>
      <c r="I153" s="219"/>
      <c r="J153" s="220">
        <f>ROUND(I153*H153,2)</f>
        <v>0</v>
      </c>
      <c r="K153" s="216" t="s">
        <v>166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167</v>
      </c>
      <c r="AT153" s="225" t="s">
        <v>162</v>
      </c>
      <c r="AU153" s="225" t="s">
        <v>81</v>
      </c>
      <c r="AY153" s="19" t="s">
        <v>160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167</v>
      </c>
      <c r="BM153" s="225" t="s">
        <v>216</v>
      </c>
    </row>
    <row r="154" s="2" customFormat="1">
      <c r="A154" s="40"/>
      <c r="B154" s="41"/>
      <c r="C154" s="42"/>
      <c r="D154" s="227" t="s">
        <v>169</v>
      </c>
      <c r="E154" s="42"/>
      <c r="F154" s="228" t="s">
        <v>217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169</v>
      </c>
      <c r="AU154" s="19" t="s">
        <v>81</v>
      </c>
    </row>
    <row r="155" s="13" customFormat="1">
      <c r="A155" s="13"/>
      <c r="B155" s="232"/>
      <c r="C155" s="233"/>
      <c r="D155" s="234" t="s">
        <v>171</v>
      </c>
      <c r="E155" s="235" t="s">
        <v>19</v>
      </c>
      <c r="F155" s="236" t="s">
        <v>184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171</v>
      </c>
      <c r="AU155" s="242" t="s">
        <v>81</v>
      </c>
      <c r="AV155" s="13" t="s">
        <v>79</v>
      </c>
      <c r="AW155" s="13" t="s">
        <v>33</v>
      </c>
      <c r="AX155" s="13" t="s">
        <v>72</v>
      </c>
      <c r="AY155" s="242" t="s">
        <v>160</v>
      </c>
    </row>
    <row r="156" s="14" customFormat="1">
      <c r="A156" s="14"/>
      <c r="B156" s="243"/>
      <c r="C156" s="244"/>
      <c r="D156" s="234" t="s">
        <v>171</v>
      </c>
      <c r="E156" s="245" t="s">
        <v>19</v>
      </c>
      <c r="F156" s="246" t="s">
        <v>218</v>
      </c>
      <c r="G156" s="244"/>
      <c r="H156" s="247">
        <v>30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171</v>
      </c>
      <c r="AU156" s="253" t="s">
        <v>81</v>
      </c>
      <c r="AV156" s="14" t="s">
        <v>81</v>
      </c>
      <c r="AW156" s="14" t="s">
        <v>33</v>
      </c>
      <c r="AX156" s="14" t="s">
        <v>72</v>
      </c>
      <c r="AY156" s="253" t="s">
        <v>160</v>
      </c>
    </row>
    <row r="157" s="15" customFormat="1">
      <c r="A157" s="15"/>
      <c r="B157" s="254"/>
      <c r="C157" s="255"/>
      <c r="D157" s="234" t="s">
        <v>171</v>
      </c>
      <c r="E157" s="256" t="s">
        <v>19</v>
      </c>
      <c r="F157" s="257" t="s">
        <v>173</v>
      </c>
      <c r="G157" s="255"/>
      <c r="H157" s="258">
        <v>30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171</v>
      </c>
      <c r="AU157" s="264" t="s">
        <v>81</v>
      </c>
      <c r="AV157" s="15" t="s">
        <v>167</v>
      </c>
      <c r="AW157" s="15" t="s">
        <v>33</v>
      </c>
      <c r="AX157" s="15" t="s">
        <v>79</v>
      </c>
      <c r="AY157" s="264" t="s">
        <v>160</v>
      </c>
    </row>
    <row r="158" s="2" customFormat="1" ht="24.15" customHeight="1">
      <c r="A158" s="40"/>
      <c r="B158" s="41"/>
      <c r="C158" s="214" t="s">
        <v>219</v>
      </c>
      <c r="D158" s="214" t="s">
        <v>162</v>
      </c>
      <c r="E158" s="215" t="s">
        <v>220</v>
      </c>
      <c r="F158" s="216" t="s">
        <v>221</v>
      </c>
      <c r="G158" s="217" t="s">
        <v>222</v>
      </c>
      <c r="H158" s="218">
        <v>1.2</v>
      </c>
      <c r="I158" s="219"/>
      <c r="J158" s="220">
        <f>ROUND(I158*H158,2)</f>
        <v>0</v>
      </c>
      <c r="K158" s="216" t="s">
        <v>166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167</v>
      </c>
      <c r="AT158" s="225" t="s">
        <v>162</v>
      </c>
      <c r="AU158" s="225" t="s">
        <v>81</v>
      </c>
      <c r="AY158" s="19" t="s">
        <v>160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167</v>
      </c>
      <c r="BM158" s="225" t="s">
        <v>223</v>
      </c>
    </row>
    <row r="159" s="2" customFormat="1">
      <c r="A159" s="40"/>
      <c r="B159" s="41"/>
      <c r="C159" s="42"/>
      <c r="D159" s="227" t="s">
        <v>169</v>
      </c>
      <c r="E159" s="42"/>
      <c r="F159" s="228" t="s">
        <v>224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169</v>
      </c>
      <c r="AU159" s="19" t="s">
        <v>81</v>
      </c>
    </row>
    <row r="160" s="13" customFormat="1">
      <c r="A160" s="13"/>
      <c r="B160" s="232"/>
      <c r="C160" s="233"/>
      <c r="D160" s="234" t="s">
        <v>171</v>
      </c>
      <c r="E160" s="235" t="s">
        <v>19</v>
      </c>
      <c r="F160" s="236" t="s">
        <v>225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171</v>
      </c>
      <c r="AU160" s="242" t="s">
        <v>81</v>
      </c>
      <c r="AV160" s="13" t="s">
        <v>79</v>
      </c>
      <c r="AW160" s="13" t="s">
        <v>33</v>
      </c>
      <c r="AX160" s="13" t="s">
        <v>72</v>
      </c>
      <c r="AY160" s="242" t="s">
        <v>160</v>
      </c>
    </row>
    <row r="161" s="13" customFormat="1">
      <c r="A161" s="13"/>
      <c r="B161" s="232"/>
      <c r="C161" s="233"/>
      <c r="D161" s="234" t="s">
        <v>171</v>
      </c>
      <c r="E161" s="235" t="s">
        <v>19</v>
      </c>
      <c r="F161" s="236" t="s">
        <v>226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171</v>
      </c>
      <c r="AU161" s="242" t="s">
        <v>81</v>
      </c>
      <c r="AV161" s="13" t="s">
        <v>79</v>
      </c>
      <c r="AW161" s="13" t="s">
        <v>33</v>
      </c>
      <c r="AX161" s="13" t="s">
        <v>72</v>
      </c>
      <c r="AY161" s="242" t="s">
        <v>160</v>
      </c>
    </row>
    <row r="162" s="14" customFormat="1">
      <c r="A162" s="14"/>
      <c r="B162" s="243"/>
      <c r="C162" s="244"/>
      <c r="D162" s="234" t="s">
        <v>171</v>
      </c>
      <c r="E162" s="245" t="s">
        <v>19</v>
      </c>
      <c r="F162" s="246" t="s">
        <v>227</v>
      </c>
      <c r="G162" s="244"/>
      <c r="H162" s="247">
        <v>0.59999999999999998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171</v>
      </c>
      <c r="AU162" s="253" t="s">
        <v>81</v>
      </c>
      <c r="AV162" s="14" t="s">
        <v>81</v>
      </c>
      <c r="AW162" s="14" t="s">
        <v>33</v>
      </c>
      <c r="AX162" s="14" t="s">
        <v>72</v>
      </c>
      <c r="AY162" s="253" t="s">
        <v>160</v>
      </c>
    </row>
    <row r="163" s="14" customFormat="1">
      <c r="A163" s="14"/>
      <c r="B163" s="243"/>
      <c r="C163" s="244"/>
      <c r="D163" s="234" t="s">
        <v>171</v>
      </c>
      <c r="E163" s="245" t="s">
        <v>19</v>
      </c>
      <c r="F163" s="246" t="s">
        <v>227</v>
      </c>
      <c r="G163" s="244"/>
      <c r="H163" s="247">
        <v>0.59999999999999998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171</v>
      </c>
      <c r="AU163" s="253" t="s">
        <v>81</v>
      </c>
      <c r="AV163" s="14" t="s">
        <v>81</v>
      </c>
      <c r="AW163" s="14" t="s">
        <v>33</v>
      </c>
      <c r="AX163" s="14" t="s">
        <v>72</v>
      </c>
      <c r="AY163" s="253" t="s">
        <v>160</v>
      </c>
    </row>
    <row r="164" s="15" customFormat="1">
      <c r="A164" s="15"/>
      <c r="B164" s="254"/>
      <c r="C164" s="255"/>
      <c r="D164" s="234" t="s">
        <v>171</v>
      </c>
      <c r="E164" s="256" t="s">
        <v>19</v>
      </c>
      <c r="F164" s="257" t="s">
        <v>173</v>
      </c>
      <c r="G164" s="255"/>
      <c r="H164" s="258">
        <v>1.2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171</v>
      </c>
      <c r="AU164" s="264" t="s">
        <v>81</v>
      </c>
      <c r="AV164" s="15" t="s">
        <v>167</v>
      </c>
      <c r="AW164" s="15" t="s">
        <v>33</v>
      </c>
      <c r="AX164" s="15" t="s">
        <v>79</v>
      </c>
      <c r="AY164" s="264" t="s">
        <v>160</v>
      </c>
    </row>
    <row r="165" s="2" customFormat="1" ht="24.15" customHeight="1">
      <c r="A165" s="40"/>
      <c r="B165" s="41"/>
      <c r="C165" s="214" t="s">
        <v>228</v>
      </c>
      <c r="D165" s="214" t="s">
        <v>162</v>
      </c>
      <c r="E165" s="215" t="s">
        <v>229</v>
      </c>
      <c r="F165" s="216" t="s">
        <v>230</v>
      </c>
      <c r="G165" s="217" t="s">
        <v>222</v>
      </c>
      <c r="H165" s="218">
        <v>1.2</v>
      </c>
      <c r="I165" s="219"/>
      <c r="J165" s="220">
        <f>ROUND(I165*H165,2)</f>
        <v>0</v>
      </c>
      <c r="K165" s="216" t="s">
        <v>166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167</v>
      </c>
      <c r="AT165" s="225" t="s">
        <v>162</v>
      </c>
      <c r="AU165" s="225" t="s">
        <v>81</v>
      </c>
      <c r="AY165" s="19" t="s">
        <v>160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167</v>
      </c>
      <c r="BM165" s="225" t="s">
        <v>231</v>
      </c>
    </row>
    <row r="166" s="2" customFormat="1">
      <c r="A166" s="40"/>
      <c r="B166" s="41"/>
      <c r="C166" s="42"/>
      <c r="D166" s="227" t="s">
        <v>169</v>
      </c>
      <c r="E166" s="42"/>
      <c r="F166" s="228" t="s">
        <v>232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169</v>
      </c>
      <c r="AU166" s="19" t="s">
        <v>81</v>
      </c>
    </row>
    <row r="167" s="13" customFormat="1">
      <c r="A167" s="13"/>
      <c r="B167" s="232"/>
      <c r="C167" s="233"/>
      <c r="D167" s="234" t="s">
        <v>171</v>
      </c>
      <c r="E167" s="235" t="s">
        <v>19</v>
      </c>
      <c r="F167" s="236" t="s">
        <v>225</v>
      </c>
      <c r="G167" s="233"/>
      <c r="H167" s="235" t="s">
        <v>19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171</v>
      </c>
      <c r="AU167" s="242" t="s">
        <v>81</v>
      </c>
      <c r="AV167" s="13" t="s">
        <v>79</v>
      </c>
      <c r="AW167" s="13" t="s">
        <v>33</v>
      </c>
      <c r="AX167" s="13" t="s">
        <v>72</v>
      </c>
      <c r="AY167" s="242" t="s">
        <v>160</v>
      </c>
    </row>
    <row r="168" s="13" customFormat="1">
      <c r="A168" s="13"/>
      <c r="B168" s="232"/>
      <c r="C168" s="233"/>
      <c r="D168" s="234" t="s">
        <v>171</v>
      </c>
      <c r="E168" s="235" t="s">
        <v>19</v>
      </c>
      <c r="F168" s="236" t="s">
        <v>226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171</v>
      </c>
      <c r="AU168" s="242" t="s">
        <v>81</v>
      </c>
      <c r="AV168" s="13" t="s">
        <v>79</v>
      </c>
      <c r="AW168" s="13" t="s">
        <v>33</v>
      </c>
      <c r="AX168" s="13" t="s">
        <v>72</v>
      </c>
      <c r="AY168" s="242" t="s">
        <v>160</v>
      </c>
    </row>
    <row r="169" s="14" customFormat="1">
      <c r="A169" s="14"/>
      <c r="B169" s="243"/>
      <c r="C169" s="244"/>
      <c r="D169" s="234" t="s">
        <v>171</v>
      </c>
      <c r="E169" s="245" t="s">
        <v>19</v>
      </c>
      <c r="F169" s="246" t="s">
        <v>227</v>
      </c>
      <c r="G169" s="244"/>
      <c r="H169" s="247">
        <v>0.59999999999999998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171</v>
      </c>
      <c r="AU169" s="253" t="s">
        <v>81</v>
      </c>
      <c r="AV169" s="14" t="s">
        <v>81</v>
      </c>
      <c r="AW169" s="14" t="s">
        <v>33</v>
      </c>
      <c r="AX169" s="14" t="s">
        <v>72</v>
      </c>
      <c r="AY169" s="253" t="s">
        <v>160</v>
      </c>
    </row>
    <row r="170" s="14" customFormat="1">
      <c r="A170" s="14"/>
      <c r="B170" s="243"/>
      <c r="C170" s="244"/>
      <c r="D170" s="234" t="s">
        <v>171</v>
      </c>
      <c r="E170" s="245" t="s">
        <v>19</v>
      </c>
      <c r="F170" s="246" t="s">
        <v>227</v>
      </c>
      <c r="G170" s="244"/>
      <c r="H170" s="247">
        <v>0.59999999999999998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171</v>
      </c>
      <c r="AU170" s="253" t="s">
        <v>81</v>
      </c>
      <c r="AV170" s="14" t="s">
        <v>81</v>
      </c>
      <c r="AW170" s="14" t="s">
        <v>33</v>
      </c>
      <c r="AX170" s="14" t="s">
        <v>72</v>
      </c>
      <c r="AY170" s="253" t="s">
        <v>160</v>
      </c>
    </row>
    <row r="171" s="15" customFormat="1">
      <c r="A171" s="15"/>
      <c r="B171" s="254"/>
      <c r="C171" s="255"/>
      <c r="D171" s="234" t="s">
        <v>171</v>
      </c>
      <c r="E171" s="256" t="s">
        <v>19</v>
      </c>
      <c r="F171" s="257" t="s">
        <v>173</v>
      </c>
      <c r="G171" s="255"/>
      <c r="H171" s="258">
        <v>1.2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171</v>
      </c>
      <c r="AU171" s="264" t="s">
        <v>81</v>
      </c>
      <c r="AV171" s="15" t="s">
        <v>167</v>
      </c>
      <c r="AW171" s="15" t="s">
        <v>33</v>
      </c>
      <c r="AX171" s="15" t="s">
        <v>79</v>
      </c>
      <c r="AY171" s="264" t="s">
        <v>160</v>
      </c>
    </row>
    <row r="172" s="2" customFormat="1" ht="33" customHeight="1">
      <c r="A172" s="40"/>
      <c r="B172" s="41"/>
      <c r="C172" s="214" t="s">
        <v>212</v>
      </c>
      <c r="D172" s="214" t="s">
        <v>162</v>
      </c>
      <c r="E172" s="215" t="s">
        <v>233</v>
      </c>
      <c r="F172" s="216" t="s">
        <v>234</v>
      </c>
      <c r="G172" s="217" t="s">
        <v>222</v>
      </c>
      <c r="H172" s="218">
        <v>4.7999999999999998</v>
      </c>
      <c r="I172" s="219"/>
      <c r="J172" s="220">
        <f>ROUND(I172*H172,2)</f>
        <v>0</v>
      </c>
      <c r="K172" s="216" t="s">
        <v>166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167</v>
      </c>
      <c r="AT172" s="225" t="s">
        <v>162</v>
      </c>
      <c r="AU172" s="225" t="s">
        <v>81</v>
      </c>
      <c r="AY172" s="19" t="s">
        <v>160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167</v>
      </c>
      <c r="BM172" s="225" t="s">
        <v>235</v>
      </c>
    </row>
    <row r="173" s="2" customFormat="1">
      <c r="A173" s="40"/>
      <c r="B173" s="41"/>
      <c r="C173" s="42"/>
      <c r="D173" s="227" t="s">
        <v>169</v>
      </c>
      <c r="E173" s="42"/>
      <c r="F173" s="228" t="s">
        <v>236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169</v>
      </c>
      <c r="AU173" s="19" t="s">
        <v>81</v>
      </c>
    </row>
    <row r="174" s="13" customFormat="1">
      <c r="A174" s="13"/>
      <c r="B174" s="232"/>
      <c r="C174" s="233"/>
      <c r="D174" s="234" t="s">
        <v>171</v>
      </c>
      <c r="E174" s="235" t="s">
        <v>19</v>
      </c>
      <c r="F174" s="236" t="s">
        <v>225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171</v>
      </c>
      <c r="AU174" s="242" t="s">
        <v>81</v>
      </c>
      <c r="AV174" s="13" t="s">
        <v>79</v>
      </c>
      <c r="AW174" s="13" t="s">
        <v>33</v>
      </c>
      <c r="AX174" s="13" t="s">
        <v>72</v>
      </c>
      <c r="AY174" s="242" t="s">
        <v>160</v>
      </c>
    </row>
    <row r="175" s="13" customFormat="1">
      <c r="A175" s="13"/>
      <c r="B175" s="232"/>
      <c r="C175" s="233"/>
      <c r="D175" s="234" t="s">
        <v>171</v>
      </c>
      <c r="E175" s="235" t="s">
        <v>19</v>
      </c>
      <c r="F175" s="236" t="s">
        <v>237</v>
      </c>
      <c r="G175" s="233"/>
      <c r="H175" s="235" t="s">
        <v>19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171</v>
      </c>
      <c r="AU175" s="242" t="s">
        <v>81</v>
      </c>
      <c r="AV175" s="13" t="s">
        <v>79</v>
      </c>
      <c r="AW175" s="13" t="s">
        <v>33</v>
      </c>
      <c r="AX175" s="13" t="s">
        <v>72</v>
      </c>
      <c r="AY175" s="242" t="s">
        <v>160</v>
      </c>
    </row>
    <row r="176" s="14" customFormat="1">
      <c r="A176" s="14"/>
      <c r="B176" s="243"/>
      <c r="C176" s="244"/>
      <c r="D176" s="234" t="s">
        <v>171</v>
      </c>
      <c r="E176" s="245" t="s">
        <v>19</v>
      </c>
      <c r="F176" s="246" t="s">
        <v>238</v>
      </c>
      <c r="G176" s="244"/>
      <c r="H176" s="247">
        <v>4.7999999999999998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171</v>
      </c>
      <c r="AU176" s="253" t="s">
        <v>81</v>
      </c>
      <c r="AV176" s="14" t="s">
        <v>81</v>
      </c>
      <c r="AW176" s="14" t="s">
        <v>33</v>
      </c>
      <c r="AX176" s="14" t="s">
        <v>72</v>
      </c>
      <c r="AY176" s="253" t="s">
        <v>160</v>
      </c>
    </row>
    <row r="177" s="15" customFormat="1">
      <c r="A177" s="15"/>
      <c r="B177" s="254"/>
      <c r="C177" s="255"/>
      <c r="D177" s="234" t="s">
        <v>171</v>
      </c>
      <c r="E177" s="256" t="s">
        <v>19</v>
      </c>
      <c r="F177" s="257" t="s">
        <v>173</v>
      </c>
      <c r="G177" s="255"/>
      <c r="H177" s="258">
        <v>4.7999999999999998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171</v>
      </c>
      <c r="AU177" s="264" t="s">
        <v>81</v>
      </c>
      <c r="AV177" s="15" t="s">
        <v>167</v>
      </c>
      <c r="AW177" s="15" t="s">
        <v>33</v>
      </c>
      <c r="AX177" s="15" t="s">
        <v>79</v>
      </c>
      <c r="AY177" s="264" t="s">
        <v>160</v>
      </c>
    </row>
    <row r="178" s="2" customFormat="1" ht="37.8" customHeight="1">
      <c r="A178" s="40"/>
      <c r="B178" s="41"/>
      <c r="C178" s="214" t="s">
        <v>239</v>
      </c>
      <c r="D178" s="214" t="s">
        <v>162</v>
      </c>
      <c r="E178" s="215" t="s">
        <v>240</v>
      </c>
      <c r="F178" s="216" t="s">
        <v>241</v>
      </c>
      <c r="G178" s="217" t="s">
        <v>222</v>
      </c>
      <c r="H178" s="218">
        <v>1.2</v>
      </c>
      <c r="I178" s="219"/>
      <c r="J178" s="220">
        <f>ROUND(I178*H178,2)</f>
        <v>0</v>
      </c>
      <c r="K178" s="216" t="s">
        <v>166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167</v>
      </c>
      <c r="AT178" s="225" t="s">
        <v>162</v>
      </c>
      <c r="AU178" s="225" t="s">
        <v>81</v>
      </c>
      <c r="AY178" s="19" t="s">
        <v>160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167</v>
      </c>
      <c r="BM178" s="225" t="s">
        <v>242</v>
      </c>
    </row>
    <row r="179" s="2" customFormat="1">
      <c r="A179" s="40"/>
      <c r="B179" s="41"/>
      <c r="C179" s="42"/>
      <c r="D179" s="227" t="s">
        <v>169</v>
      </c>
      <c r="E179" s="42"/>
      <c r="F179" s="228" t="s">
        <v>243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169</v>
      </c>
      <c r="AU179" s="19" t="s">
        <v>81</v>
      </c>
    </row>
    <row r="180" s="13" customFormat="1">
      <c r="A180" s="13"/>
      <c r="B180" s="232"/>
      <c r="C180" s="233"/>
      <c r="D180" s="234" t="s">
        <v>171</v>
      </c>
      <c r="E180" s="235" t="s">
        <v>19</v>
      </c>
      <c r="F180" s="236" t="s">
        <v>225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171</v>
      </c>
      <c r="AU180" s="242" t="s">
        <v>81</v>
      </c>
      <c r="AV180" s="13" t="s">
        <v>79</v>
      </c>
      <c r="AW180" s="13" t="s">
        <v>33</v>
      </c>
      <c r="AX180" s="13" t="s">
        <v>72</v>
      </c>
      <c r="AY180" s="242" t="s">
        <v>160</v>
      </c>
    </row>
    <row r="181" s="13" customFormat="1">
      <c r="A181" s="13"/>
      <c r="B181" s="232"/>
      <c r="C181" s="233"/>
      <c r="D181" s="234" t="s">
        <v>171</v>
      </c>
      <c r="E181" s="235" t="s">
        <v>19</v>
      </c>
      <c r="F181" s="236" t="s">
        <v>226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171</v>
      </c>
      <c r="AU181" s="242" t="s">
        <v>81</v>
      </c>
      <c r="AV181" s="13" t="s">
        <v>79</v>
      </c>
      <c r="AW181" s="13" t="s">
        <v>33</v>
      </c>
      <c r="AX181" s="13" t="s">
        <v>72</v>
      </c>
      <c r="AY181" s="242" t="s">
        <v>160</v>
      </c>
    </row>
    <row r="182" s="14" customFormat="1">
      <c r="A182" s="14"/>
      <c r="B182" s="243"/>
      <c r="C182" s="244"/>
      <c r="D182" s="234" t="s">
        <v>171</v>
      </c>
      <c r="E182" s="245" t="s">
        <v>19</v>
      </c>
      <c r="F182" s="246" t="s">
        <v>227</v>
      </c>
      <c r="G182" s="244"/>
      <c r="H182" s="247">
        <v>0.59999999999999998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171</v>
      </c>
      <c r="AU182" s="253" t="s">
        <v>81</v>
      </c>
      <c r="AV182" s="14" t="s">
        <v>81</v>
      </c>
      <c r="AW182" s="14" t="s">
        <v>33</v>
      </c>
      <c r="AX182" s="14" t="s">
        <v>72</v>
      </c>
      <c r="AY182" s="253" t="s">
        <v>160</v>
      </c>
    </row>
    <row r="183" s="14" customFormat="1">
      <c r="A183" s="14"/>
      <c r="B183" s="243"/>
      <c r="C183" s="244"/>
      <c r="D183" s="234" t="s">
        <v>171</v>
      </c>
      <c r="E183" s="245" t="s">
        <v>19</v>
      </c>
      <c r="F183" s="246" t="s">
        <v>227</v>
      </c>
      <c r="G183" s="244"/>
      <c r="H183" s="247">
        <v>0.59999999999999998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171</v>
      </c>
      <c r="AU183" s="253" t="s">
        <v>81</v>
      </c>
      <c r="AV183" s="14" t="s">
        <v>81</v>
      </c>
      <c r="AW183" s="14" t="s">
        <v>33</v>
      </c>
      <c r="AX183" s="14" t="s">
        <v>72</v>
      </c>
      <c r="AY183" s="253" t="s">
        <v>160</v>
      </c>
    </row>
    <row r="184" s="15" customFormat="1">
      <c r="A184" s="15"/>
      <c r="B184" s="254"/>
      <c r="C184" s="255"/>
      <c r="D184" s="234" t="s">
        <v>171</v>
      </c>
      <c r="E184" s="256" t="s">
        <v>19</v>
      </c>
      <c r="F184" s="257" t="s">
        <v>173</v>
      </c>
      <c r="G184" s="255"/>
      <c r="H184" s="258">
        <v>1.2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171</v>
      </c>
      <c r="AU184" s="264" t="s">
        <v>81</v>
      </c>
      <c r="AV184" s="15" t="s">
        <v>167</v>
      </c>
      <c r="AW184" s="15" t="s">
        <v>33</v>
      </c>
      <c r="AX184" s="15" t="s">
        <v>79</v>
      </c>
      <c r="AY184" s="264" t="s">
        <v>160</v>
      </c>
    </row>
    <row r="185" s="2" customFormat="1" ht="37.8" customHeight="1">
      <c r="A185" s="40"/>
      <c r="B185" s="41"/>
      <c r="C185" s="214" t="s">
        <v>244</v>
      </c>
      <c r="D185" s="214" t="s">
        <v>162</v>
      </c>
      <c r="E185" s="215" t="s">
        <v>245</v>
      </c>
      <c r="F185" s="216" t="s">
        <v>246</v>
      </c>
      <c r="G185" s="217" t="s">
        <v>222</v>
      </c>
      <c r="H185" s="218">
        <v>12</v>
      </c>
      <c r="I185" s="219"/>
      <c r="J185" s="220">
        <f>ROUND(I185*H185,2)</f>
        <v>0</v>
      </c>
      <c r="K185" s="216" t="s">
        <v>166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167</v>
      </c>
      <c r="AT185" s="225" t="s">
        <v>162</v>
      </c>
      <c r="AU185" s="225" t="s">
        <v>81</v>
      </c>
      <c r="AY185" s="19" t="s">
        <v>160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167</v>
      </c>
      <c r="BM185" s="225" t="s">
        <v>247</v>
      </c>
    </row>
    <row r="186" s="2" customFormat="1">
      <c r="A186" s="40"/>
      <c r="B186" s="41"/>
      <c r="C186" s="42"/>
      <c r="D186" s="227" t="s">
        <v>169</v>
      </c>
      <c r="E186" s="42"/>
      <c r="F186" s="228" t="s">
        <v>248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169</v>
      </c>
      <c r="AU186" s="19" t="s">
        <v>81</v>
      </c>
    </row>
    <row r="187" s="14" customFormat="1">
      <c r="A187" s="14"/>
      <c r="B187" s="243"/>
      <c r="C187" s="244"/>
      <c r="D187" s="234" t="s">
        <v>171</v>
      </c>
      <c r="E187" s="245" t="s">
        <v>19</v>
      </c>
      <c r="F187" s="246" t="s">
        <v>249</v>
      </c>
      <c r="G187" s="244"/>
      <c r="H187" s="247">
        <v>12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171</v>
      </c>
      <c r="AU187" s="253" t="s">
        <v>81</v>
      </c>
      <c r="AV187" s="14" t="s">
        <v>81</v>
      </c>
      <c r="AW187" s="14" t="s">
        <v>33</v>
      </c>
      <c r="AX187" s="14" t="s">
        <v>72</v>
      </c>
      <c r="AY187" s="253" t="s">
        <v>160</v>
      </c>
    </row>
    <row r="188" s="15" customFormat="1">
      <c r="A188" s="15"/>
      <c r="B188" s="254"/>
      <c r="C188" s="255"/>
      <c r="D188" s="234" t="s">
        <v>171</v>
      </c>
      <c r="E188" s="256" t="s">
        <v>19</v>
      </c>
      <c r="F188" s="257" t="s">
        <v>173</v>
      </c>
      <c r="G188" s="255"/>
      <c r="H188" s="258">
        <v>12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171</v>
      </c>
      <c r="AU188" s="264" t="s">
        <v>81</v>
      </c>
      <c r="AV188" s="15" t="s">
        <v>167</v>
      </c>
      <c r="AW188" s="15" t="s">
        <v>33</v>
      </c>
      <c r="AX188" s="15" t="s">
        <v>79</v>
      </c>
      <c r="AY188" s="264" t="s">
        <v>160</v>
      </c>
    </row>
    <row r="189" s="2" customFormat="1" ht="24.15" customHeight="1">
      <c r="A189" s="40"/>
      <c r="B189" s="41"/>
      <c r="C189" s="214" t="s">
        <v>250</v>
      </c>
      <c r="D189" s="214" t="s">
        <v>162</v>
      </c>
      <c r="E189" s="215" t="s">
        <v>251</v>
      </c>
      <c r="F189" s="216" t="s">
        <v>252</v>
      </c>
      <c r="G189" s="217" t="s">
        <v>253</v>
      </c>
      <c r="H189" s="218">
        <v>2.3999999999999999</v>
      </c>
      <c r="I189" s="219"/>
      <c r="J189" s="220">
        <f>ROUND(I189*H189,2)</f>
        <v>0</v>
      </c>
      <c r="K189" s="216" t="s">
        <v>166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167</v>
      </c>
      <c r="AT189" s="225" t="s">
        <v>162</v>
      </c>
      <c r="AU189" s="225" t="s">
        <v>81</v>
      </c>
      <c r="AY189" s="19" t="s">
        <v>160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167</v>
      </c>
      <c r="BM189" s="225" t="s">
        <v>254</v>
      </c>
    </row>
    <row r="190" s="2" customFormat="1">
      <c r="A190" s="40"/>
      <c r="B190" s="41"/>
      <c r="C190" s="42"/>
      <c r="D190" s="227" t="s">
        <v>169</v>
      </c>
      <c r="E190" s="42"/>
      <c r="F190" s="228" t="s">
        <v>255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169</v>
      </c>
      <c r="AU190" s="19" t="s">
        <v>81</v>
      </c>
    </row>
    <row r="191" s="13" customFormat="1">
      <c r="A191" s="13"/>
      <c r="B191" s="232"/>
      <c r="C191" s="233"/>
      <c r="D191" s="234" t="s">
        <v>171</v>
      </c>
      <c r="E191" s="235" t="s">
        <v>19</v>
      </c>
      <c r="F191" s="236" t="s">
        <v>225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171</v>
      </c>
      <c r="AU191" s="242" t="s">
        <v>81</v>
      </c>
      <c r="AV191" s="13" t="s">
        <v>79</v>
      </c>
      <c r="AW191" s="13" t="s">
        <v>33</v>
      </c>
      <c r="AX191" s="13" t="s">
        <v>72</v>
      </c>
      <c r="AY191" s="242" t="s">
        <v>160</v>
      </c>
    </row>
    <row r="192" s="13" customFormat="1">
      <c r="A192" s="13"/>
      <c r="B192" s="232"/>
      <c r="C192" s="233"/>
      <c r="D192" s="234" t="s">
        <v>171</v>
      </c>
      <c r="E192" s="235" t="s">
        <v>19</v>
      </c>
      <c r="F192" s="236" t="s">
        <v>226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171</v>
      </c>
      <c r="AU192" s="242" t="s">
        <v>81</v>
      </c>
      <c r="AV192" s="13" t="s">
        <v>79</v>
      </c>
      <c r="AW192" s="13" t="s">
        <v>33</v>
      </c>
      <c r="AX192" s="13" t="s">
        <v>72</v>
      </c>
      <c r="AY192" s="242" t="s">
        <v>160</v>
      </c>
    </row>
    <row r="193" s="14" customFormat="1">
      <c r="A193" s="14"/>
      <c r="B193" s="243"/>
      <c r="C193" s="244"/>
      <c r="D193" s="234" t="s">
        <v>171</v>
      </c>
      <c r="E193" s="245" t="s">
        <v>19</v>
      </c>
      <c r="F193" s="246" t="s">
        <v>227</v>
      </c>
      <c r="G193" s="244"/>
      <c r="H193" s="247">
        <v>0.59999999999999998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171</v>
      </c>
      <c r="AU193" s="253" t="s">
        <v>81</v>
      </c>
      <c r="AV193" s="14" t="s">
        <v>81</v>
      </c>
      <c r="AW193" s="14" t="s">
        <v>33</v>
      </c>
      <c r="AX193" s="14" t="s">
        <v>72</v>
      </c>
      <c r="AY193" s="253" t="s">
        <v>160</v>
      </c>
    </row>
    <row r="194" s="14" customFormat="1">
      <c r="A194" s="14"/>
      <c r="B194" s="243"/>
      <c r="C194" s="244"/>
      <c r="D194" s="234" t="s">
        <v>171</v>
      </c>
      <c r="E194" s="245" t="s">
        <v>19</v>
      </c>
      <c r="F194" s="246" t="s">
        <v>227</v>
      </c>
      <c r="G194" s="244"/>
      <c r="H194" s="247">
        <v>0.59999999999999998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171</v>
      </c>
      <c r="AU194" s="253" t="s">
        <v>81</v>
      </c>
      <c r="AV194" s="14" t="s">
        <v>81</v>
      </c>
      <c r="AW194" s="14" t="s">
        <v>33</v>
      </c>
      <c r="AX194" s="14" t="s">
        <v>72</v>
      </c>
      <c r="AY194" s="253" t="s">
        <v>160</v>
      </c>
    </row>
    <row r="195" s="15" customFormat="1">
      <c r="A195" s="15"/>
      <c r="B195" s="254"/>
      <c r="C195" s="255"/>
      <c r="D195" s="234" t="s">
        <v>171</v>
      </c>
      <c r="E195" s="256" t="s">
        <v>19</v>
      </c>
      <c r="F195" s="257" t="s">
        <v>173</v>
      </c>
      <c r="G195" s="255"/>
      <c r="H195" s="258">
        <v>1.2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171</v>
      </c>
      <c r="AU195" s="264" t="s">
        <v>81</v>
      </c>
      <c r="AV195" s="15" t="s">
        <v>167</v>
      </c>
      <c r="AW195" s="15" t="s">
        <v>33</v>
      </c>
      <c r="AX195" s="15" t="s">
        <v>72</v>
      </c>
      <c r="AY195" s="264" t="s">
        <v>160</v>
      </c>
    </row>
    <row r="196" s="14" customFormat="1">
      <c r="A196" s="14"/>
      <c r="B196" s="243"/>
      <c r="C196" s="244"/>
      <c r="D196" s="234" t="s">
        <v>171</v>
      </c>
      <c r="E196" s="245" t="s">
        <v>19</v>
      </c>
      <c r="F196" s="246" t="s">
        <v>256</v>
      </c>
      <c r="G196" s="244"/>
      <c r="H196" s="247">
        <v>2.3999999999999999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171</v>
      </c>
      <c r="AU196" s="253" t="s">
        <v>81</v>
      </c>
      <c r="AV196" s="14" t="s">
        <v>81</v>
      </c>
      <c r="AW196" s="14" t="s">
        <v>33</v>
      </c>
      <c r="AX196" s="14" t="s">
        <v>79</v>
      </c>
      <c r="AY196" s="253" t="s">
        <v>160</v>
      </c>
    </row>
    <row r="197" s="2" customFormat="1" ht="24.15" customHeight="1">
      <c r="A197" s="40"/>
      <c r="B197" s="41"/>
      <c r="C197" s="214" t="s">
        <v>257</v>
      </c>
      <c r="D197" s="214" t="s">
        <v>162</v>
      </c>
      <c r="E197" s="215" t="s">
        <v>258</v>
      </c>
      <c r="F197" s="216" t="s">
        <v>259</v>
      </c>
      <c r="G197" s="217" t="s">
        <v>222</v>
      </c>
      <c r="H197" s="218">
        <v>1.2</v>
      </c>
      <c r="I197" s="219"/>
      <c r="J197" s="220">
        <f>ROUND(I197*H197,2)</f>
        <v>0</v>
      </c>
      <c r="K197" s="216" t="s">
        <v>166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167</v>
      </c>
      <c r="AT197" s="225" t="s">
        <v>162</v>
      </c>
      <c r="AU197" s="225" t="s">
        <v>81</v>
      </c>
      <c r="AY197" s="19" t="s">
        <v>160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167</v>
      </c>
      <c r="BM197" s="225" t="s">
        <v>260</v>
      </c>
    </row>
    <row r="198" s="2" customFormat="1">
      <c r="A198" s="40"/>
      <c r="B198" s="41"/>
      <c r="C198" s="42"/>
      <c r="D198" s="227" t="s">
        <v>169</v>
      </c>
      <c r="E198" s="42"/>
      <c r="F198" s="228" t="s">
        <v>261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169</v>
      </c>
      <c r="AU198" s="19" t="s">
        <v>81</v>
      </c>
    </row>
    <row r="199" s="13" customFormat="1">
      <c r="A199" s="13"/>
      <c r="B199" s="232"/>
      <c r="C199" s="233"/>
      <c r="D199" s="234" t="s">
        <v>171</v>
      </c>
      <c r="E199" s="235" t="s">
        <v>19</v>
      </c>
      <c r="F199" s="236" t="s">
        <v>225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171</v>
      </c>
      <c r="AU199" s="242" t="s">
        <v>81</v>
      </c>
      <c r="AV199" s="13" t="s">
        <v>79</v>
      </c>
      <c r="AW199" s="13" t="s">
        <v>33</v>
      </c>
      <c r="AX199" s="13" t="s">
        <v>72</v>
      </c>
      <c r="AY199" s="242" t="s">
        <v>160</v>
      </c>
    </row>
    <row r="200" s="13" customFormat="1">
      <c r="A200" s="13"/>
      <c r="B200" s="232"/>
      <c r="C200" s="233"/>
      <c r="D200" s="234" t="s">
        <v>171</v>
      </c>
      <c r="E200" s="235" t="s">
        <v>19</v>
      </c>
      <c r="F200" s="236" t="s">
        <v>226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171</v>
      </c>
      <c r="AU200" s="242" t="s">
        <v>81</v>
      </c>
      <c r="AV200" s="13" t="s">
        <v>79</v>
      </c>
      <c r="AW200" s="13" t="s">
        <v>33</v>
      </c>
      <c r="AX200" s="13" t="s">
        <v>72</v>
      </c>
      <c r="AY200" s="242" t="s">
        <v>160</v>
      </c>
    </row>
    <row r="201" s="14" customFormat="1">
      <c r="A201" s="14"/>
      <c r="B201" s="243"/>
      <c r="C201" s="244"/>
      <c r="D201" s="234" t="s">
        <v>171</v>
      </c>
      <c r="E201" s="245" t="s">
        <v>19</v>
      </c>
      <c r="F201" s="246" t="s">
        <v>227</v>
      </c>
      <c r="G201" s="244"/>
      <c r="H201" s="247">
        <v>0.59999999999999998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171</v>
      </c>
      <c r="AU201" s="253" t="s">
        <v>81</v>
      </c>
      <c r="AV201" s="14" t="s">
        <v>81</v>
      </c>
      <c r="AW201" s="14" t="s">
        <v>33</v>
      </c>
      <c r="AX201" s="14" t="s">
        <v>72</v>
      </c>
      <c r="AY201" s="253" t="s">
        <v>160</v>
      </c>
    </row>
    <row r="202" s="14" customFormat="1">
      <c r="A202" s="14"/>
      <c r="B202" s="243"/>
      <c r="C202" s="244"/>
      <c r="D202" s="234" t="s">
        <v>171</v>
      </c>
      <c r="E202" s="245" t="s">
        <v>19</v>
      </c>
      <c r="F202" s="246" t="s">
        <v>227</v>
      </c>
      <c r="G202" s="244"/>
      <c r="H202" s="247">
        <v>0.59999999999999998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171</v>
      </c>
      <c r="AU202" s="253" t="s">
        <v>81</v>
      </c>
      <c r="AV202" s="14" t="s">
        <v>81</v>
      </c>
      <c r="AW202" s="14" t="s">
        <v>33</v>
      </c>
      <c r="AX202" s="14" t="s">
        <v>72</v>
      </c>
      <c r="AY202" s="253" t="s">
        <v>160</v>
      </c>
    </row>
    <row r="203" s="15" customFormat="1">
      <c r="A203" s="15"/>
      <c r="B203" s="254"/>
      <c r="C203" s="255"/>
      <c r="D203" s="234" t="s">
        <v>171</v>
      </c>
      <c r="E203" s="256" t="s">
        <v>19</v>
      </c>
      <c r="F203" s="257" t="s">
        <v>173</v>
      </c>
      <c r="G203" s="255"/>
      <c r="H203" s="258">
        <v>1.2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171</v>
      </c>
      <c r="AU203" s="264" t="s">
        <v>81</v>
      </c>
      <c r="AV203" s="15" t="s">
        <v>167</v>
      </c>
      <c r="AW203" s="15" t="s">
        <v>33</v>
      </c>
      <c r="AX203" s="15" t="s">
        <v>79</v>
      </c>
      <c r="AY203" s="264" t="s">
        <v>160</v>
      </c>
    </row>
    <row r="204" s="12" customFormat="1" ht="22.8" customHeight="1">
      <c r="A204" s="12"/>
      <c r="B204" s="198"/>
      <c r="C204" s="199"/>
      <c r="D204" s="200" t="s">
        <v>71</v>
      </c>
      <c r="E204" s="212" t="s">
        <v>178</v>
      </c>
      <c r="F204" s="212" t="s">
        <v>262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SUM(P205:P218)</f>
        <v>0</v>
      </c>
      <c r="Q204" s="206"/>
      <c r="R204" s="207">
        <f>SUM(R205:R218)</f>
        <v>0.48968983999999999</v>
      </c>
      <c r="S204" s="206"/>
      <c r="T204" s="208">
        <f>SUM(T205:T218)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79</v>
      </c>
      <c r="AT204" s="210" t="s">
        <v>71</v>
      </c>
      <c r="AU204" s="210" t="s">
        <v>79</v>
      </c>
      <c r="AY204" s="209" t="s">
        <v>160</v>
      </c>
      <c r="BK204" s="211">
        <f>SUM(BK205:BK218)</f>
        <v>0</v>
      </c>
    </row>
    <row r="205" s="2" customFormat="1" ht="16.5" customHeight="1">
      <c r="A205" s="40"/>
      <c r="B205" s="41"/>
      <c r="C205" s="214" t="s">
        <v>8</v>
      </c>
      <c r="D205" s="214" t="s">
        <v>162</v>
      </c>
      <c r="E205" s="215" t="s">
        <v>263</v>
      </c>
      <c r="F205" s="216" t="s">
        <v>264</v>
      </c>
      <c r="G205" s="217" t="s">
        <v>253</v>
      </c>
      <c r="H205" s="218">
        <v>0.107</v>
      </c>
      <c r="I205" s="219"/>
      <c r="J205" s="220">
        <f>ROUND(I205*H205,2)</f>
        <v>0</v>
      </c>
      <c r="K205" s="216" t="s">
        <v>166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1.0900000000000001</v>
      </c>
      <c r="R205" s="223">
        <f>Q205*H205</f>
        <v>0.11663000000000001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167</v>
      </c>
      <c r="AT205" s="225" t="s">
        <v>162</v>
      </c>
      <c r="AU205" s="225" t="s">
        <v>81</v>
      </c>
      <c r="AY205" s="19" t="s">
        <v>160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167</v>
      </c>
      <c r="BM205" s="225" t="s">
        <v>265</v>
      </c>
    </row>
    <row r="206" s="2" customFormat="1">
      <c r="A206" s="40"/>
      <c r="B206" s="41"/>
      <c r="C206" s="42"/>
      <c r="D206" s="227" t="s">
        <v>169</v>
      </c>
      <c r="E206" s="42"/>
      <c r="F206" s="228" t="s">
        <v>266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169</v>
      </c>
      <c r="AU206" s="19" t="s">
        <v>81</v>
      </c>
    </row>
    <row r="207" s="13" customFormat="1">
      <c r="A207" s="13"/>
      <c r="B207" s="232"/>
      <c r="C207" s="233"/>
      <c r="D207" s="234" t="s">
        <v>171</v>
      </c>
      <c r="E207" s="235" t="s">
        <v>19</v>
      </c>
      <c r="F207" s="236" t="s">
        <v>267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171</v>
      </c>
      <c r="AU207" s="242" t="s">
        <v>81</v>
      </c>
      <c r="AV207" s="13" t="s">
        <v>79</v>
      </c>
      <c r="AW207" s="13" t="s">
        <v>33</v>
      </c>
      <c r="AX207" s="13" t="s">
        <v>72</v>
      </c>
      <c r="AY207" s="242" t="s">
        <v>160</v>
      </c>
    </row>
    <row r="208" s="14" customFormat="1">
      <c r="A208" s="14"/>
      <c r="B208" s="243"/>
      <c r="C208" s="244"/>
      <c r="D208" s="234" t="s">
        <v>171</v>
      </c>
      <c r="E208" s="245" t="s">
        <v>19</v>
      </c>
      <c r="F208" s="246" t="s">
        <v>268</v>
      </c>
      <c r="G208" s="244"/>
      <c r="H208" s="247">
        <v>0.107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171</v>
      </c>
      <c r="AU208" s="253" t="s">
        <v>81</v>
      </c>
      <c r="AV208" s="14" t="s">
        <v>81</v>
      </c>
      <c r="AW208" s="14" t="s">
        <v>33</v>
      </c>
      <c r="AX208" s="14" t="s">
        <v>72</v>
      </c>
      <c r="AY208" s="253" t="s">
        <v>160</v>
      </c>
    </row>
    <row r="209" s="15" customFormat="1">
      <c r="A209" s="15"/>
      <c r="B209" s="254"/>
      <c r="C209" s="255"/>
      <c r="D209" s="234" t="s">
        <v>171</v>
      </c>
      <c r="E209" s="256" t="s">
        <v>19</v>
      </c>
      <c r="F209" s="257" t="s">
        <v>173</v>
      </c>
      <c r="G209" s="255"/>
      <c r="H209" s="258">
        <v>0.107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171</v>
      </c>
      <c r="AU209" s="264" t="s">
        <v>81</v>
      </c>
      <c r="AV209" s="15" t="s">
        <v>167</v>
      </c>
      <c r="AW209" s="15" t="s">
        <v>33</v>
      </c>
      <c r="AX209" s="15" t="s">
        <v>79</v>
      </c>
      <c r="AY209" s="264" t="s">
        <v>160</v>
      </c>
    </row>
    <row r="210" s="2" customFormat="1" ht="16.5" customHeight="1">
      <c r="A210" s="40"/>
      <c r="B210" s="41"/>
      <c r="C210" s="214" t="s">
        <v>269</v>
      </c>
      <c r="D210" s="214" t="s">
        <v>162</v>
      </c>
      <c r="E210" s="215" t="s">
        <v>270</v>
      </c>
      <c r="F210" s="216" t="s">
        <v>271</v>
      </c>
      <c r="G210" s="217" t="s">
        <v>222</v>
      </c>
      <c r="H210" s="218">
        <v>0.192</v>
      </c>
      <c r="I210" s="219"/>
      <c r="J210" s="220">
        <f>ROUND(I210*H210,2)</f>
        <v>0</v>
      </c>
      <c r="K210" s="216" t="s">
        <v>166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1.94302</v>
      </c>
      <c r="R210" s="223">
        <f>Q210*H210</f>
        <v>0.37305983999999998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167</v>
      </c>
      <c r="AT210" s="225" t="s">
        <v>162</v>
      </c>
      <c r="AU210" s="225" t="s">
        <v>81</v>
      </c>
      <c r="AY210" s="19" t="s">
        <v>160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167</v>
      </c>
      <c r="BM210" s="225" t="s">
        <v>272</v>
      </c>
    </row>
    <row r="211" s="2" customFormat="1">
      <c r="A211" s="40"/>
      <c r="B211" s="41"/>
      <c r="C211" s="42"/>
      <c r="D211" s="227" t="s">
        <v>169</v>
      </c>
      <c r="E211" s="42"/>
      <c r="F211" s="228" t="s">
        <v>273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169</v>
      </c>
      <c r="AU211" s="19" t="s">
        <v>81</v>
      </c>
    </row>
    <row r="212" s="13" customFormat="1">
      <c r="A212" s="13"/>
      <c r="B212" s="232"/>
      <c r="C212" s="233"/>
      <c r="D212" s="234" t="s">
        <v>171</v>
      </c>
      <c r="E212" s="235" t="s">
        <v>19</v>
      </c>
      <c r="F212" s="236" t="s">
        <v>267</v>
      </c>
      <c r="G212" s="233"/>
      <c r="H212" s="235" t="s">
        <v>19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171</v>
      </c>
      <c r="AU212" s="242" t="s">
        <v>81</v>
      </c>
      <c r="AV212" s="13" t="s">
        <v>79</v>
      </c>
      <c r="AW212" s="13" t="s">
        <v>33</v>
      </c>
      <c r="AX212" s="13" t="s">
        <v>72</v>
      </c>
      <c r="AY212" s="242" t="s">
        <v>160</v>
      </c>
    </row>
    <row r="213" s="14" customFormat="1">
      <c r="A213" s="14"/>
      <c r="B213" s="243"/>
      <c r="C213" s="244"/>
      <c r="D213" s="234" t="s">
        <v>171</v>
      </c>
      <c r="E213" s="245" t="s">
        <v>19</v>
      </c>
      <c r="F213" s="246" t="s">
        <v>274</v>
      </c>
      <c r="G213" s="244"/>
      <c r="H213" s="247">
        <v>0.192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171</v>
      </c>
      <c r="AU213" s="253" t="s">
        <v>81</v>
      </c>
      <c r="AV213" s="14" t="s">
        <v>81</v>
      </c>
      <c r="AW213" s="14" t="s">
        <v>33</v>
      </c>
      <c r="AX213" s="14" t="s">
        <v>72</v>
      </c>
      <c r="AY213" s="253" t="s">
        <v>160</v>
      </c>
    </row>
    <row r="214" s="15" customFormat="1">
      <c r="A214" s="15"/>
      <c r="B214" s="254"/>
      <c r="C214" s="255"/>
      <c r="D214" s="234" t="s">
        <v>171</v>
      </c>
      <c r="E214" s="256" t="s">
        <v>19</v>
      </c>
      <c r="F214" s="257" t="s">
        <v>173</v>
      </c>
      <c r="G214" s="255"/>
      <c r="H214" s="258">
        <v>0.192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171</v>
      </c>
      <c r="AU214" s="264" t="s">
        <v>81</v>
      </c>
      <c r="AV214" s="15" t="s">
        <v>167</v>
      </c>
      <c r="AW214" s="15" t="s">
        <v>33</v>
      </c>
      <c r="AX214" s="15" t="s">
        <v>79</v>
      </c>
      <c r="AY214" s="264" t="s">
        <v>160</v>
      </c>
    </row>
    <row r="215" s="2" customFormat="1" ht="16.5" customHeight="1">
      <c r="A215" s="40"/>
      <c r="B215" s="41"/>
      <c r="C215" s="214" t="s">
        <v>275</v>
      </c>
      <c r="D215" s="214" t="s">
        <v>162</v>
      </c>
      <c r="E215" s="215" t="s">
        <v>276</v>
      </c>
      <c r="F215" s="216" t="s">
        <v>277</v>
      </c>
      <c r="G215" s="217" t="s">
        <v>207</v>
      </c>
      <c r="H215" s="218">
        <v>40.979999999999997</v>
      </c>
      <c r="I215" s="219"/>
      <c r="J215" s="220">
        <f>ROUND(I215*H215,2)</f>
        <v>0</v>
      </c>
      <c r="K215" s="216" t="s">
        <v>166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167</v>
      </c>
      <c r="AT215" s="225" t="s">
        <v>162</v>
      </c>
      <c r="AU215" s="225" t="s">
        <v>81</v>
      </c>
      <c r="AY215" s="19" t="s">
        <v>160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167</v>
      </c>
      <c r="BM215" s="225" t="s">
        <v>278</v>
      </c>
    </row>
    <row r="216" s="2" customFormat="1">
      <c r="A216" s="40"/>
      <c r="B216" s="41"/>
      <c r="C216" s="42"/>
      <c r="D216" s="227" t="s">
        <v>169</v>
      </c>
      <c r="E216" s="42"/>
      <c r="F216" s="228" t="s">
        <v>279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169</v>
      </c>
      <c r="AU216" s="19" t="s">
        <v>81</v>
      </c>
    </row>
    <row r="217" s="13" customFormat="1">
      <c r="A217" s="13"/>
      <c r="B217" s="232"/>
      <c r="C217" s="233"/>
      <c r="D217" s="234" t="s">
        <v>171</v>
      </c>
      <c r="E217" s="235" t="s">
        <v>19</v>
      </c>
      <c r="F217" s="236" t="s">
        <v>280</v>
      </c>
      <c r="G217" s="233"/>
      <c r="H217" s="235" t="s">
        <v>19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171</v>
      </c>
      <c r="AU217" s="242" t="s">
        <v>81</v>
      </c>
      <c r="AV217" s="13" t="s">
        <v>79</v>
      </c>
      <c r="AW217" s="13" t="s">
        <v>33</v>
      </c>
      <c r="AX217" s="13" t="s">
        <v>72</v>
      </c>
      <c r="AY217" s="242" t="s">
        <v>160</v>
      </c>
    </row>
    <row r="218" s="14" customFormat="1">
      <c r="A218" s="14"/>
      <c r="B218" s="243"/>
      <c r="C218" s="244"/>
      <c r="D218" s="234" t="s">
        <v>171</v>
      </c>
      <c r="E218" s="245" t="s">
        <v>19</v>
      </c>
      <c r="F218" s="246" t="s">
        <v>281</v>
      </c>
      <c r="G218" s="244"/>
      <c r="H218" s="247">
        <v>40.979999999999997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171</v>
      </c>
      <c r="AU218" s="253" t="s">
        <v>81</v>
      </c>
      <c r="AV218" s="14" t="s">
        <v>81</v>
      </c>
      <c r="AW218" s="14" t="s">
        <v>33</v>
      </c>
      <c r="AX218" s="14" t="s">
        <v>79</v>
      </c>
      <c r="AY218" s="253" t="s">
        <v>160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228</v>
      </c>
      <c r="F219" s="212" t="s">
        <v>282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SUM(P220:P385)</f>
        <v>0</v>
      </c>
      <c r="Q219" s="206"/>
      <c r="R219" s="207">
        <f>SUM(R220:R385)</f>
        <v>5.1856078800000009</v>
      </c>
      <c r="S219" s="206"/>
      <c r="T219" s="208">
        <f>SUM(T220:T385)</f>
        <v>31.541707000000002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79</v>
      </c>
      <c r="AT219" s="210" t="s">
        <v>71</v>
      </c>
      <c r="AU219" s="210" t="s">
        <v>79</v>
      </c>
      <c r="AY219" s="209" t="s">
        <v>160</v>
      </c>
      <c r="BK219" s="211">
        <f>SUM(BK220:BK385)</f>
        <v>0</v>
      </c>
    </row>
    <row r="220" s="2" customFormat="1" ht="24.15" customHeight="1">
      <c r="A220" s="40"/>
      <c r="B220" s="41"/>
      <c r="C220" s="214" t="s">
        <v>283</v>
      </c>
      <c r="D220" s="214" t="s">
        <v>162</v>
      </c>
      <c r="E220" s="215" t="s">
        <v>284</v>
      </c>
      <c r="F220" s="216" t="s">
        <v>285</v>
      </c>
      <c r="G220" s="217" t="s">
        <v>181</v>
      </c>
      <c r="H220" s="218">
        <v>50.802999999999997</v>
      </c>
      <c r="I220" s="219"/>
      <c r="J220" s="220">
        <f>ROUND(I220*H220,2)</f>
        <v>0</v>
      </c>
      <c r="K220" s="216" t="s">
        <v>166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167</v>
      </c>
      <c r="AT220" s="225" t="s">
        <v>162</v>
      </c>
      <c r="AU220" s="225" t="s">
        <v>81</v>
      </c>
      <c r="AY220" s="19" t="s">
        <v>160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167</v>
      </c>
      <c r="BM220" s="225" t="s">
        <v>286</v>
      </c>
    </row>
    <row r="221" s="2" customFormat="1">
      <c r="A221" s="40"/>
      <c r="B221" s="41"/>
      <c r="C221" s="42"/>
      <c r="D221" s="227" t="s">
        <v>169</v>
      </c>
      <c r="E221" s="42"/>
      <c r="F221" s="228" t="s">
        <v>287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169</v>
      </c>
      <c r="AU221" s="19" t="s">
        <v>81</v>
      </c>
    </row>
    <row r="222" s="13" customFormat="1">
      <c r="A222" s="13"/>
      <c r="B222" s="232"/>
      <c r="C222" s="233"/>
      <c r="D222" s="234" t="s">
        <v>171</v>
      </c>
      <c r="E222" s="235" t="s">
        <v>19</v>
      </c>
      <c r="F222" s="236" t="s">
        <v>184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171</v>
      </c>
      <c r="AU222" s="242" t="s">
        <v>81</v>
      </c>
      <c r="AV222" s="13" t="s">
        <v>79</v>
      </c>
      <c r="AW222" s="13" t="s">
        <v>33</v>
      </c>
      <c r="AX222" s="13" t="s">
        <v>72</v>
      </c>
      <c r="AY222" s="242" t="s">
        <v>160</v>
      </c>
    </row>
    <row r="223" s="14" customFormat="1">
      <c r="A223" s="14"/>
      <c r="B223" s="243"/>
      <c r="C223" s="244"/>
      <c r="D223" s="234" t="s">
        <v>171</v>
      </c>
      <c r="E223" s="245" t="s">
        <v>19</v>
      </c>
      <c r="F223" s="246" t="s">
        <v>288</v>
      </c>
      <c r="G223" s="244"/>
      <c r="H223" s="247">
        <v>50.802999999999997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171</v>
      </c>
      <c r="AU223" s="253" t="s">
        <v>81</v>
      </c>
      <c r="AV223" s="14" t="s">
        <v>81</v>
      </c>
      <c r="AW223" s="14" t="s">
        <v>33</v>
      </c>
      <c r="AX223" s="14" t="s">
        <v>72</v>
      </c>
      <c r="AY223" s="253" t="s">
        <v>160</v>
      </c>
    </row>
    <row r="224" s="15" customFormat="1">
      <c r="A224" s="15"/>
      <c r="B224" s="254"/>
      <c r="C224" s="255"/>
      <c r="D224" s="234" t="s">
        <v>171</v>
      </c>
      <c r="E224" s="256" t="s">
        <v>19</v>
      </c>
      <c r="F224" s="257" t="s">
        <v>173</v>
      </c>
      <c r="G224" s="255"/>
      <c r="H224" s="258">
        <v>50.802999999999997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171</v>
      </c>
      <c r="AU224" s="264" t="s">
        <v>81</v>
      </c>
      <c r="AV224" s="15" t="s">
        <v>167</v>
      </c>
      <c r="AW224" s="15" t="s">
        <v>33</v>
      </c>
      <c r="AX224" s="15" t="s">
        <v>79</v>
      </c>
      <c r="AY224" s="264" t="s">
        <v>160</v>
      </c>
    </row>
    <row r="225" s="2" customFormat="1" ht="24.15" customHeight="1">
      <c r="A225" s="40"/>
      <c r="B225" s="41"/>
      <c r="C225" s="214" t="s">
        <v>289</v>
      </c>
      <c r="D225" s="214" t="s">
        <v>162</v>
      </c>
      <c r="E225" s="215" t="s">
        <v>290</v>
      </c>
      <c r="F225" s="216" t="s">
        <v>291</v>
      </c>
      <c r="G225" s="217" t="s">
        <v>181</v>
      </c>
      <c r="H225" s="218">
        <v>3048.1799999999998</v>
      </c>
      <c r="I225" s="219"/>
      <c r="J225" s="220">
        <f>ROUND(I225*H225,2)</f>
        <v>0</v>
      </c>
      <c r="K225" s="216" t="s">
        <v>166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167</v>
      </c>
      <c r="AT225" s="225" t="s">
        <v>162</v>
      </c>
      <c r="AU225" s="225" t="s">
        <v>81</v>
      </c>
      <c r="AY225" s="19" t="s">
        <v>160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167</v>
      </c>
      <c r="BM225" s="225" t="s">
        <v>292</v>
      </c>
    </row>
    <row r="226" s="2" customFormat="1">
      <c r="A226" s="40"/>
      <c r="B226" s="41"/>
      <c r="C226" s="42"/>
      <c r="D226" s="227" t="s">
        <v>169</v>
      </c>
      <c r="E226" s="42"/>
      <c r="F226" s="228" t="s">
        <v>293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169</v>
      </c>
      <c r="AU226" s="19" t="s">
        <v>81</v>
      </c>
    </row>
    <row r="227" s="14" customFormat="1">
      <c r="A227" s="14"/>
      <c r="B227" s="243"/>
      <c r="C227" s="244"/>
      <c r="D227" s="234" t="s">
        <v>171</v>
      </c>
      <c r="E227" s="245" t="s">
        <v>19</v>
      </c>
      <c r="F227" s="246" t="s">
        <v>294</v>
      </c>
      <c r="G227" s="244"/>
      <c r="H227" s="247">
        <v>3048.1799999999998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171</v>
      </c>
      <c r="AU227" s="253" t="s">
        <v>81</v>
      </c>
      <c r="AV227" s="14" t="s">
        <v>81</v>
      </c>
      <c r="AW227" s="14" t="s">
        <v>33</v>
      </c>
      <c r="AX227" s="14" t="s">
        <v>72</v>
      </c>
      <c r="AY227" s="253" t="s">
        <v>160</v>
      </c>
    </row>
    <row r="228" s="15" customFormat="1">
      <c r="A228" s="15"/>
      <c r="B228" s="254"/>
      <c r="C228" s="255"/>
      <c r="D228" s="234" t="s">
        <v>171</v>
      </c>
      <c r="E228" s="256" t="s">
        <v>19</v>
      </c>
      <c r="F228" s="257" t="s">
        <v>173</v>
      </c>
      <c r="G228" s="255"/>
      <c r="H228" s="258">
        <v>3048.1799999999998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171</v>
      </c>
      <c r="AU228" s="264" t="s">
        <v>81</v>
      </c>
      <c r="AV228" s="15" t="s">
        <v>167</v>
      </c>
      <c r="AW228" s="15" t="s">
        <v>33</v>
      </c>
      <c r="AX228" s="15" t="s">
        <v>79</v>
      </c>
      <c r="AY228" s="264" t="s">
        <v>160</v>
      </c>
    </row>
    <row r="229" s="2" customFormat="1" ht="33" customHeight="1">
      <c r="A229" s="40"/>
      <c r="B229" s="41"/>
      <c r="C229" s="214" t="s">
        <v>295</v>
      </c>
      <c r="D229" s="214" t="s">
        <v>162</v>
      </c>
      <c r="E229" s="215" t="s">
        <v>296</v>
      </c>
      <c r="F229" s="216" t="s">
        <v>297</v>
      </c>
      <c r="G229" s="217" t="s">
        <v>165</v>
      </c>
      <c r="H229" s="218">
        <v>1</v>
      </c>
      <c r="I229" s="219"/>
      <c r="J229" s="220">
        <f>ROUND(I229*H229,2)</f>
        <v>0</v>
      </c>
      <c r="K229" s="216" t="s">
        <v>166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167</v>
      </c>
      <c r="AT229" s="225" t="s">
        <v>162</v>
      </c>
      <c r="AU229" s="225" t="s">
        <v>81</v>
      </c>
      <c r="AY229" s="19" t="s">
        <v>160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167</v>
      </c>
      <c r="BM229" s="225" t="s">
        <v>298</v>
      </c>
    </row>
    <row r="230" s="2" customFormat="1">
      <c r="A230" s="40"/>
      <c r="B230" s="41"/>
      <c r="C230" s="42"/>
      <c r="D230" s="227" t="s">
        <v>169</v>
      </c>
      <c r="E230" s="42"/>
      <c r="F230" s="228" t="s">
        <v>299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169</v>
      </c>
      <c r="AU230" s="19" t="s">
        <v>81</v>
      </c>
    </row>
    <row r="231" s="14" customFormat="1">
      <c r="A231" s="14"/>
      <c r="B231" s="243"/>
      <c r="C231" s="244"/>
      <c r="D231" s="234" t="s">
        <v>171</v>
      </c>
      <c r="E231" s="245" t="s">
        <v>19</v>
      </c>
      <c r="F231" s="246" t="s">
        <v>79</v>
      </c>
      <c r="G231" s="244"/>
      <c r="H231" s="247">
        <v>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171</v>
      </c>
      <c r="AU231" s="253" t="s">
        <v>81</v>
      </c>
      <c r="AV231" s="14" t="s">
        <v>81</v>
      </c>
      <c r="AW231" s="14" t="s">
        <v>33</v>
      </c>
      <c r="AX231" s="14" t="s">
        <v>72</v>
      </c>
      <c r="AY231" s="253" t="s">
        <v>160</v>
      </c>
    </row>
    <row r="232" s="15" customFormat="1">
      <c r="A232" s="15"/>
      <c r="B232" s="254"/>
      <c r="C232" s="255"/>
      <c r="D232" s="234" t="s">
        <v>171</v>
      </c>
      <c r="E232" s="256" t="s">
        <v>19</v>
      </c>
      <c r="F232" s="257" t="s">
        <v>173</v>
      </c>
      <c r="G232" s="255"/>
      <c r="H232" s="258">
        <v>1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171</v>
      </c>
      <c r="AU232" s="264" t="s">
        <v>81</v>
      </c>
      <c r="AV232" s="15" t="s">
        <v>167</v>
      </c>
      <c r="AW232" s="15" t="s">
        <v>33</v>
      </c>
      <c r="AX232" s="15" t="s">
        <v>79</v>
      </c>
      <c r="AY232" s="264" t="s">
        <v>160</v>
      </c>
    </row>
    <row r="233" s="2" customFormat="1" ht="24.15" customHeight="1">
      <c r="A233" s="40"/>
      <c r="B233" s="41"/>
      <c r="C233" s="214" t="s">
        <v>7</v>
      </c>
      <c r="D233" s="214" t="s">
        <v>162</v>
      </c>
      <c r="E233" s="215" t="s">
        <v>300</v>
      </c>
      <c r="F233" s="216" t="s">
        <v>301</v>
      </c>
      <c r="G233" s="217" t="s">
        <v>181</v>
      </c>
      <c r="H233" s="218">
        <v>50.802999999999997</v>
      </c>
      <c r="I233" s="219"/>
      <c r="J233" s="220">
        <f>ROUND(I233*H233,2)</f>
        <v>0</v>
      </c>
      <c r="K233" s="216" t="s">
        <v>166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167</v>
      </c>
      <c r="AT233" s="225" t="s">
        <v>162</v>
      </c>
      <c r="AU233" s="225" t="s">
        <v>81</v>
      </c>
      <c r="AY233" s="19" t="s">
        <v>160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167</v>
      </c>
      <c r="BM233" s="225" t="s">
        <v>302</v>
      </c>
    </row>
    <row r="234" s="2" customFormat="1">
      <c r="A234" s="40"/>
      <c r="B234" s="41"/>
      <c r="C234" s="42"/>
      <c r="D234" s="227" t="s">
        <v>169</v>
      </c>
      <c r="E234" s="42"/>
      <c r="F234" s="228" t="s">
        <v>303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169</v>
      </c>
      <c r="AU234" s="19" t="s">
        <v>81</v>
      </c>
    </row>
    <row r="235" s="13" customFormat="1">
      <c r="A235" s="13"/>
      <c r="B235" s="232"/>
      <c r="C235" s="233"/>
      <c r="D235" s="234" t="s">
        <v>171</v>
      </c>
      <c r="E235" s="235" t="s">
        <v>19</v>
      </c>
      <c r="F235" s="236" t="s">
        <v>184</v>
      </c>
      <c r="G235" s="233"/>
      <c r="H235" s="235" t="s">
        <v>19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171</v>
      </c>
      <c r="AU235" s="242" t="s">
        <v>81</v>
      </c>
      <c r="AV235" s="13" t="s">
        <v>79</v>
      </c>
      <c r="AW235" s="13" t="s">
        <v>33</v>
      </c>
      <c r="AX235" s="13" t="s">
        <v>72</v>
      </c>
      <c r="AY235" s="242" t="s">
        <v>160</v>
      </c>
    </row>
    <row r="236" s="14" customFormat="1">
      <c r="A236" s="14"/>
      <c r="B236" s="243"/>
      <c r="C236" s="244"/>
      <c r="D236" s="234" t="s">
        <v>171</v>
      </c>
      <c r="E236" s="245" t="s">
        <v>19</v>
      </c>
      <c r="F236" s="246" t="s">
        <v>288</v>
      </c>
      <c r="G236" s="244"/>
      <c r="H236" s="247">
        <v>50.802999999999997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171</v>
      </c>
      <c r="AU236" s="253" t="s">
        <v>81</v>
      </c>
      <c r="AV236" s="14" t="s">
        <v>81</v>
      </c>
      <c r="AW236" s="14" t="s">
        <v>33</v>
      </c>
      <c r="AX236" s="14" t="s">
        <v>72</v>
      </c>
      <c r="AY236" s="253" t="s">
        <v>160</v>
      </c>
    </row>
    <row r="237" s="15" customFormat="1">
      <c r="A237" s="15"/>
      <c r="B237" s="254"/>
      <c r="C237" s="255"/>
      <c r="D237" s="234" t="s">
        <v>171</v>
      </c>
      <c r="E237" s="256" t="s">
        <v>19</v>
      </c>
      <c r="F237" s="257" t="s">
        <v>173</v>
      </c>
      <c r="G237" s="255"/>
      <c r="H237" s="258">
        <v>50.802999999999997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171</v>
      </c>
      <c r="AU237" s="264" t="s">
        <v>81</v>
      </c>
      <c r="AV237" s="15" t="s">
        <v>167</v>
      </c>
      <c r="AW237" s="15" t="s">
        <v>33</v>
      </c>
      <c r="AX237" s="15" t="s">
        <v>79</v>
      </c>
      <c r="AY237" s="264" t="s">
        <v>160</v>
      </c>
    </row>
    <row r="238" s="2" customFormat="1" ht="16.5" customHeight="1">
      <c r="A238" s="40"/>
      <c r="B238" s="41"/>
      <c r="C238" s="214" t="s">
        <v>304</v>
      </c>
      <c r="D238" s="214" t="s">
        <v>162</v>
      </c>
      <c r="E238" s="215" t="s">
        <v>305</v>
      </c>
      <c r="F238" s="216" t="s">
        <v>306</v>
      </c>
      <c r="G238" s="217" t="s">
        <v>181</v>
      </c>
      <c r="H238" s="218">
        <v>50.802999999999997</v>
      </c>
      <c r="I238" s="219"/>
      <c r="J238" s="220">
        <f>ROUND(I238*H238,2)</f>
        <v>0</v>
      </c>
      <c r="K238" s="216" t="s">
        <v>166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167</v>
      </c>
      <c r="AT238" s="225" t="s">
        <v>162</v>
      </c>
      <c r="AU238" s="225" t="s">
        <v>81</v>
      </c>
      <c r="AY238" s="19" t="s">
        <v>160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167</v>
      </c>
      <c r="BM238" s="225" t="s">
        <v>307</v>
      </c>
    </row>
    <row r="239" s="2" customFormat="1">
      <c r="A239" s="40"/>
      <c r="B239" s="41"/>
      <c r="C239" s="42"/>
      <c r="D239" s="227" t="s">
        <v>169</v>
      </c>
      <c r="E239" s="42"/>
      <c r="F239" s="228" t="s">
        <v>308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169</v>
      </c>
      <c r="AU239" s="19" t="s">
        <v>81</v>
      </c>
    </row>
    <row r="240" s="13" customFormat="1">
      <c r="A240" s="13"/>
      <c r="B240" s="232"/>
      <c r="C240" s="233"/>
      <c r="D240" s="234" t="s">
        <v>171</v>
      </c>
      <c r="E240" s="235" t="s">
        <v>19</v>
      </c>
      <c r="F240" s="236" t="s">
        <v>184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171</v>
      </c>
      <c r="AU240" s="242" t="s">
        <v>81</v>
      </c>
      <c r="AV240" s="13" t="s">
        <v>79</v>
      </c>
      <c r="AW240" s="13" t="s">
        <v>33</v>
      </c>
      <c r="AX240" s="13" t="s">
        <v>72</v>
      </c>
      <c r="AY240" s="242" t="s">
        <v>160</v>
      </c>
    </row>
    <row r="241" s="14" customFormat="1">
      <c r="A241" s="14"/>
      <c r="B241" s="243"/>
      <c r="C241" s="244"/>
      <c r="D241" s="234" t="s">
        <v>171</v>
      </c>
      <c r="E241" s="245" t="s">
        <v>19</v>
      </c>
      <c r="F241" s="246" t="s">
        <v>288</v>
      </c>
      <c r="G241" s="244"/>
      <c r="H241" s="247">
        <v>50.802999999999997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171</v>
      </c>
      <c r="AU241" s="253" t="s">
        <v>81</v>
      </c>
      <c r="AV241" s="14" t="s">
        <v>81</v>
      </c>
      <c r="AW241" s="14" t="s">
        <v>33</v>
      </c>
      <c r="AX241" s="14" t="s">
        <v>72</v>
      </c>
      <c r="AY241" s="253" t="s">
        <v>160</v>
      </c>
    </row>
    <row r="242" s="15" customFormat="1">
      <c r="A242" s="15"/>
      <c r="B242" s="254"/>
      <c r="C242" s="255"/>
      <c r="D242" s="234" t="s">
        <v>171</v>
      </c>
      <c r="E242" s="256" t="s">
        <v>19</v>
      </c>
      <c r="F242" s="257" t="s">
        <v>173</v>
      </c>
      <c r="G242" s="255"/>
      <c r="H242" s="258">
        <v>50.802999999999997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4" t="s">
        <v>171</v>
      </c>
      <c r="AU242" s="264" t="s">
        <v>81</v>
      </c>
      <c r="AV242" s="15" t="s">
        <v>167</v>
      </c>
      <c r="AW242" s="15" t="s">
        <v>33</v>
      </c>
      <c r="AX242" s="15" t="s">
        <v>79</v>
      </c>
      <c r="AY242" s="264" t="s">
        <v>160</v>
      </c>
    </row>
    <row r="243" s="2" customFormat="1" ht="16.5" customHeight="1">
      <c r="A243" s="40"/>
      <c r="B243" s="41"/>
      <c r="C243" s="214" t="s">
        <v>309</v>
      </c>
      <c r="D243" s="214" t="s">
        <v>162</v>
      </c>
      <c r="E243" s="215" t="s">
        <v>310</v>
      </c>
      <c r="F243" s="216" t="s">
        <v>311</v>
      </c>
      <c r="G243" s="217" t="s">
        <v>181</v>
      </c>
      <c r="H243" s="218">
        <v>3048.1799999999998</v>
      </c>
      <c r="I243" s="219"/>
      <c r="J243" s="220">
        <f>ROUND(I243*H243,2)</f>
        <v>0</v>
      </c>
      <c r="K243" s="216" t="s">
        <v>166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167</v>
      </c>
      <c r="AT243" s="225" t="s">
        <v>162</v>
      </c>
      <c r="AU243" s="225" t="s">
        <v>81</v>
      </c>
      <c r="AY243" s="19" t="s">
        <v>160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167</v>
      </c>
      <c r="BM243" s="225" t="s">
        <v>312</v>
      </c>
    </row>
    <row r="244" s="2" customFormat="1">
      <c r="A244" s="40"/>
      <c r="B244" s="41"/>
      <c r="C244" s="42"/>
      <c r="D244" s="227" t="s">
        <v>169</v>
      </c>
      <c r="E244" s="42"/>
      <c r="F244" s="228" t="s">
        <v>313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169</v>
      </c>
      <c r="AU244" s="19" t="s">
        <v>81</v>
      </c>
    </row>
    <row r="245" s="14" customFormat="1">
      <c r="A245" s="14"/>
      <c r="B245" s="243"/>
      <c r="C245" s="244"/>
      <c r="D245" s="234" t="s">
        <v>171</v>
      </c>
      <c r="E245" s="245" t="s">
        <v>19</v>
      </c>
      <c r="F245" s="246" t="s">
        <v>294</v>
      </c>
      <c r="G245" s="244"/>
      <c r="H245" s="247">
        <v>3048.1799999999998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171</v>
      </c>
      <c r="AU245" s="253" t="s">
        <v>81</v>
      </c>
      <c r="AV245" s="14" t="s">
        <v>81</v>
      </c>
      <c r="AW245" s="14" t="s">
        <v>33</v>
      </c>
      <c r="AX245" s="14" t="s">
        <v>72</v>
      </c>
      <c r="AY245" s="253" t="s">
        <v>160</v>
      </c>
    </row>
    <row r="246" s="15" customFormat="1">
      <c r="A246" s="15"/>
      <c r="B246" s="254"/>
      <c r="C246" s="255"/>
      <c r="D246" s="234" t="s">
        <v>171</v>
      </c>
      <c r="E246" s="256" t="s">
        <v>19</v>
      </c>
      <c r="F246" s="257" t="s">
        <v>173</v>
      </c>
      <c r="G246" s="255"/>
      <c r="H246" s="258">
        <v>3048.1799999999998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171</v>
      </c>
      <c r="AU246" s="264" t="s">
        <v>81</v>
      </c>
      <c r="AV246" s="15" t="s">
        <v>167</v>
      </c>
      <c r="AW246" s="15" t="s">
        <v>33</v>
      </c>
      <c r="AX246" s="15" t="s">
        <v>79</v>
      </c>
      <c r="AY246" s="264" t="s">
        <v>160</v>
      </c>
    </row>
    <row r="247" s="2" customFormat="1" ht="16.5" customHeight="1">
      <c r="A247" s="40"/>
      <c r="B247" s="41"/>
      <c r="C247" s="214" t="s">
        <v>314</v>
      </c>
      <c r="D247" s="214" t="s">
        <v>162</v>
      </c>
      <c r="E247" s="215" t="s">
        <v>315</v>
      </c>
      <c r="F247" s="216" t="s">
        <v>316</v>
      </c>
      <c r="G247" s="217" t="s">
        <v>181</v>
      </c>
      <c r="H247" s="218">
        <v>50.802999999999997</v>
      </c>
      <c r="I247" s="219"/>
      <c r="J247" s="220">
        <f>ROUND(I247*H247,2)</f>
        <v>0</v>
      </c>
      <c r="K247" s="216" t="s">
        <v>166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167</v>
      </c>
      <c r="AT247" s="225" t="s">
        <v>162</v>
      </c>
      <c r="AU247" s="225" t="s">
        <v>81</v>
      </c>
      <c r="AY247" s="19" t="s">
        <v>160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167</v>
      </c>
      <c r="BM247" s="225" t="s">
        <v>317</v>
      </c>
    </row>
    <row r="248" s="2" customFormat="1">
      <c r="A248" s="40"/>
      <c r="B248" s="41"/>
      <c r="C248" s="42"/>
      <c r="D248" s="227" t="s">
        <v>169</v>
      </c>
      <c r="E248" s="42"/>
      <c r="F248" s="228" t="s">
        <v>318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169</v>
      </c>
      <c r="AU248" s="19" t="s">
        <v>81</v>
      </c>
    </row>
    <row r="249" s="13" customFormat="1">
      <c r="A249" s="13"/>
      <c r="B249" s="232"/>
      <c r="C249" s="233"/>
      <c r="D249" s="234" t="s">
        <v>171</v>
      </c>
      <c r="E249" s="235" t="s">
        <v>19</v>
      </c>
      <c r="F249" s="236" t="s">
        <v>184</v>
      </c>
      <c r="G249" s="233"/>
      <c r="H249" s="235" t="s">
        <v>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171</v>
      </c>
      <c r="AU249" s="242" t="s">
        <v>81</v>
      </c>
      <c r="AV249" s="13" t="s">
        <v>79</v>
      </c>
      <c r="AW249" s="13" t="s">
        <v>33</v>
      </c>
      <c r="AX249" s="13" t="s">
        <v>72</v>
      </c>
      <c r="AY249" s="242" t="s">
        <v>160</v>
      </c>
    </row>
    <row r="250" s="14" customFormat="1">
      <c r="A250" s="14"/>
      <c r="B250" s="243"/>
      <c r="C250" s="244"/>
      <c r="D250" s="234" t="s">
        <v>171</v>
      </c>
      <c r="E250" s="245" t="s">
        <v>19</v>
      </c>
      <c r="F250" s="246" t="s">
        <v>288</v>
      </c>
      <c r="G250" s="244"/>
      <c r="H250" s="247">
        <v>50.802999999999997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171</v>
      </c>
      <c r="AU250" s="253" t="s">
        <v>81</v>
      </c>
      <c r="AV250" s="14" t="s">
        <v>81</v>
      </c>
      <c r="AW250" s="14" t="s">
        <v>33</v>
      </c>
      <c r="AX250" s="14" t="s">
        <v>72</v>
      </c>
      <c r="AY250" s="253" t="s">
        <v>160</v>
      </c>
    </row>
    <row r="251" s="15" customFormat="1">
      <c r="A251" s="15"/>
      <c r="B251" s="254"/>
      <c r="C251" s="255"/>
      <c r="D251" s="234" t="s">
        <v>171</v>
      </c>
      <c r="E251" s="256" t="s">
        <v>19</v>
      </c>
      <c r="F251" s="257" t="s">
        <v>173</v>
      </c>
      <c r="G251" s="255"/>
      <c r="H251" s="258">
        <v>50.802999999999997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171</v>
      </c>
      <c r="AU251" s="264" t="s">
        <v>81</v>
      </c>
      <c r="AV251" s="15" t="s">
        <v>167</v>
      </c>
      <c r="AW251" s="15" t="s">
        <v>33</v>
      </c>
      <c r="AX251" s="15" t="s">
        <v>79</v>
      </c>
      <c r="AY251" s="264" t="s">
        <v>160</v>
      </c>
    </row>
    <row r="252" s="2" customFormat="1" ht="24.15" customHeight="1">
      <c r="A252" s="40"/>
      <c r="B252" s="41"/>
      <c r="C252" s="214" t="s">
        <v>319</v>
      </c>
      <c r="D252" s="214" t="s">
        <v>162</v>
      </c>
      <c r="E252" s="215" t="s">
        <v>320</v>
      </c>
      <c r="F252" s="216" t="s">
        <v>321</v>
      </c>
      <c r="G252" s="217" t="s">
        <v>181</v>
      </c>
      <c r="H252" s="218">
        <v>136.08000000000001</v>
      </c>
      <c r="I252" s="219"/>
      <c r="J252" s="220">
        <f>ROUND(I252*H252,2)</f>
        <v>0</v>
      </c>
      <c r="K252" s="216" t="s">
        <v>166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0.00012999999999999999</v>
      </c>
      <c r="R252" s="223">
        <f>Q252*H252</f>
        <v>0.017690399999999998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167</v>
      </c>
      <c r="AT252" s="225" t="s">
        <v>162</v>
      </c>
      <c r="AU252" s="225" t="s">
        <v>81</v>
      </c>
      <c r="AY252" s="19" t="s">
        <v>160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167</v>
      </c>
      <c r="BM252" s="225" t="s">
        <v>322</v>
      </c>
    </row>
    <row r="253" s="2" customFormat="1">
      <c r="A253" s="40"/>
      <c r="B253" s="41"/>
      <c r="C253" s="42"/>
      <c r="D253" s="227" t="s">
        <v>169</v>
      </c>
      <c r="E253" s="42"/>
      <c r="F253" s="228" t="s">
        <v>323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169</v>
      </c>
      <c r="AU253" s="19" t="s">
        <v>81</v>
      </c>
    </row>
    <row r="254" s="13" customFormat="1">
      <c r="A254" s="13"/>
      <c r="B254" s="232"/>
      <c r="C254" s="233"/>
      <c r="D254" s="234" t="s">
        <v>171</v>
      </c>
      <c r="E254" s="235" t="s">
        <v>19</v>
      </c>
      <c r="F254" s="236" t="s">
        <v>324</v>
      </c>
      <c r="G254" s="233"/>
      <c r="H254" s="235" t="s">
        <v>19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171</v>
      </c>
      <c r="AU254" s="242" t="s">
        <v>81</v>
      </c>
      <c r="AV254" s="13" t="s">
        <v>79</v>
      </c>
      <c r="AW254" s="13" t="s">
        <v>33</v>
      </c>
      <c r="AX254" s="13" t="s">
        <v>72</v>
      </c>
      <c r="AY254" s="242" t="s">
        <v>160</v>
      </c>
    </row>
    <row r="255" s="14" customFormat="1">
      <c r="A255" s="14"/>
      <c r="B255" s="243"/>
      <c r="C255" s="244"/>
      <c r="D255" s="234" t="s">
        <v>171</v>
      </c>
      <c r="E255" s="245" t="s">
        <v>19</v>
      </c>
      <c r="F255" s="246" t="s">
        <v>325</v>
      </c>
      <c r="G255" s="244"/>
      <c r="H255" s="247">
        <v>85.170000000000002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171</v>
      </c>
      <c r="AU255" s="253" t="s">
        <v>81</v>
      </c>
      <c r="AV255" s="14" t="s">
        <v>81</v>
      </c>
      <c r="AW255" s="14" t="s">
        <v>33</v>
      </c>
      <c r="AX255" s="14" t="s">
        <v>72</v>
      </c>
      <c r="AY255" s="253" t="s">
        <v>160</v>
      </c>
    </row>
    <row r="256" s="13" customFormat="1">
      <c r="A256" s="13"/>
      <c r="B256" s="232"/>
      <c r="C256" s="233"/>
      <c r="D256" s="234" t="s">
        <v>171</v>
      </c>
      <c r="E256" s="235" t="s">
        <v>19</v>
      </c>
      <c r="F256" s="236" t="s">
        <v>326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171</v>
      </c>
      <c r="AU256" s="242" t="s">
        <v>81</v>
      </c>
      <c r="AV256" s="13" t="s">
        <v>79</v>
      </c>
      <c r="AW256" s="13" t="s">
        <v>33</v>
      </c>
      <c r="AX256" s="13" t="s">
        <v>72</v>
      </c>
      <c r="AY256" s="242" t="s">
        <v>160</v>
      </c>
    </row>
    <row r="257" s="14" customFormat="1">
      <c r="A257" s="14"/>
      <c r="B257" s="243"/>
      <c r="C257" s="244"/>
      <c r="D257" s="234" t="s">
        <v>171</v>
      </c>
      <c r="E257" s="245" t="s">
        <v>19</v>
      </c>
      <c r="F257" s="246" t="s">
        <v>327</v>
      </c>
      <c r="G257" s="244"/>
      <c r="H257" s="247">
        <v>50.909999999999997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171</v>
      </c>
      <c r="AU257" s="253" t="s">
        <v>81</v>
      </c>
      <c r="AV257" s="14" t="s">
        <v>81</v>
      </c>
      <c r="AW257" s="14" t="s">
        <v>33</v>
      </c>
      <c r="AX257" s="14" t="s">
        <v>72</v>
      </c>
      <c r="AY257" s="253" t="s">
        <v>160</v>
      </c>
    </row>
    <row r="258" s="15" customFormat="1">
      <c r="A258" s="15"/>
      <c r="B258" s="254"/>
      <c r="C258" s="255"/>
      <c r="D258" s="234" t="s">
        <v>171</v>
      </c>
      <c r="E258" s="256" t="s">
        <v>19</v>
      </c>
      <c r="F258" s="257" t="s">
        <v>173</v>
      </c>
      <c r="G258" s="255"/>
      <c r="H258" s="258">
        <v>136.07999999999998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171</v>
      </c>
      <c r="AU258" s="264" t="s">
        <v>81</v>
      </c>
      <c r="AV258" s="15" t="s">
        <v>167</v>
      </c>
      <c r="AW258" s="15" t="s">
        <v>33</v>
      </c>
      <c r="AX258" s="15" t="s">
        <v>79</v>
      </c>
      <c r="AY258" s="264" t="s">
        <v>160</v>
      </c>
    </row>
    <row r="259" s="2" customFormat="1" ht="24.15" customHeight="1">
      <c r="A259" s="40"/>
      <c r="B259" s="41"/>
      <c r="C259" s="214" t="s">
        <v>328</v>
      </c>
      <c r="D259" s="214" t="s">
        <v>162</v>
      </c>
      <c r="E259" s="215" t="s">
        <v>329</v>
      </c>
      <c r="F259" s="216" t="s">
        <v>330</v>
      </c>
      <c r="G259" s="217" t="s">
        <v>181</v>
      </c>
      <c r="H259" s="218">
        <v>10.087</v>
      </c>
      <c r="I259" s="219"/>
      <c r="J259" s="220">
        <f>ROUND(I259*H259,2)</f>
        <v>0</v>
      </c>
      <c r="K259" s="216" t="s">
        <v>166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0.26100000000000001</v>
      </c>
      <c r="T259" s="224">
        <f>S259*H259</f>
        <v>2.6327069999999999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167</v>
      </c>
      <c r="AT259" s="225" t="s">
        <v>162</v>
      </c>
      <c r="AU259" s="225" t="s">
        <v>81</v>
      </c>
      <c r="AY259" s="19" t="s">
        <v>160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167</v>
      </c>
      <c r="BM259" s="225" t="s">
        <v>331</v>
      </c>
    </row>
    <row r="260" s="2" customFormat="1">
      <c r="A260" s="40"/>
      <c r="B260" s="41"/>
      <c r="C260" s="42"/>
      <c r="D260" s="227" t="s">
        <v>169</v>
      </c>
      <c r="E260" s="42"/>
      <c r="F260" s="228" t="s">
        <v>332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169</v>
      </c>
      <c r="AU260" s="19" t="s">
        <v>81</v>
      </c>
    </row>
    <row r="261" s="13" customFormat="1">
      <c r="A261" s="13"/>
      <c r="B261" s="232"/>
      <c r="C261" s="233"/>
      <c r="D261" s="234" t="s">
        <v>171</v>
      </c>
      <c r="E261" s="235" t="s">
        <v>19</v>
      </c>
      <c r="F261" s="236" t="s">
        <v>267</v>
      </c>
      <c r="G261" s="233"/>
      <c r="H261" s="235" t="s">
        <v>19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171</v>
      </c>
      <c r="AU261" s="242" t="s">
        <v>81</v>
      </c>
      <c r="AV261" s="13" t="s">
        <v>79</v>
      </c>
      <c r="AW261" s="13" t="s">
        <v>33</v>
      </c>
      <c r="AX261" s="13" t="s">
        <v>72</v>
      </c>
      <c r="AY261" s="242" t="s">
        <v>160</v>
      </c>
    </row>
    <row r="262" s="13" customFormat="1">
      <c r="A262" s="13"/>
      <c r="B262" s="232"/>
      <c r="C262" s="233"/>
      <c r="D262" s="234" t="s">
        <v>171</v>
      </c>
      <c r="E262" s="235" t="s">
        <v>19</v>
      </c>
      <c r="F262" s="236" t="s">
        <v>333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171</v>
      </c>
      <c r="AU262" s="242" t="s">
        <v>81</v>
      </c>
      <c r="AV262" s="13" t="s">
        <v>79</v>
      </c>
      <c r="AW262" s="13" t="s">
        <v>33</v>
      </c>
      <c r="AX262" s="13" t="s">
        <v>72</v>
      </c>
      <c r="AY262" s="242" t="s">
        <v>160</v>
      </c>
    </row>
    <row r="263" s="14" customFormat="1">
      <c r="A263" s="14"/>
      <c r="B263" s="243"/>
      <c r="C263" s="244"/>
      <c r="D263" s="234" t="s">
        <v>171</v>
      </c>
      <c r="E263" s="245" t="s">
        <v>19</v>
      </c>
      <c r="F263" s="246" t="s">
        <v>334</v>
      </c>
      <c r="G263" s="244"/>
      <c r="H263" s="247">
        <v>13.026999999999999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171</v>
      </c>
      <c r="AU263" s="253" t="s">
        <v>81</v>
      </c>
      <c r="AV263" s="14" t="s">
        <v>81</v>
      </c>
      <c r="AW263" s="14" t="s">
        <v>33</v>
      </c>
      <c r="AX263" s="14" t="s">
        <v>72</v>
      </c>
      <c r="AY263" s="253" t="s">
        <v>160</v>
      </c>
    </row>
    <row r="264" s="14" customFormat="1">
      <c r="A264" s="14"/>
      <c r="B264" s="243"/>
      <c r="C264" s="244"/>
      <c r="D264" s="234" t="s">
        <v>171</v>
      </c>
      <c r="E264" s="245" t="s">
        <v>19</v>
      </c>
      <c r="F264" s="246" t="s">
        <v>335</v>
      </c>
      <c r="G264" s="244"/>
      <c r="H264" s="247">
        <v>-2.9399999999999999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171</v>
      </c>
      <c r="AU264" s="253" t="s">
        <v>81</v>
      </c>
      <c r="AV264" s="14" t="s">
        <v>81</v>
      </c>
      <c r="AW264" s="14" t="s">
        <v>33</v>
      </c>
      <c r="AX264" s="14" t="s">
        <v>72</v>
      </c>
      <c r="AY264" s="253" t="s">
        <v>160</v>
      </c>
    </row>
    <row r="265" s="15" customFormat="1">
      <c r="A265" s="15"/>
      <c r="B265" s="254"/>
      <c r="C265" s="255"/>
      <c r="D265" s="234" t="s">
        <v>171</v>
      </c>
      <c r="E265" s="256" t="s">
        <v>19</v>
      </c>
      <c r="F265" s="257" t="s">
        <v>173</v>
      </c>
      <c r="G265" s="255"/>
      <c r="H265" s="258">
        <v>10.087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4" t="s">
        <v>171</v>
      </c>
      <c r="AU265" s="264" t="s">
        <v>81</v>
      </c>
      <c r="AV265" s="15" t="s">
        <v>167</v>
      </c>
      <c r="AW265" s="15" t="s">
        <v>33</v>
      </c>
      <c r="AX265" s="15" t="s">
        <v>79</v>
      </c>
      <c r="AY265" s="264" t="s">
        <v>160</v>
      </c>
    </row>
    <row r="266" s="2" customFormat="1" ht="16.5" customHeight="1">
      <c r="A266" s="40"/>
      <c r="B266" s="41"/>
      <c r="C266" s="214" t="s">
        <v>336</v>
      </c>
      <c r="D266" s="214" t="s">
        <v>162</v>
      </c>
      <c r="E266" s="215" t="s">
        <v>337</v>
      </c>
      <c r="F266" s="216" t="s">
        <v>338</v>
      </c>
      <c r="G266" s="217" t="s">
        <v>222</v>
      </c>
      <c r="H266" s="218">
        <v>4.1130000000000004</v>
      </c>
      <c r="I266" s="219"/>
      <c r="J266" s="220">
        <f>ROUND(I266*H266,2)</f>
        <v>0</v>
      </c>
      <c r="K266" s="216" t="s">
        <v>166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2.2000000000000002</v>
      </c>
      <c r="T266" s="224">
        <f>S266*H266</f>
        <v>9.0486000000000022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167</v>
      </c>
      <c r="AT266" s="225" t="s">
        <v>162</v>
      </c>
      <c r="AU266" s="225" t="s">
        <v>81</v>
      </c>
      <c r="AY266" s="19" t="s">
        <v>160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167</v>
      </c>
      <c r="BM266" s="225" t="s">
        <v>339</v>
      </c>
    </row>
    <row r="267" s="2" customFormat="1">
      <c r="A267" s="40"/>
      <c r="B267" s="41"/>
      <c r="C267" s="42"/>
      <c r="D267" s="227" t="s">
        <v>169</v>
      </c>
      <c r="E267" s="42"/>
      <c r="F267" s="228" t="s">
        <v>340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169</v>
      </c>
      <c r="AU267" s="19" t="s">
        <v>81</v>
      </c>
    </row>
    <row r="268" s="13" customFormat="1">
      <c r="A268" s="13"/>
      <c r="B268" s="232"/>
      <c r="C268" s="233"/>
      <c r="D268" s="234" t="s">
        <v>171</v>
      </c>
      <c r="E268" s="235" t="s">
        <v>19</v>
      </c>
      <c r="F268" s="236" t="s">
        <v>184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171</v>
      </c>
      <c r="AU268" s="242" t="s">
        <v>81</v>
      </c>
      <c r="AV268" s="13" t="s">
        <v>79</v>
      </c>
      <c r="AW268" s="13" t="s">
        <v>33</v>
      </c>
      <c r="AX268" s="13" t="s">
        <v>72</v>
      </c>
      <c r="AY268" s="242" t="s">
        <v>160</v>
      </c>
    </row>
    <row r="269" s="14" customFormat="1">
      <c r="A269" s="14"/>
      <c r="B269" s="243"/>
      <c r="C269" s="244"/>
      <c r="D269" s="234" t="s">
        <v>171</v>
      </c>
      <c r="E269" s="245" t="s">
        <v>19</v>
      </c>
      <c r="F269" s="246" t="s">
        <v>341</v>
      </c>
      <c r="G269" s="244"/>
      <c r="H269" s="247">
        <v>5.1929999999999996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171</v>
      </c>
      <c r="AU269" s="253" t="s">
        <v>81</v>
      </c>
      <c r="AV269" s="14" t="s">
        <v>81</v>
      </c>
      <c r="AW269" s="14" t="s">
        <v>33</v>
      </c>
      <c r="AX269" s="14" t="s">
        <v>72</v>
      </c>
      <c r="AY269" s="253" t="s">
        <v>160</v>
      </c>
    </row>
    <row r="270" s="14" customFormat="1">
      <c r="A270" s="14"/>
      <c r="B270" s="243"/>
      <c r="C270" s="244"/>
      <c r="D270" s="234" t="s">
        <v>171</v>
      </c>
      <c r="E270" s="245" t="s">
        <v>19</v>
      </c>
      <c r="F270" s="246" t="s">
        <v>342</v>
      </c>
      <c r="G270" s="244"/>
      <c r="H270" s="247">
        <v>-1.0800000000000001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171</v>
      </c>
      <c r="AU270" s="253" t="s">
        <v>81</v>
      </c>
      <c r="AV270" s="14" t="s">
        <v>81</v>
      </c>
      <c r="AW270" s="14" t="s">
        <v>33</v>
      </c>
      <c r="AX270" s="14" t="s">
        <v>72</v>
      </c>
      <c r="AY270" s="253" t="s">
        <v>160</v>
      </c>
    </row>
    <row r="271" s="15" customFormat="1">
      <c r="A271" s="15"/>
      <c r="B271" s="254"/>
      <c r="C271" s="255"/>
      <c r="D271" s="234" t="s">
        <v>171</v>
      </c>
      <c r="E271" s="256" t="s">
        <v>19</v>
      </c>
      <c r="F271" s="257" t="s">
        <v>173</v>
      </c>
      <c r="G271" s="255"/>
      <c r="H271" s="258">
        <v>4.1129999999999995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171</v>
      </c>
      <c r="AU271" s="264" t="s">
        <v>81</v>
      </c>
      <c r="AV271" s="15" t="s">
        <v>167</v>
      </c>
      <c r="AW271" s="15" t="s">
        <v>33</v>
      </c>
      <c r="AX271" s="15" t="s">
        <v>79</v>
      </c>
      <c r="AY271" s="264" t="s">
        <v>160</v>
      </c>
    </row>
    <row r="272" s="2" customFormat="1" ht="16.5" customHeight="1">
      <c r="A272" s="40"/>
      <c r="B272" s="41"/>
      <c r="C272" s="214" t="s">
        <v>343</v>
      </c>
      <c r="D272" s="214" t="s">
        <v>162</v>
      </c>
      <c r="E272" s="215" t="s">
        <v>344</v>
      </c>
      <c r="F272" s="216" t="s">
        <v>345</v>
      </c>
      <c r="G272" s="217" t="s">
        <v>222</v>
      </c>
      <c r="H272" s="218">
        <v>0.20000000000000001</v>
      </c>
      <c r="I272" s="219"/>
      <c r="J272" s="220">
        <f>ROUND(I272*H272,2)</f>
        <v>0</v>
      </c>
      <c r="K272" s="216" t="s">
        <v>166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2.2000000000000002</v>
      </c>
      <c r="T272" s="224">
        <f>S272*H272</f>
        <v>0.44000000000000006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167</v>
      </c>
      <c r="AT272" s="225" t="s">
        <v>162</v>
      </c>
      <c r="AU272" s="225" t="s">
        <v>81</v>
      </c>
      <c r="AY272" s="19" t="s">
        <v>160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167</v>
      </c>
      <c r="BM272" s="225" t="s">
        <v>346</v>
      </c>
    </row>
    <row r="273" s="2" customFormat="1">
      <c r="A273" s="40"/>
      <c r="B273" s="41"/>
      <c r="C273" s="42"/>
      <c r="D273" s="227" t="s">
        <v>169</v>
      </c>
      <c r="E273" s="42"/>
      <c r="F273" s="228" t="s">
        <v>347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169</v>
      </c>
      <c r="AU273" s="19" t="s">
        <v>81</v>
      </c>
    </row>
    <row r="274" s="13" customFormat="1">
      <c r="A274" s="13"/>
      <c r="B274" s="232"/>
      <c r="C274" s="233"/>
      <c r="D274" s="234" t="s">
        <v>171</v>
      </c>
      <c r="E274" s="235" t="s">
        <v>19</v>
      </c>
      <c r="F274" s="236" t="s">
        <v>225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171</v>
      </c>
      <c r="AU274" s="242" t="s">
        <v>81</v>
      </c>
      <c r="AV274" s="13" t="s">
        <v>79</v>
      </c>
      <c r="AW274" s="13" t="s">
        <v>33</v>
      </c>
      <c r="AX274" s="13" t="s">
        <v>72</v>
      </c>
      <c r="AY274" s="242" t="s">
        <v>160</v>
      </c>
    </row>
    <row r="275" s="13" customFormat="1">
      <c r="A275" s="13"/>
      <c r="B275" s="232"/>
      <c r="C275" s="233"/>
      <c r="D275" s="234" t="s">
        <v>171</v>
      </c>
      <c r="E275" s="235" t="s">
        <v>19</v>
      </c>
      <c r="F275" s="236" t="s">
        <v>226</v>
      </c>
      <c r="G275" s="233"/>
      <c r="H275" s="235" t="s">
        <v>19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171</v>
      </c>
      <c r="AU275" s="242" t="s">
        <v>81</v>
      </c>
      <c r="AV275" s="13" t="s">
        <v>79</v>
      </c>
      <c r="AW275" s="13" t="s">
        <v>33</v>
      </c>
      <c r="AX275" s="13" t="s">
        <v>72</v>
      </c>
      <c r="AY275" s="242" t="s">
        <v>160</v>
      </c>
    </row>
    <row r="276" s="14" customFormat="1">
      <c r="A276" s="14"/>
      <c r="B276" s="243"/>
      <c r="C276" s="244"/>
      <c r="D276" s="234" t="s">
        <v>171</v>
      </c>
      <c r="E276" s="245" t="s">
        <v>19</v>
      </c>
      <c r="F276" s="246" t="s">
        <v>348</v>
      </c>
      <c r="G276" s="244"/>
      <c r="H276" s="247">
        <v>0.10000000000000001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171</v>
      </c>
      <c r="AU276" s="253" t="s">
        <v>81</v>
      </c>
      <c r="AV276" s="14" t="s">
        <v>81</v>
      </c>
      <c r="AW276" s="14" t="s">
        <v>33</v>
      </c>
      <c r="AX276" s="14" t="s">
        <v>72</v>
      </c>
      <c r="AY276" s="253" t="s">
        <v>160</v>
      </c>
    </row>
    <row r="277" s="14" customFormat="1">
      <c r="A277" s="14"/>
      <c r="B277" s="243"/>
      <c r="C277" s="244"/>
      <c r="D277" s="234" t="s">
        <v>171</v>
      </c>
      <c r="E277" s="245" t="s">
        <v>19</v>
      </c>
      <c r="F277" s="246" t="s">
        <v>348</v>
      </c>
      <c r="G277" s="244"/>
      <c r="H277" s="247">
        <v>0.10000000000000001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171</v>
      </c>
      <c r="AU277" s="253" t="s">
        <v>81</v>
      </c>
      <c r="AV277" s="14" t="s">
        <v>81</v>
      </c>
      <c r="AW277" s="14" t="s">
        <v>33</v>
      </c>
      <c r="AX277" s="14" t="s">
        <v>72</v>
      </c>
      <c r="AY277" s="253" t="s">
        <v>160</v>
      </c>
    </row>
    <row r="278" s="15" customFormat="1">
      <c r="A278" s="15"/>
      <c r="B278" s="254"/>
      <c r="C278" s="255"/>
      <c r="D278" s="234" t="s">
        <v>171</v>
      </c>
      <c r="E278" s="256" t="s">
        <v>19</v>
      </c>
      <c r="F278" s="257" t="s">
        <v>173</v>
      </c>
      <c r="G278" s="255"/>
      <c r="H278" s="258">
        <v>0.20000000000000001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171</v>
      </c>
      <c r="AU278" s="264" t="s">
        <v>81</v>
      </c>
      <c r="AV278" s="15" t="s">
        <v>167</v>
      </c>
      <c r="AW278" s="15" t="s">
        <v>33</v>
      </c>
      <c r="AX278" s="15" t="s">
        <v>79</v>
      </c>
      <c r="AY278" s="264" t="s">
        <v>160</v>
      </c>
    </row>
    <row r="279" s="2" customFormat="1" ht="16.5" customHeight="1">
      <c r="A279" s="40"/>
      <c r="B279" s="41"/>
      <c r="C279" s="214" t="s">
        <v>349</v>
      </c>
      <c r="D279" s="214" t="s">
        <v>162</v>
      </c>
      <c r="E279" s="215" t="s">
        <v>350</v>
      </c>
      <c r="F279" s="216" t="s">
        <v>351</v>
      </c>
      <c r="G279" s="217" t="s">
        <v>222</v>
      </c>
      <c r="H279" s="218">
        <v>2.5779999999999998</v>
      </c>
      <c r="I279" s="219"/>
      <c r="J279" s="220">
        <f>ROUND(I279*H279,2)</f>
        <v>0</v>
      </c>
      <c r="K279" s="216" t="s">
        <v>166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2.2000000000000002</v>
      </c>
      <c r="T279" s="224">
        <f>S279*H279</f>
        <v>5.6715999999999998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167</v>
      </c>
      <c r="AT279" s="225" t="s">
        <v>162</v>
      </c>
      <c r="AU279" s="225" t="s">
        <v>81</v>
      </c>
      <c r="AY279" s="19" t="s">
        <v>160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167</v>
      </c>
      <c r="BM279" s="225" t="s">
        <v>352</v>
      </c>
    </row>
    <row r="280" s="2" customFormat="1">
      <c r="A280" s="40"/>
      <c r="B280" s="41"/>
      <c r="C280" s="42"/>
      <c r="D280" s="227" t="s">
        <v>169</v>
      </c>
      <c r="E280" s="42"/>
      <c r="F280" s="228" t="s">
        <v>353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169</v>
      </c>
      <c r="AU280" s="19" t="s">
        <v>81</v>
      </c>
    </row>
    <row r="281" s="13" customFormat="1">
      <c r="A281" s="13"/>
      <c r="B281" s="232"/>
      <c r="C281" s="233"/>
      <c r="D281" s="234" t="s">
        <v>171</v>
      </c>
      <c r="E281" s="235" t="s">
        <v>19</v>
      </c>
      <c r="F281" s="236" t="s">
        <v>184</v>
      </c>
      <c r="G281" s="233"/>
      <c r="H281" s="235" t="s">
        <v>19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171</v>
      </c>
      <c r="AU281" s="242" t="s">
        <v>81</v>
      </c>
      <c r="AV281" s="13" t="s">
        <v>79</v>
      </c>
      <c r="AW281" s="13" t="s">
        <v>33</v>
      </c>
      <c r="AX281" s="13" t="s">
        <v>72</v>
      </c>
      <c r="AY281" s="242" t="s">
        <v>160</v>
      </c>
    </row>
    <row r="282" s="13" customFormat="1">
      <c r="A282" s="13"/>
      <c r="B282" s="232"/>
      <c r="C282" s="233"/>
      <c r="D282" s="234" t="s">
        <v>171</v>
      </c>
      <c r="E282" s="235" t="s">
        <v>19</v>
      </c>
      <c r="F282" s="236" t="s">
        <v>354</v>
      </c>
      <c r="G282" s="233"/>
      <c r="H282" s="235" t="s">
        <v>19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171</v>
      </c>
      <c r="AU282" s="242" t="s">
        <v>81</v>
      </c>
      <c r="AV282" s="13" t="s">
        <v>79</v>
      </c>
      <c r="AW282" s="13" t="s">
        <v>33</v>
      </c>
      <c r="AX282" s="13" t="s">
        <v>72</v>
      </c>
      <c r="AY282" s="242" t="s">
        <v>160</v>
      </c>
    </row>
    <row r="283" s="14" customFormat="1">
      <c r="A283" s="14"/>
      <c r="B283" s="243"/>
      <c r="C283" s="244"/>
      <c r="D283" s="234" t="s">
        <v>171</v>
      </c>
      <c r="E283" s="245" t="s">
        <v>19</v>
      </c>
      <c r="F283" s="246" t="s">
        <v>355</v>
      </c>
      <c r="G283" s="244"/>
      <c r="H283" s="247">
        <v>2.5779999999999998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171</v>
      </c>
      <c r="AU283" s="253" t="s">
        <v>81</v>
      </c>
      <c r="AV283" s="14" t="s">
        <v>81</v>
      </c>
      <c r="AW283" s="14" t="s">
        <v>33</v>
      </c>
      <c r="AX283" s="14" t="s">
        <v>72</v>
      </c>
      <c r="AY283" s="253" t="s">
        <v>160</v>
      </c>
    </row>
    <row r="284" s="15" customFormat="1">
      <c r="A284" s="15"/>
      <c r="B284" s="254"/>
      <c r="C284" s="255"/>
      <c r="D284" s="234" t="s">
        <v>171</v>
      </c>
      <c r="E284" s="256" t="s">
        <v>19</v>
      </c>
      <c r="F284" s="257" t="s">
        <v>173</v>
      </c>
      <c r="G284" s="255"/>
      <c r="H284" s="258">
        <v>2.5779999999999998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171</v>
      </c>
      <c r="AU284" s="264" t="s">
        <v>81</v>
      </c>
      <c r="AV284" s="15" t="s">
        <v>167</v>
      </c>
      <c r="AW284" s="15" t="s">
        <v>33</v>
      </c>
      <c r="AX284" s="15" t="s">
        <v>79</v>
      </c>
      <c r="AY284" s="264" t="s">
        <v>160</v>
      </c>
    </row>
    <row r="285" s="2" customFormat="1" ht="16.5" customHeight="1">
      <c r="A285" s="40"/>
      <c r="B285" s="41"/>
      <c r="C285" s="214" t="s">
        <v>356</v>
      </c>
      <c r="D285" s="214" t="s">
        <v>162</v>
      </c>
      <c r="E285" s="215" t="s">
        <v>357</v>
      </c>
      <c r="F285" s="216" t="s">
        <v>358</v>
      </c>
      <c r="G285" s="217" t="s">
        <v>181</v>
      </c>
      <c r="H285" s="218">
        <v>2</v>
      </c>
      <c r="I285" s="219"/>
      <c r="J285" s="220">
        <f>ROUND(I285*H285,2)</f>
        <v>0</v>
      </c>
      <c r="K285" s="216" t="s">
        <v>166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0.089999999999999997</v>
      </c>
      <c r="T285" s="224">
        <f>S285*H285</f>
        <v>0.17999999999999999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167</v>
      </c>
      <c r="AT285" s="225" t="s">
        <v>162</v>
      </c>
      <c r="AU285" s="225" t="s">
        <v>81</v>
      </c>
      <c r="AY285" s="19" t="s">
        <v>160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167</v>
      </c>
      <c r="BM285" s="225" t="s">
        <v>359</v>
      </c>
    </row>
    <row r="286" s="2" customFormat="1">
      <c r="A286" s="40"/>
      <c r="B286" s="41"/>
      <c r="C286" s="42"/>
      <c r="D286" s="227" t="s">
        <v>169</v>
      </c>
      <c r="E286" s="42"/>
      <c r="F286" s="228" t="s">
        <v>360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169</v>
      </c>
      <c r="AU286" s="19" t="s">
        <v>81</v>
      </c>
    </row>
    <row r="287" s="13" customFormat="1">
      <c r="A287" s="13"/>
      <c r="B287" s="232"/>
      <c r="C287" s="233"/>
      <c r="D287" s="234" t="s">
        <v>171</v>
      </c>
      <c r="E287" s="235" t="s">
        <v>19</v>
      </c>
      <c r="F287" s="236" t="s">
        <v>225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171</v>
      </c>
      <c r="AU287" s="242" t="s">
        <v>81</v>
      </c>
      <c r="AV287" s="13" t="s">
        <v>79</v>
      </c>
      <c r="AW287" s="13" t="s">
        <v>33</v>
      </c>
      <c r="AX287" s="13" t="s">
        <v>72</v>
      </c>
      <c r="AY287" s="242" t="s">
        <v>160</v>
      </c>
    </row>
    <row r="288" s="13" customFormat="1">
      <c r="A288" s="13"/>
      <c r="B288" s="232"/>
      <c r="C288" s="233"/>
      <c r="D288" s="234" t="s">
        <v>171</v>
      </c>
      <c r="E288" s="235" t="s">
        <v>19</v>
      </c>
      <c r="F288" s="236" t="s">
        <v>226</v>
      </c>
      <c r="G288" s="233"/>
      <c r="H288" s="235" t="s">
        <v>19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171</v>
      </c>
      <c r="AU288" s="242" t="s">
        <v>81</v>
      </c>
      <c r="AV288" s="13" t="s">
        <v>79</v>
      </c>
      <c r="AW288" s="13" t="s">
        <v>33</v>
      </c>
      <c r="AX288" s="13" t="s">
        <v>72</v>
      </c>
      <c r="AY288" s="242" t="s">
        <v>160</v>
      </c>
    </row>
    <row r="289" s="14" customFormat="1">
      <c r="A289" s="14"/>
      <c r="B289" s="243"/>
      <c r="C289" s="244"/>
      <c r="D289" s="234" t="s">
        <v>171</v>
      </c>
      <c r="E289" s="245" t="s">
        <v>19</v>
      </c>
      <c r="F289" s="246" t="s">
        <v>361</v>
      </c>
      <c r="G289" s="244"/>
      <c r="H289" s="247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171</v>
      </c>
      <c r="AU289" s="253" t="s">
        <v>81</v>
      </c>
      <c r="AV289" s="14" t="s">
        <v>81</v>
      </c>
      <c r="AW289" s="14" t="s">
        <v>33</v>
      </c>
      <c r="AX289" s="14" t="s">
        <v>72</v>
      </c>
      <c r="AY289" s="253" t="s">
        <v>160</v>
      </c>
    </row>
    <row r="290" s="14" customFormat="1">
      <c r="A290" s="14"/>
      <c r="B290" s="243"/>
      <c r="C290" s="244"/>
      <c r="D290" s="234" t="s">
        <v>171</v>
      </c>
      <c r="E290" s="245" t="s">
        <v>19</v>
      </c>
      <c r="F290" s="246" t="s">
        <v>361</v>
      </c>
      <c r="G290" s="244"/>
      <c r="H290" s="247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171</v>
      </c>
      <c r="AU290" s="253" t="s">
        <v>81</v>
      </c>
      <c r="AV290" s="14" t="s">
        <v>81</v>
      </c>
      <c r="AW290" s="14" t="s">
        <v>33</v>
      </c>
      <c r="AX290" s="14" t="s">
        <v>72</v>
      </c>
      <c r="AY290" s="253" t="s">
        <v>160</v>
      </c>
    </row>
    <row r="291" s="15" customFormat="1">
      <c r="A291" s="15"/>
      <c r="B291" s="254"/>
      <c r="C291" s="255"/>
      <c r="D291" s="234" t="s">
        <v>171</v>
      </c>
      <c r="E291" s="256" t="s">
        <v>19</v>
      </c>
      <c r="F291" s="257" t="s">
        <v>173</v>
      </c>
      <c r="G291" s="255"/>
      <c r="H291" s="258">
        <v>2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171</v>
      </c>
      <c r="AU291" s="264" t="s">
        <v>81</v>
      </c>
      <c r="AV291" s="15" t="s">
        <v>167</v>
      </c>
      <c r="AW291" s="15" t="s">
        <v>33</v>
      </c>
      <c r="AX291" s="15" t="s">
        <v>79</v>
      </c>
      <c r="AY291" s="264" t="s">
        <v>160</v>
      </c>
    </row>
    <row r="292" s="2" customFormat="1" ht="21.75" customHeight="1">
      <c r="A292" s="40"/>
      <c r="B292" s="41"/>
      <c r="C292" s="214" t="s">
        <v>362</v>
      </c>
      <c r="D292" s="214" t="s">
        <v>162</v>
      </c>
      <c r="E292" s="215" t="s">
        <v>363</v>
      </c>
      <c r="F292" s="216" t="s">
        <v>364</v>
      </c>
      <c r="G292" s="217" t="s">
        <v>222</v>
      </c>
      <c r="H292" s="218">
        <v>0.20000000000000001</v>
      </c>
      <c r="I292" s="219"/>
      <c r="J292" s="220">
        <f>ROUND(I292*H292,2)</f>
        <v>0</v>
      </c>
      <c r="K292" s="216" t="s">
        <v>166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0.029000000000000001</v>
      </c>
      <c r="T292" s="224">
        <f>S292*H292</f>
        <v>0.0058000000000000005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167</v>
      </c>
      <c r="AT292" s="225" t="s">
        <v>162</v>
      </c>
      <c r="AU292" s="225" t="s">
        <v>81</v>
      </c>
      <c r="AY292" s="19" t="s">
        <v>160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167</v>
      </c>
      <c r="BM292" s="225" t="s">
        <v>365</v>
      </c>
    </row>
    <row r="293" s="2" customFormat="1">
      <c r="A293" s="40"/>
      <c r="B293" s="41"/>
      <c r="C293" s="42"/>
      <c r="D293" s="227" t="s">
        <v>169</v>
      </c>
      <c r="E293" s="42"/>
      <c r="F293" s="228" t="s">
        <v>366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169</v>
      </c>
      <c r="AU293" s="19" t="s">
        <v>81</v>
      </c>
    </row>
    <row r="294" s="13" customFormat="1">
      <c r="A294" s="13"/>
      <c r="B294" s="232"/>
      <c r="C294" s="233"/>
      <c r="D294" s="234" t="s">
        <v>171</v>
      </c>
      <c r="E294" s="235" t="s">
        <v>19</v>
      </c>
      <c r="F294" s="236" t="s">
        <v>225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171</v>
      </c>
      <c r="AU294" s="242" t="s">
        <v>81</v>
      </c>
      <c r="AV294" s="13" t="s">
        <v>79</v>
      </c>
      <c r="AW294" s="13" t="s">
        <v>33</v>
      </c>
      <c r="AX294" s="13" t="s">
        <v>72</v>
      </c>
      <c r="AY294" s="242" t="s">
        <v>160</v>
      </c>
    </row>
    <row r="295" s="13" customFormat="1">
      <c r="A295" s="13"/>
      <c r="B295" s="232"/>
      <c r="C295" s="233"/>
      <c r="D295" s="234" t="s">
        <v>171</v>
      </c>
      <c r="E295" s="235" t="s">
        <v>19</v>
      </c>
      <c r="F295" s="236" t="s">
        <v>226</v>
      </c>
      <c r="G295" s="233"/>
      <c r="H295" s="235" t="s">
        <v>19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171</v>
      </c>
      <c r="AU295" s="242" t="s">
        <v>81</v>
      </c>
      <c r="AV295" s="13" t="s">
        <v>79</v>
      </c>
      <c r="AW295" s="13" t="s">
        <v>33</v>
      </c>
      <c r="AX295" s="13" t="s">
        <v>72</v>
      </c>
      <c r="AY295" s="242" t="s">
        <v>160</v>
      </c>
    </row>
    <row r="296" s="14" customFormat="1">
      <c r="A296" s="14"/>
      <c r="B296" s="243"/>
      <c r="C296" s="244"/>
      <c r="D296" s="234" t="s">
        <v>171</v>
      </c>
      <c r="E296" s="245" t="s">
        <v>19</v>
      </c>
      <c r="F296" s="246" t="s">
        <v>348</v>
      </c>
      <c r="G296" s="244"/>
      <c r="H296" s="247">
        <v>0.10000000000000001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171</v>
      </c>
      <c r="AU296" s="253" t="s">
        <v>81</v>
      </c>
      <c r="AV296" s="14" t="s">
        <v>81</v>
      </c>
      <c r="AW296" s="14" t="s">
        <v>33</v>
      </c>
      <c r="AX296" s="14" t="s">
        <v>72</v>
      </c>
      <c r="AY296" s="253" t="s">
        <v>160</v>
      </c>
    </row>
    <row r="297" s="14" customFormat="1">
      <c r="A297" s="14"/>
      <c r="B297" s="243"/>
      <c r="C297" s="244"/>
      <c r="D297" s="234" t="s">
        <v>171</v>
      </c>
      <c r="E297" s="245" t="s">
        <v>19</v>
      </c>
      <c r="F297" s="246" t="s">
        <v>348</v>
      </c>
      <c r="G297" s="244"/>
      <c r="H297" s="247">
        <v>0.10000000000000001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171</v>
      </c>
      <c r="AU297" s="253" t="s">
        <v>81</v>
      </c>
      <c r="AV297" s="14" t="s">
        <v>81</v>
      </c>
      <c r="AW297" s="14" t="s">
        <v>33</v>
      </c>
      <c r="AX297" s="14" t="s">
        <v>72</v>
      </c>
      <c r="AY297" s="253" t="s">
        <v>160</v>
      </c>
    </row>
    <row r="298" s="15" customFormat="1">
      <c r="A298" s="15"/>
      <c r="B298" s="254"/>
      <c r="C298" s="255"/>
      <c r="D298" s="234" t="s">
        <v>171</v>
      </c>
      <c r="E298" s="256" t="s">
        <v>19</v>
      </c>
      <c r="F298" s="257" t="s">
        <v>173</v>
      </c>
      <c r="G298" s="255"/>
      <c r="H298" s="258">
        <v>0.20000000000000001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171</v>
      </c>
      <c r="AU298" s="264" t="s">
        <v>81</v>
      </c>
      <c r="AV298" s="15" t="s">
        <v>167</v>
      </c>
      <c r="AW298" s="15" t="s">
        <v>33</v>
      </c>
      <c r="AX298" s="15" t="s">
        <v>79</v>
      </c>
      <c r="AY298" s="264" t="s">
        <v>160</v>
      </c>
    </row>
    <row r="299" s="2" customFormat="1" ht="24.15" customHeight="1">
      <c r="A299" s="40"/>
      <c r="B299" s="41"/>
      <c r="C299" s="214" t="s">
        <v>367</v>
      </c>
      <c r="D299" s="214" t="s">
        <v>162</v>
      </c>
      <c r="E299" s="215" t="s">
        <v>368</v>
      </c>
      <c r="F299" s="216" t="s">
        <v>369</v>
      </c>
      <c r="G299" s="217" t="s">
        <v>181</v>
      </c>
      <c r="H299" s="218">
        <v>38.613999999999997</v>
      </c>
      <c r="I299" s="219"/>
      <c r="J299" s="220">
        <f>ROUND(I299*H299,2)</f>
        <v>0</v>
      </c>
      <c r="K299" s="216" t="s">
        <v>166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0.033000000000000002</v>
      </c>
      <c r="T299" s="224">
        <f>S299*H299</f>
        <v>1.274262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167</v>
      </c>
      <c r="AT299" s="225" t="s">
        <v>162</v>
      </c>
      <c r="AU299" s="225" t="s">
        <v>81</v>
      </c>
      <c r="AY299" s="19" t="s">
        <v>160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167</v>
      </c>
      <c r="BM299" s="225" t="s">
        <v>370</v>
      </c>
    </row>
    <row r="300" s="2" customFormat="1">
      <c r="A300" s="40"/>
      <c r="B300" s="41"/>
      <c r="C300" s="42"/>
      <c r="D300" s="227" t="s">
        <v>169</v>
      </c>
      <c r="E300" s="42"/>
      <c r="F300" s="228" t="s">
        <v>371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169</v>
      </c>
      <c r="AU300" s="19" t="s">
        <v>81</v>
      </c>
    </row>
    <row r="301" s="13" customFormat="1">
      <c r="A301" s="13"/>
      <c r="B301" s="232"/>
      <c r="C301" s="233"/>
      <c r="D301" s="234" t="s">
        <v>171</v>
      </c>
      <c r="E301" s="235" t="s">
        <v>19</v>
      </c>
      <c r="F301" s="236" t="s">
        <v>184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171</v>
      </c>
      <c r="AU301" s="242" t="s">
        <v>81</v>
      </c>
      <c r="AV301" s="13" t="s">
        <v>79</v>
      </c>
      <c r="AW301" s="13" t="s">
        <v>33</v>
      </c>
      <c r="AX301" s="13" t="s">
        <v>72</v>
      </c>
      <c r="AY301" s="242" t="s">
        <v>160</v>
      </c>
    </row>
    <row r="302" s="14" customFormat="1">
      <c r="A302" s="14"/>
      <c r="B302" s="243"/>
      <c r="C302" s="244"/>
      <c r="D302" s="234" t="s">
        <v>171</v>
      </c>
      <c r="E302" s="245" t="s">
        <v>19</v>
      </c>
      <c r="F302" s="246" t="s">
        <v>372</v>
      </c>
      <c r="G302" s="244"/>
      <c r="H302" s="247">
        <v>36.006999999999998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171</v>
      </c>
      <c r="AU302" s="253" t="s">
        <v>81</v>
      </c>
      <c r="AV302" s="14" t="s">
        <v>81</v>
      </c>
      <c r="AW302" s="14" t="s">
        <v>33</v>
      </c>
      <c r="AX302" s="14" t="s">
        <v>72</v>
      </c>
      <c r="AY302" s="253" t="s">
        <v>160</v>
      </c>
    </row>
    <row r="303" s="14" customFormat="1">
      <c r="A303" s="14"/>
      <c r="B303" s="243"/>
      <c r="C303" s="244"/>
      <c r="D303" s="234" t="s">
        <v>171</v>
      </c>
      <c r="E303" s="245" t="s">
        <v>19</v>
      </c>
      <c r="F303" s="246" t="s">
        <v>373</v>
      </c>
      <c r="G303" s="244"/>
      <c r="H303" s="247">
        <v>1.6319999999999999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171</v>
      </c>
      <c r="AU303" s="253" t="s">
        <v>81</v>
      </c>
      <c r="AV303" s="14" t="s">
        <v>81</v>
      </c>
      <c r="AW303" s="14" t="s">
        <v>33</v>
      </c>
      <c r="AX303" s="14" t="s">
        <v>72</v>
      </c>
      <c r="AY303" s="253" t="s">
        <v>160</v>
      </c>
    </row>
    <row r="304" s="14" customFormat="1">
      <c r="A304" s="14"/>
      <c r="B304" s="243"/>
      <c r="C304" s="244"/>
      <c r="D304" s="234" t="s">
        <v>171</v>
      </c>
      <c r="E304" s="245" t="s">
        <v>19</v>
      </c>
      <c r="F304" s="246" t="s">
        <v>374</v>
      </c>
      <c r="G304" s="244"/>
      <c r="H304" s="247">
        <v>-5.4000000000000004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171</v>
      </c>
      <c r="AU304" s="253" t="s">
        <v>81</v>
      </c>
      <c r="AV304" s="14" t="s">
        <v>81</v>
      </c>
      <c r="AW304" s="14" t="s">
        <v>33</v>
      </c>
      <c r="AX304" s="14" t="s">
        <v>72</v>
      </c>
      <c r="AY304" s="253" t="s">
        <v>160</v>
      </c>
    </row>
    <row r="305" s="13" customFormat="1">
      <c r="A305" s="13"/>
      <c r="B305" s="232"/>
      <c r="C305" s="233"/>
      <c r="D305" s="234" t="s">
        <v>171</v>
      </c>
      <c r="E305" s="235" t="s">
        <v>19</v>
      </c>
      <c r="F305" s="236" t="s">
        <v>267</v>
      </c>
      <c r="G305" s="233"/>
      <c r="H305" s="235" t="s">
        <v>19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171</v>
      </c>
      <c r="AU305" s="242" t="s">
        <v>81</v>
      </c>
      <c r="AV305" s="13" t="s">
        <v>79</v>
      </c>
      <c r="AW305" s="13" t="s">
        <v>33</v>
      </c>
      <c r="AX305" s="13" t="s">
        <v>72</v>
      </c>
      <c r="AY305" s="242" t="s">
        <v>160</v>
      </c>
    </row>
    <row r="306" s="14" customFormat="1">
      <c r="A306" s="14"/>
      <c r="B306" s="243"/>
      <c r="C306" s="244"/>
      <c r="D306" s="234" t="s">
        <v>171</v>
      </c>
      <c r="E306" s="245" t="s">
        <v>19</v>
      </c>
      <c r="F306" s="246" t="s">
        <v>375</v>
      </c>
      <c r="G306" s="244"/>
      <c r="H306" s="247">
        <v>1.5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171</v>
      </c>
      <c r="AU306" s="253" t="s">
        <v>81</v>
      </c>
      <c r="AV306" s="14" t="s">
        <v>81</v>
      </c>
      <c r="AW306" s="14" t="s">
        <v>33</v>
      </c>
      <c r="AX306" s="14" t="s">
        <v>72</v>
      </c>
      <c r="AY306" s="253" t="s">
        <v>160</v>
      </c>
    </row>
    <row r="307" s="14" customFormat="1">
      <c r="A307" s="14"/>
      <c r="B307" s="243"/>
      <c r="C307" s="244"/>
      <c r="D307" s="234" t="s">
        <v>171</v>
      </c>
      <c r="E307" s="245" t="s">
        <v>19</v>
      </c>
      <c r="F307" s="246" t="s">
        <v>375</v>
      </c>
      <c r="G307" s="244"/>
      <c r="H307" s="247">
        <v>1.5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171</v>
      </c>
      <c r="AU307" s="253" t="s">
        <v>81</v>
      </c>
      <c r="AV307" s="14" t="s">
        <v>81</v>
      </c>
      <c r="AW307" s="14" t="s">
        <v>33</v>
      </c>
      <c r="AX307" s="14" t="s">
        <v>72</v>
      </c>
      <c r="AY307" s="253" t="s">
        <v>160</v>
      </c>
    </row>
    <row r="308" s="14" customFormat="1">
      <c r="A308" s="14"/>
      <c r="B308" s="243"/>
      <c r="C308" s="244"/>
      <c r="D308" s="234" t="s">
        <v>171</v>
      </c>
      <c r="E308" s="245" t="s">
        <v>19</v>
      </c>
      <c r="F308" s="246" t="s">
        <v>376</v>
      </c>
      <c r="G308" s="244"/>
      <c r="H308" s="247">
        <v>3.375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171</v>
      </c>
      <c r="AU308" s="253" t="s">
        <v>81</v>
      </c>
      <c r="AV308" s="14" t="s">
        <v>81</v>
      </c>
      <c r="AW308" s="14" t="s">
        <v>33</v>
      </c>
      <c r="AX308" s="14" t="s">
        <v>72</v>
      </c>
      <c r="AY308" s="253" t="s">
        <v>160</v>
      </c>
    </row>
    <row r="309" s="15" customFormat="1">
      <c r="A309" s="15"/>
      <c r="B309" s="254"/>
      <c r="C309" s="255"/>
      <c r="D309" s="234" t="s">
        <v>171</v>
      </c>
      <c r="E309" s="256" t="s">
        <v>19</v>
      </c>
      <c r="F309" s="257" t="s">
        <v>173</v>
      </c>
      <c r="G309" s="255"/>
      <c r="H309" s="258">
        <v>38.613999999999997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4" t="s">
        <v>171</v>
      </c>
      <c r="AU309" s="264" t="s">
        <v>81</v>
      </c>
      <c r="AV309" s="15" t="s">
        <v>167</v>
      </c>
      <c r="AW309" s="15" t="s">
        <v>33</v>
      </c>
      <c r="AX309" s="15" t="s">
        <v>79</v>
      </c>
      <c r="AY309" s="264" t="s">
        <v>160</v>
      </c>
    </row>
    <row r="310" s="2" customFormat="1" ht="24.15" customHeight="1">
      <c r="A310" s="40"/>
      <c r="B310" s="41"/>
      <c r="C310" s="214" t="s">
        <v>377</v>
      </c>
      <c r="D310" s="214" t="s">
        <v>162</v>
      </c>
      <c r="E310" s="215" t="s">
        <v>378</v>
      </c>
      <c r="F310" s="216" t="s">
        <v>379</v>
      </c>
      <c r="G310" s="217" t="s">
        <v>181</v>
      </c>
      <c r="H310" s="218">
        <v>2.9550000000000001</v>
      </c>
      <c r="I310" s="219"/>
      <c r="J310" s="220">
        <f>ROUND(I310*H310,2)</f>
        <v>0</v>
      </c>
      <c r="K310" s="216" t="s">
        <v>166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0.075999999999999998</v>
      </c>
      <c r="T310" s="224">
        <f>S310*H310</f>
        <v>0.22458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167</v>
      </c>
      <c r="AT310" s="225" t="s">
        <v>162</v>
      </c>
      <c r="AU310" s="225" t="s">
        <v>81</v>
      </c>
      <c r="AY310" s="19" t="s">
        <v>160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167</v>
      </c>
      <c r="BM310" s="225" t="s">
        <v>380</v>
      </c>
    </row>
    <row r="311" s="2" customFormat="1">
      <c r="A311" s="40"/>
      <c r="B311" s="41"/>
      <c r="C311" s="42"/>
      <c r="D311" s="227" t="s">
        <v>169</v>
      </c>
      <c r="E311" s="42"/>
      <c r="F311" s="228" t="s">
        <v>381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169</v>
      </c>
      <c r="AU311" s="19" t="s">
        <v>81</v>
      </c>
    </row>
    <row r="312" s="13" customFormat="1">
      <c r="A312" s="13"/>
      <c r="B312" s="232"/>
      <c r="C312" s="233"/>
      <c r="D312" s="234" t="s">
        <v>171</v>
      </c>
      <c r="E312" s="235" t="s">
        <v>19</v>
      </c>
      <c r="F312" s="236" t="s">
        <v>267</v>
      </c>
      <c r="G312" s="233"/>
      <c r="H312" s="235" t="s">
        <v>19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171</v>
      </c>
      <c r="AU312" s="242" t="s">
        <v>81</v>
      </c>
      <c r="AV312" s="13" t="s">
        <v>79</v>
      </c>
      <c r="AW312" s="13" t="s">
        <v>33</v>
      </c>
      <c r="AX312" s="13" t="s">
        <v>72</v>
      </c>
      <c r="AY312" s="242" t="s">
        <v>160</v>
      </c>
    </row>
    <row r="313" s="14" customFormat="1">
      <c r="A313" s="14"/>
      <c r="B313" s="243"/>
      <c r="C313" s="244"/>
      <c r="D313" s="234" t="s">
        <v>171</v>
      </c>
      <c r="E313" s="245" t="s">
        <v>19</v>
      </c>
      <c r="F313" s="246" t="s">
        <v>382</v>
      </c>
      <c r="G313" s="244"/>
      <c r="H313" s="247">
        <v>1.5760000000000001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171</v>
      </c>
      <c r="AU313" s="253" t="s">
        <v>81</v>
      </c>
      <c r="AV313" s="14" t="s">
        <v>81</v>
      </c>
      <c r="AW313" s="14" t="s">
        <v>33</v>
      </c>
      <c r="AX313" s="14" t="s">
        <v>72</v>
      </c>
      <c r="AY313" s="253" t="s">
        <v>160</v>
      </c>
    </row>
    <row r="314" s="14" customFormat="1">
      <c r="A314" s="14"/>
      <c r="B314" s="243"/>
      <c r="C314" s="244"/>
      <c r="D314" s="234" t="s">
        <v>171</v>
      </c>
      <c r="E314" s="245" t="s">
        <v>19</v>
      </c>
      <c r="F314" s="246" t="s">
        <v>383</v>
      </c>
      <c r="G314" s="244"/>
      <c r="H314" s="247">
        <v>1.379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171</v>
      </c>
      <c r="AU314" s="253" t="s">
        <v>81</v>
      </c>
      <c r="AV314" s="14" t="s">
        <v>81</v>
      </c>
      <c r="AW314" s="14" t="s">
        <v>33</v>
      </c>
      <c r="AX314" s="14" t="s">
        <v>72</v>
      </c>
      <c r="AY314" s="253" t="s">
        <v>160</v>
      </c>
    </row>
    <row r="315" s="15" customFormat="1">
      <c r="A315" s="15"/>
      <c r="B315" s="254"/>
      <c r="C315" s="255"/>
      <c r="D315" s="234" t="s">
        <v>171</v>
      </c>
      <c r="E315" s="256" t="s">
        <v>19</v>
      </c>
      <c r="F315" s="257" t="s">
        <v>173</v>
      </c>
      <c r="G315" s="255"/>
      <c r="H315" s="258">
        <v>2.9550000000000001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4" t="s">
        <v>171</v>
      </c>
      <c r="AU315" s="264" t="s">
        <v>81</v>
      </c>
      <c r="AV315" s="15" t="s">
        <v>167</v>
      </c>
      <c r="AW315" s="15" t="s">
        <v>33</v>
      </c>
      <c r="AX315" s="15" t="s">
        <v>79</v>
      </c>
      <c r="AY315" s="264" t="s">
        <v>160</v>
      </c>
    </row>
    <row r="316" s="2" customFormat="1" ht="24.15" customHeight="1">
      <c r="A316" s="40"/>
      <c r="B316" s="41"/>
      <c r="C316" s="214" t="s">
        <v>384</v>
      </c>
      <c r="D316" s="214" t="s">
        <v>162</v>
      </c>
      <c r="E316" s="215" t="s">
        <v>385</v>
      </c>
      <c r="F316" s="216" t="s">
        <v>386</v>
      </c>
      <c r="G316" s="217" t="s">
        <v>181</v>
      </c>
      <c r="H316" s="218">
        <v>10.82</v>
      </c>
      <c r="I316" s="219"/>
      <c r="J316" s="220">
        <f>ROUND(I316*H316,2)</f>
        <v>0</v>
      </c>
      <c r="K316" s="216" t="s">
        <v>166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0.063</v>
      </c>
      <c r="T316" s="224">
        <f>S316*H316</f>
        <v>0.68166000000000004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167</v>
      </c>
      <c r="AT316" s="225" t="s">
        <v>162</v>
      </c>
      <c r="AU316" s="225" t="s">
        <v>81</v>
      </c>
      <c r="AY316" s="19" t="s">
        <v>160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167</v>
      </c>
      <c r="BM316" s="225" t="s">
        <v>387</v>
      </c>
    </row>
    <row r="317" s="2" customFormat="1">
      <c r="A317" s="40"/>
      <c r="B317" s="41"/>
      <c r="C317" s="42"/>
      <c r="D317" s="227" t="s">
        <v>169</v>
      </c>
      <c r="E317" s="42"/>
      <c r="F317" s="228" t="s">
        <v>388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169</v>
      </c>
      <c r="AU317" s="19" t="s">
        <v>81</v>
      </c>
    </row>
    <row r="318" s="13" customFormat="1">
      <c r="A318" s="13"/>
      <c r="B318" s="232"/>
      <c r="C318" s="233"/>
      <c r="D318" s="234" t="s">
        <v>171</v>
      </c>
      <c r="E318" s="235" t="s">
        <v>19</v>
      </c>
      <c r="F318" s="236" t="s">
        <v>184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171</v>
      </c>
      <c r="AU318" s="242" t="s">
        <v>81</v>
      </c>
      <c r="AV318" s="13" t="s">
        <v>79</v>
      </c>
      <c r="AW318" s="13" t="s">
        <v>33</v>
      </c>
      <c r="AX318" s="13" t="s">
        <v>72</v>
      </c>
      <c r="AY318" s="242" t="s">
        <v>160</v>
      </c>
    </row>
    <row r="319" s="14" customFormat="1">
      <c r="A319" s="14"/>
      <c r="B319" s="243"/>
      <c r="C319" s="244"/>
      <c r="D319" s="234" t="s">
        <v>171</v>
      </c>
      <c r="E319" s="245" t="s">
        <v>19</v>
      </c>
      <c r="F319" s="246" t="s">
        <v>389</v>
      </c>
      <c r="G319" s="244"/>
      <c r="H319" s="247">
        <v>3.1520000000000001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171</v>
      </c>
      <c r="AU319" s="253" t="s">
        <v>81</v>
      </c>
      <c r="AV319" s="14" t="s">
        <v>81</v>
      </c>
      <c r="AW319" s="14" t="s">
        <v>33</v>
      </c>
      <c r="AX319" s="14" t="s">
        <v>72</v>
      </c>
      <c r="AY319" s="253" t="s">
        <v>160</v>
      </c>
    </row>
    <row r="320" s="14" customFormat="1">
      <c r="A320" s="14"/>
      <c r="B320" s="243"/>
      <c r="C320" s="244"/>
      <c r="D320" s="234" t="s">
        <v>171</v>
      </c>
      <c r="E320" s="245" t="s">
        <v>19</v>
      </c>
      <c r="F320" s="246" t="s">
        <v>390</v>
      </c>
      <c r="G320" s="244"/>
      <c r="H320" s="247">
        <v>2.3639999999999999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171</v>
      </c>
      <c r="AU320" s="253" t="s">
        <v>81</v>
      </c>
      <c r="AV320" s="14" t="s">
        <v>81</v>
      </c>
      <c r="AW320" s="14" t="s">
        <v>33</v>
      </c>
      <c r="AX320" s="14" t="s">
        <v>72</v>
      </c>
      <c r="AY320" s="253" t="s">
        <v>160</v>
      </c>
    </row>
    <row r="321" s="13" customFormat="1">
      <c r="A321" s="13"/>
      <c r="B321" s="232"/>
      <c r="C321" s="233"/>
      <c r="D321" s="234" t="s">
        <v>171</v>
      </c>
      <c r="E321" s="235" t="s">
        <v>19</v>
      </c>
      <c r="F321" s="236" t="s">
        <v>267</v>
      </c>
      <c r="G321" s="233"/>
      <c r="H321" s="235" t="s">
        <v>19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171</v>
      </c>
      <c r="AU321" s="242" t="s">
        <v>81</v>
      </c>
      <c r="AV321" s="13" t="s">
        <v>79</v>
      </c>
      <c r="AW321" s="13" t="s">
        <v>33</v>
      </c>
      <c r="AX321" s="13" t="s">
        <v>72</v>
      </c>
      <c r="AY321" s="242" t="s">
        <v>160</v>
      </c>
    </row>
    <row r="322" s="14" customFormat="1">
      <c r="A322" s="14"/>
      <c r="B322" s="243"/>
      <c r="C322" s="244"/>
      <c r="D322" s="234" t="s">
        <v>171</v>
      </c>
      <c r="E322" s="245" t="s">
        <v>19</v>
      </c>
      <c r="F322" s="246" t="s">
        <v>391</v>
      </c>
      <c r="G322" s="244"/>
      <c r="H322" s="247">
        <v>2.9399999999999999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171</v>
      </c>
      <c r="AU322" s="253" t="s">
        <v>81</v>
      </c>
      <c r="AV322" s="14" t="s">
        <v>81</v>
      </c>
      <c r="AW322" s="14" t="s">
        <v>33</v>
      </c>
      <c r="AX322" s="14" t="s">
        <v>72</v>
      </c>
      <c r="AY322" s="253" t="s">
        <v>160</v>
      </c>
    </row>
    <row r="323" s="14" customFormat="1">
      <c r="A323" s="14"/>
      <c r="B323" s="243"/>
      <c r="C323" s="244"/>
      <c r="D323" s="234" t="s">
        <v>171</v>
      </c>
      <c r="E323" s="245" t="s">
        <v>19</v>
      </c>
      <c r="F323" s="246" t="s">
        <v>390</v>
      </c>
      <c r="G323" s="244"/>
      <c r="H323" s="247">
        <v>2.3639999999999999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171</v>
      </c>
      <c r="AU323" s="253" t="s">
        <v>81</v>
      </c>
      <c r="AV323" s="14" t="s">
        <v>81</v>
      </c>
      <c r="AW323" s="14" t="s">
        <v>33</v>
      </c>
      <c r="AX323" s="14" t="s">
        <v>72</v>
      </c>
      <c r="AY323" s="253" t="s">
        <v>160</v>
      </c>
    </row>
    <row r="324" s="15" customFormat="1">
      <c r="A324" s="15"/>
      <c r="B324" s="254"/>
      <c r="C324" s="255"/>
      <c r="D324" s="234" t="s">
        <v>171</v>
      </c>
      <c r="E324" s="256" t="s">
        <v>19</v>
      </c>
      <c r="F324" s="257" t="s">
        <v>173</v>
      </c>
      <c r="G324" s="255"/>
      <c r="H324" s="258">
        <v>10.82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4" t="s">
        <v>171</v>
      </c>
      <c r="AU324" s="264" t="s">
        <v>81</v>
      </c>
      <c r="AV324" s="15" t="s">
        <v>167</v>
      </c>
      <c r="AW324" s="15" t="s">
        <v>33</v>
      </c>
      <c r="AX324" s="15" t="s">
        <v>79</v>
      </c>
      <c r="AY324" s="264" t="s">
        <v>160</v>
      </c>
    </row>
    <row r="325" s="2" customFormat="1" ht="21.75" customHeight="1">
      <c r="A325" s="40"/>
      <c r="B325" s="41"/>
      <c r="C325" s="214" t="s">
        <v>392</v>
      </c>
      <c r="D325" s="214" t="s">
        <v>162</v>
      </c>
      <c r="E325" s="215" t="s">
        <v>393</v>
      </c>
      <c r="F325" s="216" t="s">
        <v>394</v>
      </c>
      <c r="G325" s="217" t="s">
        <v>181</v>
      </c>
      <c r="H325" s="218">
        <v>13.5</v>
      </c>
      <c r="I325" s="219"/>
      <c r="J325" s="220">
        <f>ROUND(I325*H325,2)</f>
        <v>0</v>
      </c>
      <c r="K325" s="216" t="s">
        <v>166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0.050999999999999997</v>
      </c>
      <c r="T325" s="224">
        <f>S325*H325</f>
        <v>0.6885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167</v>
      </c>
      <c r="AT325" s="225" t="s">
        <v>162</v>
      </c>
      <c r="AU325" s="225" t="s">
        <v>81</v>
      </c>
      <c r="AY325" s="19" t="s">
        <v>160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167</v>
      </c>
      <c r="BM325" s="225" t="s">
        <v>395</v>
      </c>
    </row>
    <row r="326" s="2" customFormat="1">
      <c r="A326" s="40"/>
      <c r="B326" s="41"/>
      <c r="C326" s="42"/>
      <c r="D326" s="227" t="s">
        <v>169</v>
      </c>
      <c r="E326" s="42"/>
      <c r="F326" s="228" t="s">
        <v>396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169</v>
      </c>
      <c r="AU326" s="19" t="s">
        <v>81</v>
      </c>
    </row>
    <row r="327" s="13" customFormat="1">
      <c r="A327" s="13"/>
      <c r="B327" s="232"/>
      <c r="C327" s="233"/>
      <c r="D327" s="234" t="s">
        <v>171</v>
      </c>
      <c r="E327" s="235" t="s">
        <v>19</v>
      </c>
      <c r="F327" s="236" t="s">
        <v>184</v>
      </c>
      <c r="G327" s="233"/>
      <c r="H327" s="235" t="s">
        <v>19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171</v>
      </c>
      <c r="AU327" s="242" t="s">
        <v>81</v>
      </c>
      <c r="AV327" s="13" t="s">
        <v>79</v>
      </c>
      <c r="AW327" s="13" t="s">
        <v>33</v>
      </c>
      <c r="AX327" s="13" t="s">
        <v>72</v>
      </c>
      <c r="AY327" s="242" t="s">
        <v>160</v>
      </c>
    </row>
    <row r="328" s="14" customFormat="1">
      <c r="A328" s="14"/>
      <c r="B328" s="243"/>
      <c r="C328" s="244"/>
      <c r="D328" s="234" t="s">
        <v>171</v>
      </c>
      <c r="E328" s="245" t="s">
        <v>19</v>
      </c>
      <c r="F328" s="246" t="s">
        <v>397</v>
      </c>
      <c r="G328" s="244"/>
      <c r="H328" s="247">
        <v>2.7000000000000002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171</v>
      </c>
      <c r="AU328" s="253" t="s">
        <v>81</v>
      </c>
      <c r="AV328" s="14" t="s">
        <v>81</v>
      </c>
      <c r="AW328" s="14" t="s">
        <v>33</v>
      </c>
      <c r="AX328" s="14" t="s">
        <v>72</v>
      </c>
      <c r="AY328" s="253" t="s">
        <v>160</v>
      </c>
    </row>
    <row r="329" s="14" customFormat="1">
      <c r="A329" s="14"/>
      <c r="B329" s="243"/>
      <c r="C329" s="244"/>
      <c r="D329" s="234" t="s">
        <v>171</v>
      </c>
      <c r="E329" s="245" t="s">
        <v>19</v>
      </c>
      <c r="F329" s="246" t="s">
        <v>397</v>
      </c>
      <c r="G329" s="244"/>
      <c r="H329" s="247">
        <v>2.7000000000000002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171</v>
      </c>
      <c r="AU329" s="253" t="s">
        <v>81</v>
      </c>
      <c r="AV329" s="14" t="s">
        <v>81</v>
      </c>
      <c r="AW329" s="14" t="s">
        <v>33</v>
      </c>
      <c r="AX329" s="14" t="s">
        <v>72</v>
      </c>
      <c r="AY329" s="253" t="s">
        <v>160</v>
      </c>
    </row>
    <row r="330" s="14" customFormat="1">
      <c r="A330" s="14"/>
      <c r="B330" s="243"/>
      <c r="C330" s="244"/>
      <c r="D330" s="234" t="s">
        <v>171</v>
      </c>
      <c r="E330" s="245" t="s">
        <v>19</v>
      </c>
      <c r="F330" s="246" t="s">
        <v>397</v>
      </c>
      <c r="G330" s="244"/>
      <c r="H330" s="247">
        <v>2.7000000000000002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171</v>
      </c>
      <c r="AU330" s="253" t="s">
        <v>81</v>
      </c>
      <c r="AV330" s="14" t="s">
        <v>81</v>
      </c>
      <c r="AW330" s="14" t="s">
        <v>33</v>
      </c>
      <c r="AX330" s="14" t="s">
        <v>72</v>
      </c>
      <c r="AY330" s="253" t="s">
        <v>160</v>
      </c>
    </row>
    <row r="331" s="13" customFormat="1">
      <c r="A331" s="13"/>
      <c r="B331" s="232"/>
      <c r="C331" s="233"/>
      <c r="D331" s="234" t="s">
        <v>171</v>
      </c>
      <c r="E331" s="235" t="s">
        <v>19</v>
      </c>
      <c r="F331" s="236" t="s">
        <v>267</v>
      </c>
      <c r="G331" s="233"/>
      <c r="H331" s="235" t="s">
        <v>19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171</v>
      </c>
      <c r="AU331" s="242" t="s">
        <v>81</v>
      </c>
      <c r="AV331" s="13" t="s">
        <v>79</v>
      </c>
      <c r="AW331" s="13" t="s">
        <v>33</v>
      </c>
      <c r="AX331" s="13" t="s">
        <v>72</v>
      </c>
      <c r="AY331" s="242" t="s">
        <v>160</v>
      </c>
    </row>
    <row r="332" s="14" customFormat="1">
      <c r="A332" s="14"/>
      <c r="B332" s="243"/>
      <c r="C332" s="244"/>
      <c r="D332" s="234" t="s">
        <v>171</v>
      </c>
      <c r="E332" s="245" t="s">
        <v>19</v>
      </c>
      <c r="F332" s="246" t="s">
        <v>397</v>
      </c>
      <c r="G332" s="244"/>
      <c r="H332" s="247">
        <v>2.7000000000000002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171</v>
      </c>
      <c r="AU332" s="253" t="s">
        <v>81</v>
      </c>
      <c r="AV332" s="14" t="s">
        <v>81</v>
      </c>
      <c r="AW332" s="14" t="s">
        <v>33</v>
      </c>
      <c r="AX332" s="14" t="s">
        <v>72</v>
      </c>
      <c r="AY332" s="253" t="s">
        <v>160</v>
      </c>
    </row>
    <row r="333" s="14" customFormat="1">
      <c r="A333" s="14"/>
      <c r="B333" s="243"/>
      <c r="C333" s="244"/>
      <c r="D333" s="234" t="s">
        <v>171</v>
      </c>
      <c r="E333" s="245" t="s">
        <v>19</v>
      </c>
      <c r="F333" s="246" t="s">
        <v>397</v>
      </c>
      <c r="G333" s="244"/>
      <c r="H333" s="247">
        <v>2.7000000000000002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171</v>
      </c>
      <c r="AU333" s="253" t="s">
        <v>81</v>
      </c>
      <c r="AV333" s="14" t="s">
        <v>81</v>
      </c>
      <c r="AW333" s="14" t="s">
        <v>33</v>
      </c>
      <c r="AX333" s="14" t="s">
        <v>72</v>
      </c>
      <c r="AY333" s="253" t="s">
        <v>160</v>
      </c>
    </row>
    <row r="334" s="15" customFormat="1">
      <c r="A334" s="15"/>
      <c r="B334" s="254"/>
      <c r="C334" s="255"/>
      <c r="D334" s="234" t="s">
        <v>171</v>
      </c>
      <c r="E334" s="256" t="s">
        <v>19</v>
      </c>
      <c r="F334" s="257" t="s">
        <v>173</v>
      </c>
      <c r="G334" s="255"/>
      <c r="H334" s="258">
        <v>13.5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4" t="s">
        <v>171</v>
      </c>
      <c r="AU334" s="264" t="s">
        <v>81</v>
      </c>
      <c r="AV334" s="15" t="s">
        <v>167</v>
      </c>
      <c r="AW334" s="15" t="s">
        <v>33</v>
      </c>
      <c r="AX334" s="15" t="s">
        <v>79</v>
      </c>
      <c r="AY334" s="264" t="s">
        <v>160</v>
      </c>
    </row>
    <row r="335" s="2" customFormat="1" ht="24.15" customHeight="1">
      <c r="A335" s="40"/>
      <c r="B335" s="41"/>
      <c r="C335" s="214" t="s">
        <v>398</v>
      </c>
      <c r="D335" s="214" t="s">
        <v>162</v>
      </c>
      <c r="E335" s="215" t="s">
        <v>399</v>
      </c>
      <c r="F335" s="216" t="s">
        <v>400</v>
      </c>
      <c r="G335" s="217" t="s">
        <v>222</v>
      </c>
      <c r="H335" s="218">
        <v>3.1880000000000002</v>
      </c>
      <c r="I335" s="219"/>
      <c r="J335" s="220">
        <f>ROUND(I335*H335,2)</f>
        <v>0</v>
      </c>
      <c r="K335" s="216" t="s">
        <v>166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1.8</v>
      </c>
      <c r="T335" s="224">
        <f>S335*H335</f>
        <v>5.7384000000000004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167</v>
      </c>
      <c r="AT335" s="225" t="s">
        <v>162</v>
      </c>
      <c r="AU335" s="225" t="s">
        <v>81</v>
      </c>
      <c r="AY335" s="19" t="s">
        <v>160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79</v>
      </c>
      <c r="BK335" s="226">
        <f>ROUND(I335*H335,2)</f>
        <v>0</v>
      </c>
      <c r="BL335" s="19" t="s">
        <v>167</v>
      </c>
      <c r="BM335" s="225" t="s">
        <v>401</v>
      </c>
    </row>
    <row r="336" s="2" customFormat="1">
      <c r="A336" s="40"/>
      <c r="B336" s="41"/>
      <c r="C336" s="42"/>
      <c r="D336" s="227" t="s">
        <v>169</v>
      </c>
      <c r="E336" s="42"/>
      <c r="F336" s="228" t="s">
        <v>402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169</v>
      </c>
      <c r="AU336" s="19" t="s">
        <v>81</v>
      </c>
    </row>
    <row r="337" s="13" customFormat="1">
      <c r="A337" s="13"/>
      <c r="B337" s="232"/>
      <c r="C337" s="233"/>
      <c r="D337" s="234" t="s">
        <v>171</v>
      </c>
      <c r="E337" s="235" t="s">
        <v>19</v>
      </c>
      <c r="F337" s="236" t="s">
        <v>267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171</v>
      </c>
      <c r="AU337" s="242" t="s">
        <v>81</v>
      </c>
      <c r="AV337" s="13" t="s">
        <v>79</v>
      </c>
      <c r="AW337" s="13" t="s">
        <v>33</v>
      </c>
      <c r="AX337" s="13" t="s">
        <v>72</v>
      </c>
      <c r="AY337" s="242" t="s">
        <v>160</v>
      </c>
    </row>
    <row r="338" s="14" customFormat="1">
      <c r="A338" s="14"/>
      <c r="B338" s="243"/>
      <c r="C338" s="244"/>
      <c r="D338" s="234" t="s">
        <v>171</v>
      </c>
      <c r="E338" s="245" t="s">
        <v>19</v>
      </c>
      <c r="F338" s="246" t="s">
        <v>403</v>
      </c>
      <c r="G338" s="244"/>
      <c r="H338" s="247">
        <v>0.75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171</v>
      </c>
      <c r="AU338" s="253" t="s">
        <v>81</v>
      </c>
      <c r="AV338" s="14" t="s">
        <v>81</v>
      </c>
      <c r="AW338" s="14" t="s">
        <v>33</v>
      </c>
      <c r="AX338" s="14" t="s">
        <v>72</v>
      </c>
      <c r="AY338" s="253" t="s">
        <v>160</v>
      </c>
    </row>
    <row r="339" s="14" customFormat="1">
      <c r="A339" s="14"/>
      <c r="B339" s="243"/>
      <c r="C339" s="244"/>
      <c r="D339" s="234" t="s">
        <v>171</v>
      </c>
      <c r="E339" s="245" t="s">
        <v>19</v>
      </c>
      <c r="F339" s="246" t="s">
        <v>403</v>
      </c>
      <c r="G339" s="244"/>
      <c r="H339" s="247">
        <v>0.75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171</v>
      </c>
      <c r="AU339" s="253" t="s">
        <v>81</v>
      </c>
      <c r="AV339" s="14" t="s">
        <v>81</v>
      </c>
      <c r="AW339" s="14" t="s">
        <v>33</v>
      </c>
      <c r="AX339" s="14" t="s">
        <v>72</v>
      </c>
      <c r="AY339" s="253" t="s">
        <v>160</v>
      </c>
    </row>
    <row r="340" s="14" customFormat="1">
      <c r="A340" s="14"/>
      <c r="B340" s="243"/>
      <c r="C340" s="244"/>
      <c r="D340" s="234" t="s">
        <v>171</v>
      </c>
      <c r="E340" s="245" t="s">
        <v>19</v>
      </c>
      <c r="F340" s="246" t="s">
        <v>404</v>
      </c>
      <c r="G340" s="244"/>
      <c r="H340" s="247">
        <v>1.6879999999999999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171</v>
      </c>
      <c r="AU340" s="253" t="s">
        <v>81</v>
      </c>
      <c r="AV340" s="14" t="s">
        <v>81</v>
      </c>
      <c r="AW340" s="14" t="s">
        <v>33</v>
      </c>
      <c r="AX340" s="14" t="s">
        <v>72</v>
      </c>
      <c r="AY340" s="253" t="s">
        <v>160</v>
      </c>
    </row>
    <row r="341" s="15" customFormat="1">
      <c r="A341" s="15"/>
      <c r="B341" s="254"/>
      <c r="C341" s="255"/>
      <c r="D341" s="234" t="s">
        <v>171</v>
      </c>
      <c r="E341" s="256" t="s">
        <v>19</v>
      </c>
      <c r="F341" s="257" t="s">
        <v>173</v>
      </c>
      <c r="G341" s="255"/>
      <c r="H341" s="258">
        <v>3.1879999999999997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171</v>
      </c>
      <c r="AU341" s="264" t="s">
        <v>81</v>
      </c>
      <c r="AV341" s="15" t="s">
        <v>167</v>
      </c>
      <c r="AW341" s="15" t="s">
        <v>33</v>
      </c>
      <c r="AX341" s="15" t="s">
        <v>79</v>
      </c>
      <c r="AY341" s="264" t="s">
        <v>160</v>
      </c>
    </row>
    <row r="342" s="2" customFormat="1" ht="16.5" customHeight="1">
      <c r="A342" s="40"/>
      <c r="B342" s="41"/>
      <c r="C342" s="214" t="s">
        <v>405</v>
      </c>
      <c r="D342" s="214" t="s">
        <v>162</v>
      </c>
      <c r="E342" s="215" t="s">
        <v>406</v>
      </c>
      <c r="F342" s="216" t="s">
        <v>407</v>
      </c>
      <c r="G342" s="217" t="s">
        <v>165</v>
      </c>
      <c r="H342" s="218">
        <v>4</v>
      </c>
      <c r="I342" s="219"/>
      <c r="J342" s="220">
        <f>ROUND(I342*H342,2)</f>
        <v>0</v>
      </c>
      <c r="K342" s="216" t="s">
        <v>166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0.036999999999999998</v>
      </c>
      <c r="T342" s="224">
        <f>S342*H342</f>
        <v>0.14799999999999999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167</v>
      </c>
      <c r="AT342" s="225" t="s">
        <v>162</v>
      </c>
      <c r="AU342" s="225" t="s">
        <v>81</v>
      </c>
      <c r="AY342" s="19" t="s">
        <v>160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79</v>
      </c>
      <c r="BK342" s="226">
        <f>ROUND(I342*H342,2)</f>
        <v>0</v>
      </c>
      <c r="BL342" s="19" t="s">
        <v>167</v>
      </c>
      <c r="BM342" s="225" t="s">
        <v>408</v>
      </c>
    </row>
    <row r="343" s="2" customFormat="1">
      <c r="A343" s="40"/>
      <c r="B343" s="41"/>
      <c r="C343" s="42"/>
      <c r="D343" s="227" t="s">
        <v>169</v>
      </c>
      <c r="E343" s="42"/>
      <c r="F343" s="228" t="s">
        <v>409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169</v>
      </c>
      <c r="AU343" s="19" t="s">
        <v>81</v>
      </c>
    </row>
    <row r="344" s="13" customFormat="1">
      <c r="A344" s="13"/>
      <c r="B344" s="232"/>
      <c r="C344" s="233"/>
      <c r="D344" s="234" t="s">
        <v>171</v>
      </c>
      <c r="E344" s="235" t="s">
        <v>19</v>
      </c>
      <c r="F344" s="236" t="s">
        <v>410</v>
      </c>
      <c r="G344" s="233"/>
      <c r="H344" s="235" t="s">
        <v>19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171</v>
      </c>
      <c r="AU344" s="242" t="s">
        <v>81</v>
      </c>
      <c r="AV344" s="13" t="s">
        <v>79</v>
      </c>
      <c r="AW344" s="13" t="s">
        <v>33</v>
      </c>
      <c r="AX344" s="13" t="s">
        <v>72</v>
      </c>
      <c r="AY344" s="242" t="s">
        <v>160</v>
      </c>
    </row>
    <row r="345" s="14" customFormat="1">
      <c r="A345" s="14"/>
      <c r="B345" s="243"/>
      <c r="C345" s="244"/>
      <c r="D345" s="234" t="s">
        <v>171</v>
      </c>
      <c r="E345" s="245" t="s">
        <v>19</v>
      </c>
      <c r="F345" s="246" t="s">
        <v>167</v>
      </c>
      <c r="G345" s="244"/>
      <c r="H345" s="247">
        <v>4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171</v>
      </c>
      <c r="AU345" s="253" t="s">
        <v>81</v>
      </c>
      <c r="AV345" s="14" t="s">
        <v>81</v>
      </c>
      <c r="AW345" s="14" t="s">
        <v>33</v>
      </c>
      <c r="AX345" s="14" t="s">
        <v>72</v>
      </c>
      <c r="AY345" s="253" t="s">
        <v>160</v>
      </c>
    </row>
    <row r="346" s="15" customFormat="1">
      <c r="A346" s="15"/>
      <c r="B346" s="254"/>
      <c r="C346" s="255"/>
      <c r="D346" s="234" t="s">
        <v>171</v>
      </c>
      <c r="E346" s="256" t="s">
        <v>19</v>
      </c>
      <c r="F346" s="257" t="s">
        <v>173</v>
      </c>
      <c r="G346" s="255"/>
      <c r="H346" s="258">
        <v>4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171</v>
      </c>
      <c r="AU346" s="264" t="s">
        <v>81</v>
      </c>
      <c r="AV346" s="15" t="s">
        <v>167</v>
      </c>
      <c r="AW346" s="15" t="s">
        <v>33</v>
      </c>
      <c r="AX346" s="15" t="s">
        <v>79</v>
      </c>
      <c r="AY346" s="264" t="s">
        <v>160</v>
      </c>
    </row>
    <row r="347" s="2" customFormat="1" ht="24.15" customHeight="1">
      <c r="A347" s="40"/>
      <c r="B347" s="41"/>
      <c r="C347" s="214" t="s">
        <v>411</v>
      </c>
      <c r="D347" s="214" t="s">
        <v>162</v>
      </c>
      <c r="E347" s="215" t="s">
        <v>412</v>
      </c>
      <c r="F347" s="216" t="s">
        <v>413</v>
      </c>
      <c r="G347" s="217" t="s">
        <v>207</v>
      </c>
      <c r="H347" s="218">
        <v>117.3</v>
      </c>
      <c r="I347" s="219"/>
      <c r="J347" s="220">
        <f>ROUND(I347*H347,2)</f>
        <v>0</v>
      </c>
      <c r="K347" s="216" t="s">
        <v>166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0.023630000000000002</v>
      </c>
      <c r="R347" s="223">
        <f>Q347*H347</f>
        <v>2.7717990000000001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167</v>
      </c>
      <c r="AT347" s="225" t="s">
        <v>162</v>
      </c>
      <c r="AU347" s="225" t="s">
        <v>81</v>
      </c>
      <c r="AY347" s="19" t="s">
        <v>160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79</v>
      </c>
      <c r="BK347" s="226">
        <f>ROUND(I347*H347,2)</f>
        <v>0</v>
      </c>
      <c r="BL347" s="19" t="s">
        <v>167</v>
      </c>
      <c r="BM347" s="225" t="s">
        <v>414</v>
      </c>
    </row>
    <row r="348" s="2" customFormat="1">
      <c r="A348" s="40"/>
      <c r="B348" s="41"/>
      <c r="C348" s="42"/>
      <c r="D348" s="227" t="s">
        <v>169</v>
      </c>
      <c r="E348" s="42"/>
      <c r="F348" s="228" t="s">
        <v>415</v>
      </c>
      <c r="G348" s="42"/>
      <c r="H348" s="42"/>
      <c r="I348" s="229"/>
      <c r="J348" s="42"/>
      <c r="K348" s="42"/>
      <c r="L348" s="46"/>
      <c r="M348" s="230"/>
      <c r="N348" s="23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169</v>
      </c>
      <c r="AU348" s="19" t="s">
        <v>81</v>
      </c>
    </row>
    <row r="349" s="13" customFormat="1">
      <c r="A349" s="13"/>
      <c r="B349" s="232"/>
      <c r="C349" s="233"/>
      <c r="D349" s="234" t="s">
        <v>171</v>
      </c>
      <c r="E349" s="235" t="s">
        <v>19</v>
      </c>
      <c r="F349" s="236" t="s">
        <v>416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171</v>
      </c>
      <c r="AU349" s="242" t="s">
        <v>81</v>
      </c>
      <c r="AV349" s="13" t="s">
        <v>79</v>
      </c>
      <c r="AW349" s="13" t="s">
        <v>33</v>
      </c>
      <c r="AX349" s="13" t="s">
        <v>72</v>
      </c>
      <c r="AY349" s="242" t="s">
        <v>160</v>
      </c>
    </row>
    <row r="350" s="14" customFormat="1">
      <c r="A350" s="14"/>
      <c r="B350" s="243"/>
      <c r="C350" s="244"/>
      <c r="D350" s="234" t="s">
        <v>171</v>
      </c>
      <c r="E350" s="245" t="s">
        <v>19</v>
      </c>
      <c r="F350" s="246" t="s">
        <v>417</v>
      </c>
      <c r="G350" s="244"/>
      <c r="H350" s="247">
        <v>76.659999999999997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171</v>
      </c>
      <c r="AU350" s="253" t="s">
        <v>81</v>
      </c>
      <c r="AV350" s="14" t="s">
        <v>81</v>
      </c>
      <c r="AW350" s="14" t="s">
        <v>33</v>
      </c>
      <c r="AX350" s="14" t="s">
        <v>72</v>
      </c>
      <c r="AY350" s="253" t="s">
        <v>160</v>
      </c>
    </row>
    <row r="351" s="14" customFormat="1">
      <c r="A351" s="14"/>
      <c r="B351" s="243"/>
      <c r="C351" s="244"/>
      <c r="D351" s="234" t="s">
        <v>171</v>
      </c>
      <c r="E351" s="245" t="s">
        <v>19</v>
      </c>
      <c r="F351" s="246" t="s">
        <v>418</v>
      </c>
      <c r="G351" s="244"/>
      <c r="H351" s="247">
        <v>40.640000000000001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171</v>
      </c>
      <c r="AU351" s="253" t="s">
        <v>81</v>
      </c>
      <c r="AV351" s="14" t="s">
        <v>81</v>
      </c>
      <c r="AW351" s="14" t="s">
        <v>33</v>
      </c>
      <c r="AX351" s="14" t="s">
        <v>72</v>
      </c>
      <c r="AY351" s="253" t="s">
        <v>160</v>
      </c>
    </row>
    <row r="352" s="15" customFormat="1">
      <c r="A352" s="15"/>
      <c r="B352" s="254"/>
      <c r="C352" s="255"/>
      <c r="D352" s="234" t="s">
        <v>171</v>
      </c>
      <c r="E352" s="256" t="s">
        <v>19</v>
      </c>
      <c r="F352" s="257" t="s">
        <v>173</v>
      </c>
      <c r="G352" s="255"/>
      <c r="H352" s="258">
        <v>117.3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171</v>
      </c>
      <c r="AU352" s="264" t="s">
        <v>81</v>
      </c>
      <c r="AV352" s="15" t="s">
        <v>167</v>
      </c>
      <c r="AW352" s="15" t="s">
        <v>33</v>
      </c>
      <c r="AX352" s="15" t="s">
        <v>79</v>
      </c>
      <c r="AY352" s="264" t="s">
        <v>160</v>
      </c>
    </row>
    <row r="353" s="2" customFormat="1" ht="24.15" customHeight="1">
      <c r="A353" s="40"/>
      <c r="B353" s="41"/>
      <c r="C353" s="214" t="s">
        <v>419</v>
      </c>
      <c r="D353" s="214" t="s">
        <v>162</v>
      </c>
      <c r="E353" s="215" t="s">
        <v>420</v>
      </c>
      <c r="F353" s="216" t="s">
        <v>421</v>
      </c>
      <c r="G353" s="217" t="s">
        <v>207</v>
      </c>
      <c r="H353" s="218">
        <v>96.852000000000004</v>
      </c>
      <c r="I353" s="219"/>
      <c r="J353" s="220">
        <f>ROUND(I353*H353,2)</f>
        <v>0</v>
      </c>
      <c r="K353" s="216" t="s">
        <v>166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0.024740000000000002</v>
      </c>
      <c r="R353" s="223">
        <f>Q353*H353</f>
        <v>2.3961184800000002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167</v>
      </c>
      <c r="AT353" s="225" t="s">
        <v>162</v>
      </c>
      <c r="AU353" s="225" t="s">
        <v>81</v>
      </c>
      <c r="AY353" s="19" t="s">
        <v>160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79</v>
      </c>
      <c r="BK353" s="226">
        <f>ROUND(I353*H353,2)</f>
        <v>0</v>
      </c>
      <c r="BL353" s="19" t="s">
        <v>167</v>
      </c>
      <c r="BM353" s="225" t="s">
        <v>422</v>
      </c>
    </row>
    <row r="354" s="2" customFormat="1">
      <c r="A354" s="40"/>
      <c r="B354" s="41"/>
      <c r="C354" s="42"/>
      <c r="D354" s="227" t="s">
        <v>169</v>
      </c>
      <c r="E354" s="42"/>
      <c r="F354" s="228" t="s">
        <v>423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169</v>
      </c>
      <c r="AU354" s="19" t="s">
        <v>81</v>
      </c>
    </row>
    <row r="355" s="13" customFormat="1">
      <c r="A355" s="13"/>
      <c r="B355" s="232"/>
      <c r="C355" s="233"/>
      <c r="D355" s="234" t="s">
        <v>171</v>
      </c>
      <c r="E355" s="235" t="s">
        <v>19</v>
      </c>
      <c r="F355" s="236" t="s">
        <v>424</v>
      </c>
      <c r="G355" s="233"/>
      <c r="H355" s="235" t="s">
        <v>19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171</v>
      </c>
      <c r="AU355" s="242" t="s">
        <v>81</v>
      </c>
      <c r="AV355" s="13" t="s">
        <v>79</v>
      </c>
      <c r="AW355" s="13" t="s">
        <v>33</v>
      </c>
      <c r="AX355" s="13" t="s">
        <v>72</v>
      </c>
      <c r="AY355" s="242" t="s">
        <v>160</v>
      </c>
    </row>
    <row r="356" s="14" customFormat="1">
      <c r="A356" s="14"/>
      <c r="B356" s="243"/>
      <c r="C356" s="244"/>
      <c r="D356" s="234" t="s">
        <v>171</v>
      </c>
      <c r="E356" s="245" t="s">
        <v>19</v>
      </c>
      <c r="F356" s="246" t="s">
        <v>425</v>
      </c>
      <c r="G356" s="244"/>
      <c r="H356" s="247">
        <v>96.852000000000004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171</v>
      </c>
      <c r="AU356" s="253" t="s">
        <v>81</v>
      </c>
      <c r="AV356" s="14" t="s">
        <v>81</v>
      </c>
      <c r="AW356" s="14" t="s">
        <v>33</v>
      </c>
      <c r="AX356" s="14" t="s">
        <v>79</v>
      </c>
      <c r="AY356" s="253" t="s">
        <v>160</v>
      </c>
    </row>
    <row r="357" s="2" customFormat="1" ht="16.5" customHeight="1">
      <c r="A357" s="40"/>
      <c r="B357" s="41"/>
      <c r="C357" s="214" t="s">
        <v>426</v>
      </c>
      <c r="D357" s="214" t="s">
        <v>162</v>
      </c>
      <c r="E357" s="215" t="s">
        <v>427</v>
      </c>
      <c r="F357" s="216" t="s">
        <v>428</v>
      </c>
      <c r="G357" s="217" t="s">
        <v>207</v>
      </c>
      <c r="H357" s="218">
        <v>40.399999999999999</v>
      </c>
      <c r="I357" s="219"/>
      <c r="J357" s="220">
        <f>ROUND(I357*H357,2)</f>
        <v>0</v>
      </c>
      <c r="K357" s="216" t="s">
        <v>166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167</v>
      </c>
      <c r="AT357" s="225" t="s">
        <v>162</v>
      </c>
      <c r="AU357" s="225" t="s">
        <v>81</v>
      </c>
      <c r="AY357" s="19" t="s">
        <v>160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79</v>
      </c>
      <c r="BK357" s="226">
        <f>ROUND(I357*H357,2)</f>
        <v>0</v>
      </c>
      <c r="BL357" s="19" t="s">
        <v>167</v>
      </c>
      <c r="BM357" s="225" t="s">
        <v>429</v>
      </c>
    </row>
    <row r="358" s="2" customFormat="1">
      <c r="A358" s="40"/>
      <c r="B358" s="41"/>
      <c r="C358" s="42"/>
      <c r="D358" s="227" t="s">
        <v>169</v>
      </c>
      <c r="E358" s="42"/>
      <c r="F358" s="228" t="s">
        <v>430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169</v>
      </c>
      <c r="AU358" s="19" t="s">
        <v>81</v>
      </c>
    </row>
    <row r="359" s="13" customFormat="1">
      <c r="A359" s="13"/>
      <c r="B359" s="232"/>
      <c r="C359" s="233"/>
      <c r="D359" s="234" t="s">
        <v>171</v>
      </c>
      <c r="E359" s="235" t="s">
        <v>19</v>
      </c>
      <c r="F359" s="236" t="s">
        <v>431</v>
      </c>
      <c r="G359" s="233"/>
      <c r="H359" s="235" t="s">
        <v>19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171</v>
      </c>
      <c r="AU359" s="242" t="s">
        <v>81</v>
      </c>
      <c r="AV359" s="13" t="s">
        <v>79</v>
      </c>
      <c r="AW359" s="13" t="s">
        <v>33</v>
      </c>
      <c r="AX359" s="13" t="s">
        <v>72</v>
      </c>
      <c r="AY359" s="242" t="s">
        <v>160</v>
      </c>
    </row>
    <row r="360" s="13" customFormat="1">
      <c r="A360" s="13"/>
      <c r="B360" s="232"/>
      <c r="C360" s="233"/>
      <c r="D360" s="234" t="s">
        <v>171</v>
      </c>
      <c r="E360" s="235" t="s">
        <v>19</v>
      </c>
      <c r="F360" s="236" t="s">
        <v>432</v>
      </c>
      <c r="G360" s="233"/>
      <c r="H360" s="235" t="s">
        <v>19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171</v>
      </c>
      <c r="AU360" s="242" t="s">
        <v>81</v>
      </c>
      <c r="AV360" s="13" t="s">
        <v>79</v>
      </c>
      <c r="AW360" s="13" t="s">
        <v>33</v>
      </c>
      <c r="AX360" s="13" t="s">
        <v>72</v>
      </c>
      <c r="AY360" s="242" t="s">
        <v>160</v>
      </c>
    </row>
    <row r="361" s="14" customFormat="1">
      <c r="A361" s="14"/>
      <c r="B361" s="243"/>
      <c r="C361" s="244"/>
      <c r="D361" s="234" t="s">
        <v>171</v>
      </c>
      <c r="E361" s="245" t="s">
        <v>19</v>
      </c>
      <c r="F361" s="246" t="s">
        <v>433</v>
      </c>
      <c r="G361" s="244"/>
      <c r="H361" s="247">
        <v>10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171</v>
      </c>
      <c r="AU361" s="253" t="s">
        <v>81</v>
      </c>
      <c r="AV361" s="14" t="s">
        <v>81</v>
      </c>
      <c r="AW361" s="14" t="s">
        <v>33</v>
      </c>
      <c r="AX361" s="14" t="s">
        <v>72</v>
      </c>
      <c r="AY361" s="253" t="s">
        <v>160</v>
      </c>
    </row>
    <row r="362" s="14" customFormat="1">
      <c r="A362" s="14"/>
      <c r="B362" s="243"/>
      <c r="C362" s="244"/>
      <c r="D362" s="234" t="s">
        <v>171</v>
      </c>
      <c r="E362" s="245" t="s">
        <v>19</v>
      </c>
      <c r="F362" s="246" t="s">
        <v>434</v>
      </c>
      <c r="G362" s="244"/>
      <c r="H362" s="247">
        <v>30.399999999999999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171</v>
      </c>
      <c r="AU362" s="253" t="s">
        <v>81</v>
      </c>
      <c r="AV362" s="14" t="s">
        <v>81</v>
      </c>
      <c r="AW362" s="14" t="s">
        <v>33</v>
      </c>
      <c r="AX362" s="14" t="s">
        <v>72</v>
      </c>
      <c r="AY362" s="253" t="s">
        <v>160</v>
      </c>
    </row>
    <row r="363" s="15" customFormat="1">
      <c r="A363" s="15"/>
      <c r="B363" s="254"/>
      <c r="C363" s="255"/>
      <c r="D363" s="234" t="s">
        <v>171</v>
      </c>
      <c r="E363" s="256" t="s">
        <v>19</v>
      </c>
      <c r="F363" s="257" t="s">
        <v>173</v>
      </c>
      <c r="G363" s="255"/>
      <c r="H363" s="258">
        <v>40.399999999999999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4" t="s">
        <v>171</v>
      </c>
      <c r="AU363" s="264" t="s">
        <v>81</v>
      </c>
      <c r="AV363" s="15" t="s">
        <v>167</v>
      </c>
      <c r="AW363" s="15" t="s">
        <v>33</v>
      </c>
      <c r="AX363" s="15" t="s">
        <v>79</v>
      </c>
      <c r="AY363" s="264" t="s">
        <v>160</v>
      </c>
    </row>
    <row r="364" s="2" customFormat="1" ht="24.15" customHeight="1">
      <c r="A364" s="40"/>
      <c r="B364" s="41"/>
      <c r="C364" s="214" t="s">
        <v>435</v>
      </c>
      <c r="D364" s="214" t="s">
        <v>162</v>
      </c>
      <c r="E364" s="215" t="s">
        <v>436</v>
      </c>
      <c r="F364" s="216" t="s">
        <v>437</v>
      </c>
      <c r="G364" s="217" t="s">
        <v>181</v>
      </c>
      <c r="H364" s="218">
        <v>104.51300000000001</v>
      </c>
      <c r="I364" s="219"/>
      <c r="J364" s="220">
        <f>ROUND(I364*H364,2)</f>
        <v>0</v>
      </c>
      <c r="K364" s="216" t="s">
        <v>166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0.045999999999999999</v>
      </c>
      <c r="T364" s="224">
        <f>S364*H364</f>
        <v>4.8075980000000005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167</v>
      </c>
      <c r="AT364" s="225" t="s">
        <v>162</v>
      </c>
      <c r="AU364" s="225" t="s">
        <v>81</v>
      </c>
      <c r="AY364" s="19" t="s">
        <v>160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79</v>
      </c>
      <c r="BK364" s="226">
        <f>ROUND(I364*H364,2)</f>
        <v>0</v>
      </c>
      <c r="BL364" s="19" t="s">
        <v>167</v>
      </c>
      <c r="BM364" s="225" t="s">
        <v>438</v>
      </c>
    </row>
    <row r="365" s="2" customFormat="1">
      <c r="A365" s="40"/>
      <c r="B365" s="41"/>
      <c r="C365" s="42"/>
      <c r="D365" s="227" t="s">
        <v>169</v>
      </c>
      <c r="E365" s="42"/>
      <c r="F365" s="228" t="s">
        <v>439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169</v>
      </c>
      <c r="AU365" s="19" t="s">
        <v>81</v>
      </c>
    </row>
    <row r="366" s="13" customFormat="1">
      <c r="A366" s="13"/>
      <c r="B366" s="232"/>
      <c r="C366" s="233"/>
      <c r="D366" s="234" t="s">
        <v>171</v>
      </c>
      <c r="E366" s="235" t="s">
        <v>19</v>
      </c>
      <c r="F366" s="236" t="s">
        <v>184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171</v>
      </c>
      <c r="AU366" s="242" t="s">
        <v>81</v>
      </c>
      <c r="AV366" s="13" t="s">
        <v>79</v>
      </c>
      <c r="AW366" s="13" t="s">
        <v>33</v>
      </c>
      <c r="AX366" s="13" t="s">
        <v>72</v>
      </c>
      <c r="AY366" s="242" t="s">
        <v>160</v>
      </c>
    </row>
    <row r="367" s="13" customFormat="1">
      <c r="A367" s="13"/>
      <c r="B367" s="232"/>
      <c r="C367" s="233"/>
      <c r="D367" s="234" t="s">
        <v>171</v>
      </c>
      <c r="E367" s="235" t="s">
        <v>19</v>
      </c>
      <c r="F367" s="236" t="s">
        <v>354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171</v>
      </c>
      <c r="AU367" s="242" t="s">
        <v>81</v>
      </c>
      <c r="AV367" s="13" t="s">
        <v>79</v>
      </c>
      <c r="AW367" s="13" t="s">
        <v>33</v>
      </c>
      <c r="AX367" s="13" t="s">
        <v>72</v>
      </c>
      <c r="AY367" s="242" t="s">
        <v>160</v>
      </c>
    </row>
    <row r="368" s="14" customFormat="1">
      <c r="A368" s="14"/>
      <c r="B368" s="243"/>
      <c r="C368" s="244"/>
      <c r="D368" s="234" t="s">
        <v>171</v>
      </c>
      <c r="E368" s="245" t="s">
        <v>19</v>
      </c>
      <c r="F368" s="246" t="s">
        <v>440</v>
      </c>
      <c r="G368" s="244"/>
      <c r="H368" s="247">
        <v>25.966999999999999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171</v>
      </c>
      <c r="AU368" s="253" t="s">
        <v>81</v>
      </c>
      <c r="AV368" s="14" t="s">
        <v>81</v>
      </c>
      <c r="AW368" s="14" t="s">
        <v>33</v>
      </c>
      <c r="AX368" s="14" t="s">
        <v>72</v>
      </c>
      <c r="AY368" s="253" t="s">
        <v>160</v>
      </c>
    </row>
    <row r="369" s="14" customFormat="1">
      <c r="A369" s="14"/>
      <c r="B369" s="243"/>
      <c r="C369" s="244"/>
      <c r="D369" s="234" t="s">
        <v>171</v>
      </c>
      <c r="E369" s="245" t="s">
        <v>19</v>
      </c>
      <c r="F369" s="246" t="s">
        <v>441</v>
      </c>
      <c r="G369" s="244"/>
      <c r="H369" s="247">
        <v>0.51000000000000001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171</v>
      </c>
      <c r="AU369" s="253" t="s">
        <v>81</v>
      </c>
      <c r="AV369" s="14" t="s">
        <v>81</v>
      </c>
      <c r="AW369" s="14" t="s">
        <v>33</v>
      </c>
      <c r="AX369" s="14" t="s">
        <v>72</v>
      </c>
      <c r="AY369" s="253" t="s">
        <v>160</v>
      </c>
    </row>
    <row r="370" s="14" customFormat="1">
      <c r="A370" s="14"/>
      <c r="B370" s="243"/>
      <c r="C370" s="244"/>
      <c r="D370" s="234" t="s">
        <v>171</v>
      </c>
      <c r="E370" s="245" t="s">
        <v>19</v>
      </c>
      <c r="F370" s="246" t="s">
        <v>374</v>
      </c>
      <c r="G370" s="244"/>
      <c r="H370" s="247">
        <v>-5.4000000000000004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171</v>
      </c>
      <c r="AU370" s="253" t="s">
        <v>81</v>
      </c>
      <c r="AV370" s="14" t="s">
        <v>81</v>
      </c>
      <c r="AW370" s="14" t="s">
        <v>33</v>
      </c>
      <c r="AX370" s="14" t="s">
        <v>72</v>
      </c>
      <c r="AY370" s="253" t="s">
        <v>160</v>
      </c>
    </row>
    <row r="371" s="13" customFormat="1">
      <c r="A371" s="13"/>
      <c r="B371" s="232"/>
      <c r="C371" s="233"/>
      <c r="D371" s="234" t="s">
        <v>171</v>
      </c>
      <c r="E371" s="235" t="s">
        <v>19</v>
      </c>
      <c r="F371" s="236" t="s">
        <v>442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171</v>
      </c>
      <c r="AU371" s="242" t="s">
        <v>81</v>
      </c>
      <c r="AV371" s="13" t="s">
        <v>79</v>
      </c>
      <c r="AW371" s="13" t="s">
        <v>33</v>
      </c>
      <c r="AX371" s="13" t="s">
        <v>72</v>
      </c>
      <c r="AY371" s="242" t="s">
        <v>160</v>
      </c>
    </row>
    <row r="372" s="14" customFormat="1">
      <c r="A372" s="14"/>
      <c r="B372" s="243"/>
      <c r="C372" s="244"/>
      <c r="D372" s="234" t="s">
        <v>171</v>
      </c>
      <c r="E372" s="245" t="s">
        <v>19</v>
      </c>
      <c r="F372" s="246" t="s">
        <v>443</v>
      </c>
      <c r="G372" s="244"/>
      <c r="H372" s="247">
        <v>1.53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171</v>
      </c>
      <c r="AU372" s="253" t="s">
        <v>81</v>
      </c>
      <c r="AV372" s="14" t="s">
        <v>81</v>
      </c>
      <c r="AW372" s="14" t="s">
        <v>33</v>
      </c>
      <c r="AX372" s="14" t="s">
        <v>72</v>
      </c>
      <c r="AY372" s="253" t="s">
        <v>160</v>
      </c>
    </row>
    <row r="373" s="13" customFormat="1">
      <c r="A373" s="13"/>
      <c r="B373" s="232"/>
      <c r="C373" s="233"/>
      <c r="D373" s="234" t="s">
        <v>171</v>
      </c>
      <c r="E373" s="235" t="s">
        <v>19</v>
      </c>
      <c r="F373" s="236" t="s">
        <v>267</v>
      </c>
      <c r="G373" s="233"/>
      <c r="H373" s="235" t="s">
        <v>19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171</v>
      </c>
      <c r="AU373" s="242" t="s">
        <v>81</v>
      </c>
      <c r="AV373" s="13" t="s">
        <v>79</v>
      </c>
      <c r="AW373" s="13" t="s">
        <v>33</v>
      </c>
      <c r="AX373" s="13" t="s">
        <v>72</v>
      </c>
      <c r="AY373" s="242" t="s">
        <v>160</v>
      </c>
    </row>
    <row r="374" s="13" customFormat="1">
      <c r="A374" s="13"/>
      <c r="B374" s="232"/>
      <c r="C374" s="233"/>
      <c r="D374" s="234" t="s">
        <v>171</v>
      </c>
      <c r="E374" s="235" t="s">
        <v>19</v>
      </c>
      <c r="F374" s="236" t="s">
        <v>444</v>
      </c>
      <c r="G374" s="233"/>
      <c r="H374" s="235" t="s">
        <v>19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171</v>
      </c>
      <c r="AU374" s="242" t="s">
        <v>81</v>
      </c>
      <c r="AV374" s="13" t="s">
        <v>79</v>
      </c>
      <c r="AW374" s="13" t="s">
        <v>33</v>
      </c>
      <c r="AX374" s="13" t="s">
        <v>72</v>
      </c>
      <c r="AY374" s="242" t="s">
        <v>160</v>
      </c>
    </row>
    <row r="375" s="14" customFormat="1">
      <c r="A375" s="14"/>
      <c r="B375" s="243"/>
      <c r="C375" s="244"/>
      <c r="D375" s="234" t="s">
        <v>171</v>
      </c>
      <c r="E375" s="245" t="s">
        <v>19</v>
      </c>
      <c r="F375" s="246" t="s">
        <v>445</v>
      </c>
      <c r="G375" s="244"/>
      <c r="H375" s="247">
        <v>19.202999999999999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171</v>
      </c>
      <c r="AU375" s="253" t="s">
        <v>81</v>
      </c>
      <c r="AV375" s="14" t="s">
        <v>81</v>
      </c>
      <c r="AW375" s="14" t="s">
        <v>33</v>
      </c>
      <c r="AX375" s="14" t="s">
        <v>72</v>
      </c>
      <c r="AY375" s="253" t="s">
        <v>160</v>
      </c>
    </row>
    <row r="376" s="13" customFormat="1">
      <c r="A376" s="13"/>
      <c r="B376" s="232"/>
      <c r="C376" s="233"/>
      <c r="D376" s="234" t="s">
        <v>171</v>
      </c>
      <c r="E376" s="235" t="s">
        <v>19</v>
      </c>
      <c r="F376" s="236" t="s">
        <v>446</v>
      </c>
      <c r="G376" s="233"/>
      <c r="H376" s="235" t="s">
        <v>19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171</v>
      </c>
      <c r="AU376" s="242" t="s">
        <v>81</v>
      </c>
      <c r="AV376" s="13" t="s">
        <v>79</v>
      </c>
      <c r="AW376" s="13" t="s">
        <v>33</v>
      </c>
      <c r="AX376" s="13" t="s">
        <v>72</v>
      </c>
      <c r="AY376" s="242" t="s">
        <v>160</v>
      </c>
    </row>
    <row r="377" s="14" customFormat="1">
      <c r="A377" s="14"/>
      <c r="B377" s="243"/>
      <c r="C377" s="244"/>
      <c r="D377" s="234" t="s">
        <v>171</v>
      </c>
      <c r="E377" s="245" t="s">
        <v>19</v>
      </c>
      <c r="F377" s="246" t="s">
        <v>447</v>
      </c>
      <c r="G377" s="244"/>
      <c r="H377" s="247">
        <v>60.654000000000003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171</v>
      </c>
      <c r="AU377" s="253" t="s">
        <v>81</v>
      </c>
      <c r="AV377" s="14" t="s">
        <v>81</v>
      </c>
      <c r="AW377" s="14" t="s">
        <v>33</v>
      </c>
      <c r="AX377" s="14" t="s">
        <v>72</v>
      </c>
      <c r="AY377" s="253" t="s">
        <v>160</v>
      </c>
    </row>
    <row r="378" s="14" customFormat="1">
      <c r="A378" s="14"/>
      <c r="B378" s="243"/>
      <c r="C378" s="244"/>
      <c r="D378" s="234" t="s">
        <v>171</v>
      </c>
      <c r="E378" s="245" t="s">
        <v>19</v>
      </c>
      <c r="F378" s="246" t="s">
        <v>443</v>
      </c>
      <c r="G378" s="244"/>
      <c r="H378" s="247">
        <v>1.53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171</v>
      </c>
      <c r="AU378" s="253" t="s">
        <v>81</v>
      </c>
      <c r="AV378" s="14" t="s">
        <v>81</v>
      </c>
      <c r="AW378" s="14" t="s">
        <v>33</v>
      </c>
      <c r="AX378" s="14" t="s">
        <v>72</v>
      </c>
      <c r="AY378" s="253" t="s">
        <v>160</v>
      </c>
    </row>
    <row r="379" s="14" customFormat="1">
      <c r="A379" s="14"/>
      <c r="B379" s="243"/>
      <c r="C379" s="244"/>
      <c r="D379" s="234" t="s">
        <v>171</v>
      </c>
      <c r="E379" s="245" t="s">
        <v>19</v>
      </c>
      <c r="F379" s="246" t="s">
        <v>443</v>
      </c>
      <c r="G379" s="244"/>
      <c r="H379" s="247">
        <v>1.53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171</v>
      </c>
      <c r="AU379" s="253" t="s">
        <v>81</v>
      </c>
      <c r="AV379" s="14" t="s">
        <v>81</v>
      </c>
      <c r="AW379" s="14" t="s">
        <v>33</v>
      </c>
      <c r="AX379" s="14" t="s">
        <v>72</v>
      </c>
      <c r="AY379" s="253" t="s">
        <v>160</v>
      </c>
    </row>
    <row r="380" s="14" customFormat="1">
      <c r="A380" s="14"/>
      <c r="B380" s="243"/>
      <c r="C380" s="244"/>
      <c r="D380" s="234" t="s">
        <v>171</v>
      </c>
      <c r="E380" s="245" t="s">
        <v>19</v>
      </c>
      <c r="F380" s="246" t="s">
        <v>374</v>
      </c>
      <c r="G380" s="244"/>
      <c r="H380" s="247">
        <v>-5.4000000000000004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171</v>
      </c>
      <c r="AU380" s="253" t="s">
        <v>81</v>
      </c>
      <c r="AV380" s="14" t="s">
        <v>81</v>
      </c>
      <c r="AW380" s="14" t="s">
        <v>33</v>
      </c>
      <c r="AX380" s="14" t="s">
        <v>72</v>
      </c>
      <c r="AY380" s="253" t="s">
        <v>160</v>
      </c>
    </row>
    <row r="381" s="14" customFormat="1">
      <c r="A381" s="14"/>
      <c r="B381" s="243"/>
      <c r="C381" s="244"/>
      <c r="D381" s="234" t="s">
        <v>171</v>
      </c>
      <c r="E381" s="245" t="s">
        <v>19</v>
      </c>
      <c r="F381" s="246" t="s">
        <v>448</v>
      </c>
      <c r="G381" s="244"/>
      <c r="H381" s="247">
        <v>-5.6980000000000004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171</v>
      </c>
      <c r="AU381" s="253" t="s">
        <v>81</v>
      </c>
      <c r="AV381" s="14" t="s">
        <v>81</v>
      </c>
      <c r="AW381" s="14" t="s">
        <v>33</v>
      </c>
      <c r="AX381" s="14" t="s">
        <v>72</v>
      </c>
      <c r="AY381" s="253" t="s">
        <v>160</v>
      </c>
    </row>
    <row r="382" s="13" customFormat="1">
      <c r="A382" s="13"/>
      <c r="B382" s="232"/>
      <c r="C382" s="233"/>
      <c r="D382" s="234" t="s">
        <v>171</v>
      </c>
      <c r="E382" s="235" t="s">
        <v>19</v>
      </c>
      <c r="F382" s="236" t="s">
        <v>449</v>
      </c>
      <c r="G382" s="233"/>
      <c r="H382" s="235" t="s">
        <v>19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171</v>
      </c>
      <c r="AU382" s="242" t="s">
        <v>81</v>
      </c>
      <c r="AV382" s="13" t="s">
        <v>79</v>
      </c>
      <c r="AW382" s="13" t="s">
        <v>33</v>
      </c>
      <c r="AX382" s="13" t="s">
        <v>72</v>
      </c>
      <c r="AY382" s="242" t="s">
        <v>160</v>
      </c>
    </row>
    <row r="383" s="14" customFormat="1">
      <c r="A383" s="14"/>
      <c r="B383" s="243"/>
      <c r="C383" s="244"/>
      <c r="D383" s="234" t="s">
        <v>171</v>
      </c>
      <c r="E383" s="245" t="s">
        <v>19</v>
      </c>
      <c r="F383" s="246" t="s">
        <v>334</v>
      </c>
      <c r="G383" s="244"/>
      <c r="H383" s="247">
        <v>13.026999999999999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171</v>
      </c>
      <c r="AU383" s="253" t="s">
        <v>81</v>
      </c>
      <c r="AV383" s="14" t="s">
        <v>81</v>
      </c>
      <c r="AW383" s="14" t="s">
        <v>33</v>
      </c>
      <c r="AX383" s="14" t="s">
        <v>72</v>
      </c>
      <c r="AY383" s="253" t="s">
        <v>160</v>
      </c>
    </row>
    <row r="384" s="14" customFormat="1">
      <c r="A384" s="14"/>
      <c r="B384" s="243"/>
      <c r="C384" s="244"/>
      <c r="D384" s="234" t="s">
        <v>171</v>
      </c>
      <c r="E384" s="245" t="s">
        <v>19</v>
      </c>
      <c r="F384" s="246" t="s">
        <v>335</v>
      </c>
      <c r="G384" s="244"/>
      <c r="H384" s="247">
        <v>-2.9399999999999999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171</v>
      </c>
      <c r="AU384" s="253" t="s">
        <v>81</v>
      </c>
      <c r="AV384" s="14" t="s">
        <v>81</v>
      </c>
      <c r="AW384" s="14" t="s">
        <v>33</v>
      </c>
      <c r="AX384" s="14" t="s">
        <v>72</v>
      </c>
      <c r="AY384" s="253" t="s">
        <v>160</v>
      </c>
    </row>
    <row r="385" s="15" customFormat="1">
      <c r="A385" s="15"/>
      <c r="B385" s="254"/>
      <c r="C385" s="255"/>
      <c r="D385" s="234" t="s">
        <v>171</v>
      </c>
      <c r="E385" s="256" t="s">
        <v>19</v>
      </c>
      <c r="F385" s="257" t="s">
        <v>173</v>
      </c>
      <c r="G385" s="255"/>
      <c r="H385" s="258">
        <v>104.51299999999999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171</v>
      </c>
      <c r="AU385" s="264" t="s">
        <v>81</v>
      </c>
      <c r="AV385" s="15" t="s">
        <v>167</v>
      </c>
      <c r="AW385" s="15" t="s">
        <v>33</v>
      </c>
      <c r="AX385" s="15" t="s">
        <v>79</v>
      </c>
      <c r="AY385" s="264" t="s">
        <v>160</v>
      </c>
    </row>
    <row r="386" s="12" customFormat="1" ht="22.8" customHeight="1">
      <c r="A386" s="12"/>
      <c r="B386" s="198"/>
      <c r="C386" s="199"/>
      <c r="D386" s="200" t="s">
        <v>71</v>
      </c>
      <c r="E386" s="212" t="s">
        <v>450</v>
      </c>
      <c r="F386" s="212" t="s">
        <v>451</v>
      </c>
      <c r="G386" s="199"/>
      <c r="H386" s="199"/>
      <c r="I386" s="202"/>
      <c r="J386" s="213">
        <f>BK386</f>
        <v>0</v>
      </c>
      <c r="K386" s="199"/>
      <c r="L386" s="204"/>
      <c r="M386" s="205"/>
      <c r="N386" s="206"/>
      <c r="O386" s="206"/>
      <c r="P386" s="207">
        <f>SUM(P387:P397)</f>
        <v>0</v>
      </c>
      <c r="Q386" s="206"/>
      <c r="R386" s="207">
        <f>SUM(R387:R397)</f>
        <v>0</v>
      </c>
      <c r="S386" s="206"/>
      <c r="T386" s="208">
        <f>SUM(T387:T397)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9" t="s">
        <v>79</v>
      </c>
      <c r="AT386" s="210" t="s">
        <v>71</v>
      </c>
      <c r="AU386" s="210" t="s">
        <v>79</v>
      </c>
      <c r="AY386" s="209" t="s">
        <v>160</v>
      </c>
      <c r="BK386" s="211">
        <f>SUM(BK387:BK397)</f>
        <v>0</v>
      </c>
    </row>
    <row r="387" s="2" customFormat="1" ht="24.15" customHeight="1">
      <c r="A387" s="40"/>
      <c r="B387" s="41"/>
      <c r="C387" s="214" t="s">
        <v>452</v>
      </c>
      <c r="D387" s="214" t="s">
        <v>162</v>
      </c>
      <c r="E387" s="215" t="s">
        <v>453</v>
      </c>
      <c r="F387" s="216" t="s">
        <v>454</v>
      </c>
      <c r="G387" s="217" t="s">
        <v>253</v>
      </c>
      <c r="H387" s="218">
        <v>96.968999999999994</v>
      </c>
      <c r="I387" s="219"/>
      <c r="J387" s="220">
        <f>ROUND(I387*H387,2)</f>
        <v>0</v>
      </c>
      <c r="K387" s="216" t="s">
        <v>166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167</v>
      </c>
      <c r="AT387" s="225" t="s">
        <v>162</v>
      </c>
      <c r="AU387" s="225" t="s">
        <v>81</v>
      </c>
      <c r="AY387" s="19" t="s">
        <v>160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79</v>
      </c>
      <c r="BK387" s="226">
        <f>ROUND(I387*H387,2)</f>
        <v>0</v>
      </c>
      <c r="BL387" s="19" t="s">
        <v>167</v>
      </c>
      <c r="BM387" s="225" t="s">
        <v>455</v>
      </c>
    </row>
    <row r="388" s="2" customFormat="1">
      <c r="A388" s="40"/>
      <c r="B388" s="41"/>
      <c r="C388" s="42"/>
      <c r="D388" s="227" t="s">
        <v>169</v>
      </c>
      <c r="E388" s="42"/>
      <c r="F388" s="228" t="s">
        <v>456</v>
      </c>
      <c r="G388" s="42"/>
      <c r="H388" s="42"/>
      <c r="I388" s="229"/>
      <c r="J388" s="42"/>
      <c r="K388" s="42"/>
      <c r="L388" s="46"/>
      <c r="M388" s="230"/>
      <c r="N388" s="23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169</v>
      </c>
      <c r="AU388" s="19" t="s">
        <v>81</v>
      </c>
    </row>
    <row r="389" s="2" customFormat="1" ht="21.75" customHeight="1">
      <c r="A389" s="40"/>
      <c r="B389" s="41"/>
      <c r="C389" s="214" t="s">
        <v>457</v>
      </c>
      <c r="D389" s="214" t="s">
        <v>162</v>
      </c>
      <c r="E389" s="215" t="s">
        <v>458</v>
      </c>
      <c r="F389" s="216" t="s">
        <v>459</v>
      </c>
      <c r="G389" s="217" t="s">
        <v>253</v>
      </c>
      <c r="H389" s="218">
        <v>96.968999999999994</v>
      </c>
      <c r="I389" s="219"/>
      <c r="J389" s="220">
        <f>ROUND(I389*H389,2)</f>
        <v>0</v>
      </c>
      <c r="K389" s="216" t="s">
        <v>166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167</v>
      </c>
      <c r="AT389" s="225" t="s">
        <v>162</v>
      </c>
      <c r="AU389" s="225" t="s">
        <v>81</v>
      </c>
      <c r="AY389" s="19" t="s">
        <v>160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79</v>
      </c>
      <c r="BK389" s="226">
        <f>ROUND(I389*H389,2)</f>
        <v>0</v>
      </c>
      <c r="BL389" s="19" t="s">
        <v>167</v>
      </c>
      <c r="BM389" s="225" t="s">
        <v>460</v>
      </c>
    </row>
    <row r="390" s="2" customFormat="1">
      <c r="A390" s="40"/>
      <c r="B390" s="41"/>
      <c r="C390" s="42"/>
      <c r="D390" s="227" t="s">
        <v>169</v>
      </c>
      <c r="E390" s="42"/>
      <c r="F390" s="228" t="s">
        <v>461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169</v>
      </c>
      <c r="AU390" s="19" t="s">
        <v>81</v>
      </c>
    </row>
    <row r="391" s="2" customFormat="1" ht="24.15" customHeight="1">
      <c r="A391" s="40"/>
      <c r="B391" s="41"/>
      <c r="C391" s="214" t="s">
        <v>462</v>
      </c>
      <c r="D391" s="214" t="s">
        <v>162</v>
      </c>
      <c r="E391" s="215" t="s">
        <v>463</v>
      </c>
      <c r="F391" s="216" t="s">
        <v>464</v>
      </c>
      <c r="G391" s="217" t="s">
        <v>253</v>
      </c>
      <c r="H391" s="218">
        <v>1842.4110000000001</v>
      </c>
      <c r="I391" s="219"/>
      <c r="J391" s="220">
        <f>ROUND(I391*H391,2)</f>
        <v>0</v>
      </c>
      <c r="K391" s="216" t="s">
        <v>166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167</v>
      </c>
      <c r="AT391" s="225" t="s">
        <v>162</v>
      </c>
      <c r="AU391" s="225" t="s">
        <v>81</v>
      </c>
      <c r="AY391" s="19" t="s">
        <v>160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79</v>
      </c>
      <c r="BK391" s="226">
        <f>ROUND(I391*H391,2)</f>
        <v>0</v>
      </c>
      <c r="BL391" s="19" t="s">
        <v>167</v>
      </c>
      <c r="BM391" s="225" t="s">
        <v>465</v>
      </c>
    </row>
    <row r="392" s="2" customFormat="1">
      <c r="A392" s="40"/>
      <c r="B392" s="41"/>
      <c r="C392" s="42"/>
      <c r="D392" s="227" t="s">
        <v>169</v>
      </c>
      <c r="E392" s="42"/>
      <c r="F392" s="228" t="s">
        <v>466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169</v>
      </c>
      <c r="AU392" s="19" t="s">
        <v>81</v>
      </c>
    </row>
    <row r="393" s="13" customFormat="1">
      <c r="A393" s="13"/>
      <c r="B393" s="232"/>
      <c r="C393" s="233"/>
      <c r="D393" s="234" t="s">
        <v>171</v>
      </c>
      <c r="E393" s="235" t="s">
        <v>19</v>
      </c>
      <c r="F393" s="236" t="s">
        <v>467</v>
      </c>
      <c r="G393" s="233"/>
      <c r="H393" s="235" t="s">
        <v>19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171</v>
      </c>
      <c r="AU393" s="242" t="s">
        <v>81</v>
      </c>
      <c r="AV393" s="13" t="s">
        <v>79</v>
      </c>
      <c r="AW393" s="13" t="s">
        <v>33</v>
      </c>
      <c r="AX393" s="13" t="s">
        <v>72</v>
      </c>
      <c r="AY393" s="242" t="s">
        <v>160</v>
      </c>
    </row>
    <row r="394" s="14" customFormat="1">
      <c r="A394" s="14"/>
      <c r="B394" s="243"/>
      <c r="C394" s="244"/>
      <c r="D394" s="234" t="s">
        <v>171</v>
      </c>
      <c r="E394" s="245" t="s">
        <v>19</v>
      </c>
      <c r="F394" s="246" t="s">
        <v>468</v>
      </c>
      <c r="G394" s="244"/>
      <c r="H394" s="247">
        <v>1842.4110000000001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171</v>
      </c>
      <c r="AU394" s="253" t="s">
        <v>81</v>
      </c>
      <c r="AV394" s="14" t="s">
        <v>81</v>
      </c>
      <c r="AW394" s="14" t="s">
        <v>33</v>
      </c>
      <c r="AX394" s="14" t="s">
        <v>72</v>
      </c>
      <c r="AY394" s="253" t="s">
        <v>160</v>
      </c>
    </row>
    <row r="395" s="15" customFormat="1">
      <c r="A395" s="15"/>
      <c r="B395" s="254"/>
      <c r="C395" s="255"/>
      <c r="D395" s="234" t="s">
        <v>171</v>
      </c>
      <c r="E395" s="256" t="s">
        <v>19</v>
      </c>
      <c r="F395" s="257" t="s">
        <v>173</v>
      </c>
      <c r="G395" s="255"/>
      <c r="H395" s="258">
        <v>1842.4110000000001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4" t="s">
        <v>171</v>
      </c>
      <c r="AU395" s="264" t="s">
        <v>81</v>
      </c>
      <c r="AV395" s="15" t="s">
        <v>167</v>
      </c>
      <c r="AW395" s="15" t="s">
        <v>33</v>
      </c>
      <c r="AX395" s="15" t="s">
        <v>79</v>
      </c>
      <c r="AY395" s="264" t="s">
        <v>160</v>
      </c>
    </row>
    <row r="396" s="2" customFormat="1" ht="24.15" customHeight="1">
      <c r="A396" s="40"/>
      <c r="B396" s="41"/>
      <c r="C396" s="214" t="s">
        <v>469</v>
      </c>
      <c r="D396" s="214" t="s">
        <v>162</v>
      </c>
      <c r="E396" s="215" t="s">
        <v>470</v>
      </c>
      <c r="F396" s="216" t="s">
        <v>471</v>
      </c>
      <c r="G396" s="217" t="s">
        <v>253</v>
      </c>
      <c r="H396" s="218">
        <v>96.968999999999994</v>
      </c>
      <c r="I396" s="219"/>
      <c r="J396" s="220">
        <f>ROUND(I396*H396,2)</f>
        <v>0</v>
      </c>
      <c r="K396" s="216" t="s">
        <v>166</v>
      </c>
      <c r="L396" s="46"/>
      <c r="M396" s="221" t="s">
        <v>19</v>
      </c>
      <c r="N396" s="222" t="s">
        <v>43</v>
      </c>
      <c r="O396" s="86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167</v>
      </c>
      <c r="AT396" s="225" t="s">
        <v>162</v>
      </c>
      <c r="AU396" s="225" t="s">
        <v>81</v>
      </c>
      <c r="AY396" s="19" t="s">
        <v>160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79</v>
      </c>
      <c r="BK396" s="226">
        <f>ROUND(I396*H396,2)</f>
        <v>0</v>
      </c>
      <c r="BL396" s="19" t="s">
        <v>167</v>
      </c>
      <c r="BM396" s="225" t="s">
        <v>472</v>
      </c>
    </row>
    <row r="397" s="2" customFormat="1">
      <c r="A397" s="40"/>
      <c r="B397" s="41"/>
      <c r="C397" s="42"/>
      <c r="D397" s="227" t="s">
        <v>169</v>
      </c>
      <c r="E397" s="42"/>
      <c r="F397" s="228" t="s">
        <v>473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169</v>
      </c>
      <c r="AU397" s="19" t="s">
        <v>81</v>
      </c>
    </row>
    <row r="398" s="12" customFormat="1" ht="22.8" customHeight="1">
      <c r="A398" s="12"/>
      <c r="B398" s="198"/>
      <c r="C398" s="199"/>
      <c r="D398" s="200" t="s">
        <v>71</v>
      </c>
      <c r="E398" s="212" t="s">
        <v>474</v>
      </c>
      <c r="F398" s="212" t="s">
        <v>475</v>
      </c>
      <c r="G398" s="199"/>
      <c r="H398" s="199"/>
      <c r="I398" s="202"/>
      <c r="J398" s="213">
        <f>BK398</f>
        <v>0</v>
      </c>
      <c r="K398" s="199"/>
      <c r="L398" s="204"/>
      <c r="M398" s="205"/>
      <c r="N398" s="206"/>
      <c r="O398" s="206"/>
      <c r="P398" s="207">
        <f>SUM(P399:P400)</f>
        <v>0</v>
      </c>
      <c r="Q398" s="206"/>
      <c r="R398" s="207">
        <f>SUM(R399:R400)</f>
        <v>0</v>
      </c>
      <c r="S398" s="206"/>
      <c r="T398" s="208">
        <f>SUM(T399:T400)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9" t="s">
        <v>79</v>
      </c>
      <c r="AT398" s="210" t="s">
        <v>71</v>
      </c>
      <c r="AU398" s="210" t="s">
        <v>79</v>
      </c>
      <c r="AY398" s="209" t="s">
        <v>160</v>
      </c>
      <c r="BK398" s="211">
        <f>SUM(BK399:BK400)</f>
        <v>0</v>
      </c>
    </row>
    <row r="399" s="2" customFormat="1" ht="33" customHeight="1">
      <c r="A399" s="40"/>
      <c r="B399" s="41"/>
      <c r="C399" s="214" t="s">
        <v>476</v>
      </c>
      <c r="D399" s="214" t="s">
        <v>162</v>
      </c>
      <c r="E399" s="215" t="s">
        <v>477</v>
      </c>
      <c r="F399" s="216" t="s">
        <v>478</v>
      </c>
      <c r="G399" s="217" t="s">
        <v>253</v>
      </c>
      <c r="H399" s="218">
        <v>0.50700000000000001</v>
      </c>
      <c r="I399" s="219"/>
      <c r="J399" s="220">
        <f>ROUND(I399*H399,2)</f>
        <v>0</v>
      </c>
      <c r="K399" s="216" t="s">
        <v>166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167</v>
      </c>
      <c r="AT399" s="225" t="s">
        <v>162</v>
      </c>
      <c r="AU399" s="225" t="s">
        <v>81</v>
      </c>
      <c r="AY399" s="19" t="s">
        <v>160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79</v>
      </c>
      <c r="BK399" s="226">
        <f>ROUND(I399*H399,2)</f>
        <v>0</v>
      </c>
      <c r="BL399" s="19" t="s">
        <v>167</v>
      </c>
      <c r="BM399" s="225" t="s">
        <v>479</v>
      </c>
    </row>
    <row r="400" s="2" customFormat="1">
      <c r="A400" s="40"/>
      <c r="B400" s="41"/>
      <c r="C400" s="42"/>
      <c r="D400" s="227" t="s">
        <v>169</v>
      </c>
      <c r="E400" s="42"/>
      <c r="F400" s="228" t="s">
        <v>480</v>
      </c>
      <c r="G400" s="42"/>
      <c r="H400" s="42"/>
      <c r="I400" s="229"/>
      <c r="J400" s="42"/>
      <c r="K400" s="42"/>
      <c r="L400" s="46"/>
      <c r="M400" s="230"/>
      <c r="N400" s="231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169</v>
      </c>
      <c r="AU400" s="19" t="s">
        <v>81</v>
      </c>
    </row>
    <row r="401" s="12" customFormat="1" ht="25.92" customHeight="1">
      <c r="A401" s="12"/>
      <c r="B401" s="198"/>
      <c r="C401" s="199"/>
      <c r="D401" s="200" t="s">
        <v>71</v>
      </c>
      <c r="E401" s="201" t="s">
        <v>481</v>
      </c>
      <c r="F401" s="201" t="s">
        <v>482</v>
      </c>
      <c r="G401" s="199"/>
      <c r="H401" s="199"/>
      <c r="I401" s="202"/>
      <c r="J401" s="203">
        <f>BK401</f>
        <v>0</v>
      </c>
      <c r="K401" s="199"/>
      <c r="L401" s="204"/>
      <c r="M401" s="205"/>
      <c r="N401" s="206"/>
      <c r="O401" s="206"/>
      <c r="P401" s="207">
        <f>P402+P410+P424+P460+P493+P515+P529+P543</f>
        <v>0</v>
      </c>
      <c r="Q401" s="206"/>
      <c r="R401" s="207">
        <f>R402+R410+R424+R460+R493+R515+R529+R543</f>
        <v>0.41579999999999995</v>
      </c>
      <c r="S401" s="206"/>
      <c r="T401" s="208">
        <f>T402+T410+T424+T460+T493+T515+T529+T543</f>
        <v>7.1208862899999996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9" t="s">
        <v>81</v>
      </c>
      <c r="AT401" s="210" t="s">
        <v>71</v>
      </c>
      <c r="AU401" s="210" t="s">
        <v>72</v>
      </c>
      <c r="AY401" s="209" t="s">
        <v>160</v>
      </c>
      <c r="BK401" s="211">
        <f>BK402+BK410+BK424+BK460+BK493+BK515+BK529+BK543</f>
        <v>0</v>
      </c>
    </row>
    <row r="402" s="12" customFormat="1" ht="22.8" customHeight="1">
      <c r="A402" s="12"/>
      <c r="B402" s="198"/>
      <c r="C402" s="199"/>
      <c r="D402" s="200" t="s">
        <v>71</v>
      </c>
      <c r="E402" s="212" t="s">
        <v>483</v>
      </c>
      <c r="F402" s="212" t="s">
        <v>484</v>
      </c>
      <c r="G402" s="199"/>
      <c r="H402" s="199"/>
      <c r="I402" s="202"/>
      <c r="J402" s="213">
        <f>BK402</f>
        <v>0</v>
      </c>
      <c r="K402" s="199"/>
      <c r="L402" s="204"/>
      <c r="M402" s="205"/>
      <c r="N402" s="206"/>
      <c r="O402" s="206"/>
      <c r="P402" s="207">
        <f>SUM(P403:P409)</f>
        <v>0</v>
      </c>
      <c r="Q402" s="206"/>
      <c r="R402" s="207">
        <f>SUM(R403:R409)</f>
        <v>0</v>
      </c>
      <c r="S402" s="206"/>
      <c r="T402" s="208">
        <f>SUM(T403:T409)</f>
        <v>0.20321525000000001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9" t="s">
        <v>81</v>
      </c>
      <c r="AT402" s="210" t="s">
        <v>71</v>
      </c>
      <c r="AU402" s="210" t="s">
        <v>79</v>
      </c>
      <c r="AY402" s="209" t="s">
        <v>160</v>
      </c>
      <c r="BK402" s="211">
        <f>SUM(BK403:BK409)</f>
        <v>0</v>
      </c>
    </row>
    <row r="403" s="2" customFormat="1" ht="24.15" customHeight="1">
      <c r="A403" s="40"/>
      <c r="B403" s="41"/>
      <c r="C403" s="214" t="s">
        <v>485</v>
      </c>
      <c r="D403" s="214" t="s">
        <v>162</v>
      </c>
      <c r="E403" s="215" t="s">
        <v>486</v>
      </c>
      <c r="F403" s="216" t="s">
        <v>487</v>
      </c>
      <c r="G403" s="217" t="s">
        <v>181</v>
      </c>
      <c r="H403" s="218">
        <v>116.12300000000001</v>
      </c>
      <c r="I403" s="219"/>
      <c r="J403" s="220">
        <f>ROUND(I403*H403,2)</f>
        <v>0</v>
      </c>
      <c r="K403" s="216" t="s">
        <v>166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0.00175</v>
      </c>
      <c r="T403" s="224">
        <f>S403*H403</f>
        <v>0.20321525000000001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269</v>
      </c>
      <c r="AT403" s="225" t="s">
        <v>162</v>
      </c>
      <c r="AU403" s="225" t="s">
        <v>81</v>
      </c>
      <c r="AY403" s="19" t="s">
        <v>160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79</v>
      </c>
      <c r="BK403" s="226">
        <f>ROUND(I403*H403,2)</f>
        <v>0</v>
      </c>
      <c r="BL403" s="19" t="s">
        <v>269</v>
      </c>
      <c r="BM403" s="225" t="s">
        <v>488</v>
      </c>
    </row>
    <row r="404" s="2" customFormat="1">
      <c r="A404" s="40"/>
      <c r="B404" s="41"/>
      <c r="C404" s="42"/>
      <c r="D404" s="227" t="s">
        <v>169</v>
      </c>
      <c r="E404" s="42"/>
      <c r="F404" s="228" t="s">
        <v>489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169</v>
      </c>
      <c r="AU404" s="19" t="s">
        <v>81</v>
      </c>
    </row>
    <row r="405" s="13" customFormat="1">
      <c r="A405" s="13"/>
      <c r="B405" s="232"/>
      <c r="C405" s="233"/>
      <c r="D405" s="234" t="s">
        <v>171</v>
      </c>
      <c r="E405" s="235" t="s">
        <v>19</v>
      </c>
      <c r="F405" s="236" t="s">
        <v>410</v>
      </c>
      <c r="G405" s="233"/>
      <c r="H405" s="235" t="s">
        <v>19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171</v>
      </c>
      <c r="AU405" s="242" t="s">
        <v>81</v>
      </c>
      <c r="AV405" s="13" t="s">
        <v>79</v>
      </c>
      <c r="AW405" s="13" t="s">
        <v>33</v>
      </c>
      <c r="AX405" s="13" t="s">
        <v>72</v>
      </c>
      <c r="AY405" s="242" t="s">
        <v>160</v>
      </c>
    </row>
    <row r="406" s="14" customFormat="1">
      <c r="A406" s="14"/>
      <c r="B406" s="243"/>
      <c r="C406" s="244"/>
      <c r="D406" s="234" t="s">
        <v>171</v>
      </c>
      <c r="E406" s="245" t="s">
        <v>19</v>
      </c>
      <c r="F406" s="246" t="s">
        <v>490</v>
      </c>
      <c r="G406" s="244"/>
      <c r="H406" s="247">
        <v>40.497999999999998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171</v>
      </c>
      <c r="AU406" s="253" t="s">
        <v>81</v>
      </c>
      <c r="AV406" s="14" t="s">
        <v>81</v>
      </c>
      <c r="AW406" s="14" t="s">
        <v>33</v>
      </c>
      <c r="AX406" s="14" t="s">
        <v>72</v>
      </c>
      <c r="AY406" s="253" t="s">
        <v>160</v>
      </c>
    </row>
    <row r="407" s="14" customFormat="1">
      <c r="A407" s="14"/>
      <c r="B407" s="243"/>
      <c r="C407" s="244"/>
      <c r="D407" s="234" t="s">
        <v>171</v>
      </c>
      <c r="E407" s="245" t="s">
        <v>19</v>
      </c>
      <c r="F407" s="246" t="s">
        <v>491</v>
      </c>
      <c r="G407" s="244"/>
      <c r="H407" s="247">
        <v>40.655999999999999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171</v>
      </c>
      <c r="AU407" s="253" t="s">
        <v>81</v>
      </c>
      <c r="AV407" s="14" t="s">
        <v>81</v>
      </c>
      <c r="AW407" s="14" t="s">
        <v>33</v>
      </c>
      <c r="AX407" s="14" t="s">
        <v>72</v>
      </c>
      <c r="AY407" s="253" t="s">
        <v>160</v>
      </c>
    </row>
    <row r="408" s="14" customFormat="1">
      <c r="A408" s="14"/>
      <c r="B408" s="243"/>
      <c r="C408" s="244"/>
      <c r="D408" s="234" t="s">
        <v>171</v>
      </c>
      <c r="E408" s="245" t="s">
        <v>19</v>
      </c>
      <c r="F408" s="246" t="s">
        <v>492</v>
      </c>
      <c r="G408" s="244"/>
      <c r="H408" s="247">
        <v>34.969000000000001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171</v>
      </c>
      <c r="AU408" s="253" t="s">
        <v>81</v>
      </c>
      <c r="AV408" s="14" t="s">
        <v>81</v>
      </c>
      <c r="AW408" s="14" t="s">
        <v>33</v>
      </c>
      <c r="AX408" s="14" t="s">
        <v>72</v>
      </c>
      <c r="AY408" s="253" t="s">
        <v>160</v>
      </c>
    </row>
    <row r="409" s="15" customFormat="1">
      <c r="A409" s="15"/>
      <c r="B409" s="254"/>
      <c r="C409" s="255"/>
      <c r="D409" s="234" t="s">
        <v>171</v>
      </c>
      <c r="E409" s="256" t="s">
        <v>19</v>
      </c>
      <c r="F409" s="257" t="s">
        <v>173</v>
      </c>
      <c r="G409" s="255"/>
      <c r="H409" s="258">
        <v>116.12299999999999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171</v>
      </c>
      <c r="AU409" s="264" t="s">
        <v>81</v>
      </c>
      <c r="AV409" s="15" t="s">
        <v>167</v>
      </c>
      <c r="AW409" s="15" t="s">
        <v>33</v>
      </c>
      <c r="AX409" s="15" t="s">
        <v>79</v>
      </c>
      <c r="AY409" s="264" t="s">
        <v>160</v>
      </c>
    </row>
    <row r="410" s="12" customFormat="1" ht="22.8" customHeight="1">
      <c r="A410" s="12"/>
      <c r="B410" s="198"/>
      <c r="C410" s="199"/>
      <c r="D410" s="200" t="s">
        <v>71</v>
      </c>
      <c r="E410" s="212" t="s">
        <v>493</v>
      </c>
      <c r="F410" s="212" t="s">
        <v>494</v>
      </c>
      <c r="G410" s="199"/>
      <c r="H410" s="199"/>
      <c r="I410" s="202"/>
      <c r="J410" s="213">
        <f>BK410</f>
        <v>0</v>
      </c>
      <c r="K410" s="199"/>
      <c r="L410" s="204"/>
      <c r="M410" s="205"/>
      <c r="N410" s="206"/>
      <c r="O410" s="206"/>
      <c r="P410" s="207">
        <f>SUM(P411:P423)</f>
        <v>0</v>
      </c>
      <c r="Q410" s="206"/>
      <c r="R410" s="207">
        <f>SUM(R411:R423)</f>
        <v>0</v>
      </c>
      <c r="S410" s="206"/>
      <c r="T410" s="208">
        <f>SUM(T411:T423)</f>
        <v>2.1797949999999999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9" t="s">
        <v>81</v>
      </c>
      <c r="AT410" s="210" t="s">
        <v>71</v>
      </c>
      <c r="AU410" s="210" t="s">
        <v>79</v>
      </c>
      <c r="AY410" s="209" t="s">
        <v>160</v>
      </c>
      <c r="BK410" s="211">
        <f>SUM(BK411:BK423)</f>
        <v>0</v>
      </c>
    </row>
    <row r="411" s="2" customFormat="1" ht="24.15" customHeight="1">
      <c r="A411" s="40"/>
      <c r="B411" s="41"/>
      <c r="C411" s="214" t="s">
        <v>495</v>
      </c>
      <c r="D411" s="214" t="s">
        <v>162</v>
      </c>
      <c r="E411" s="215" t="s">
        <v>496</v>
      </c>
      <c r="F411" s="216" t="s">
        <v>497</v>
      </c>
      <c r="G411" s="217" t="s">
        <v>207</v>
      </c>
      <c r="H411" s="218">
        <v>131.59999999999999</v>
      </c>
      <c r="I411" s="219"/>
      <c r="J411" s="220">
        <f>ROUND(I411*H411,2)</f>
        <v>0</v>
      </c>
      <c r="K411" s="216" t="s">
        <v>166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0.012</v>
      </c>
      <c r="T411" s="224">
        <f>S411*H411</f>
        <v>1.5791999999999999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269</v>
      </c>
      <c r="AT411" s="225" t="s">
        <v>162</v>
      </c>
      <c r="AU411" s="225" t="s">
        <v>81</v>
      </c>
      <c r="AY411" s="19" t="s">
        <v>160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79</v>
      </c>
      <c r="BK411" s="226">
        <f>ROUND(I411*H411,2)</f>
        <v>0</v>
      </c>
      <c r="BL411" s="19" t="s">
        <v>269</v>
      </c>
      <c r="BM411" s="225" t="s">
        <v>498</v>
      </c>
    </row>
    <row r="412" s="2" customFormat="1">
      <c r="A412" s="40"/>
      <c r="B412" s="41"/>
      <c r="C412" s="42"/>
      <c r="D412" s="227" t="s">
        <v>169</v>
      </c>
      <c r="E412" s="42"/>
      <c r="F412" s="228" t="s">
        <v>499</v>
      </c>
      <c r="G412" s="42"/>
      <c r="H412" s="42"/>
      <c r="I412" s="229"/>
      <c r="J412" s="42"/>
      <c r="K412" s="42"/>
      <c r="L412" s="46"/>
      <c r="M412" s="230"/>
      <c r="N412" s="231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169</v>
      </c>
      <c r="AU412" s="19" t="s">
        <v>81</v>
      </c>
    </row>
    <row r="413" s="13" customFormat="1">
      <c r="A413" s="13"/>
      <c r="B413" s="232"/>
      <c r="C413" s="233"/>
      <c r="D413" s="234" t="s">
        <v>171</v>
      </c>
      <c r="E413" s="235" t="s">
        <v>19</v>
      </c>
      <c r="F413" s="236" t="s">
        <v>410</v>
      </c>
      <c r="G413" s="233"/>
      <c r="H413" s="235" t="s">
        <v>19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171</v>
      </c>
      <c r="AU413" s="242" t="s">
        <v>81</v>
      </c>
      <c r="AV413" s="13" t="s">
        <v>79</v>
      </c>
      <c r="AW413" s="13" t="s">
        <v>33</v>
      </c>
      <c r="AX413" s="13" t="s">
        <v>72</v>
      </c>
      <c r="AY413" s="242" t="s">
        <v>160</v>
      </c>
    </row>
    <row r="414" s="14" customFormat="1">
      <c r="A414" s="14"/>
      <c r="B414" s="243"/>
      <c r="C414" s="244"/>
      <c r="D414" s="234" t="s">
        <v>171</v>
      </c>
      <c r="E414" s="245" t="s">
        <v>19</v>
      </c>
      <c r="F414" s="246" t="s">
        <v>500</v>
      </c>
      <c r="G414" s="244"/>
      <c r="H414" s="247">
        <v>14.07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171</v>
      </c>
      <c r="AU414" s="253" t="s">
        <v>81</v>
      </c>
      <c r="AV414" s="14" t="s">
        <v>81</v>
      </c>
      <c r="AW414" s="14" t="s">
        <v>33</v>
      </c>
      <c r="AX414" s="14" t="s">
        <v>72</v>
      </c>
      <c r="AY414" s="253" t="s">
        <v>160</v>
      </c>
    </row>
    <row r="415" s="14" customFormat="1">
      <c r="A415" s="14"/>
      <c r="B415" s="243"/>
      <c r="C415" s="244"/>
      <c r="D415" s="234" t="s">
        <v>171</v>
      </c>
      <c r="E415" s="245" t="s">
        <v>19</v>
      </c>
      <c r="F415" s="246" t="s">
        <v>501</v>
      </c>
      <c r="G415" s="244"/>
      <c r="H415" s="247">
        <v>117.53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171</v>
      </c>
      <c r="AU415" s="253" t="s">
        <v>81</v>
      </c>
      <c r="AV415" s="14" t="s">
        <v>81</v>
      </c>
      <c r="AW415" s="14" t="s">
        <v>33</v>
      </c>
      <c r="AX415" s="14" t="s">
        <v>72</v>
      </c>
      <c r="AY415" s="253" t="s">
        <v>160</v>
      </c>
    </row>
    <row r="416" s="15" customFormat="1">
      <c r="A416" s="15"/>
      <c r="B416" s="254"/>
      <c r="C416" s="255"/>
      <c r="D416" s="234" t="s">
        <v>171</v>
      </c>
      <c r="E416" s="256" t="s">
        <v>19</v>
      </c>
      <c r="F416" s="257" t="s">
        <v>173</v>
      </c>
      <c r="G416" s="255"/>
      <c r="H416" s="258">
        <v>131.59999999999999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4" t="s">
        <v>171</v>
      </c>
      <c r="AU416" s="264" t="s">
        <v>81</v>
      </c>
      <c r="AV416" s="15" t="s">
        <v>167</v>
      </c>
      <c r="AW416" s="15" t="s">
        <v>33</v>
      </c>
      <c r="AX416" s="15" t="s">
        <v>79</v>
      </c>
      <c r="AY416" s="264" t="s">
        <v>160</v>
      </c>
    </row>
    <row r="417" s="2" customFormat="1" ht="24.15" customHeight="1">
      <c r="A417" s="40"/>
      <c r="B417" s="41"/>
      <c r="C417" s="214" t="s">
        <v>502</v>
      </c>
      <c r="D417" s="214" t="s">
        <v>162</v>
      </c>
      <c r="E417" s="215" t="s">
        <v>503</v>
      </c>
      <c r="F417" s="216" t="s">
        <v>504</v>
      </c>
      <c r="G417" s="217" t="s">
        <v>181</v>
      </c>
      <c r="H417" s="218">
        <v>120.119</v>
      </c>
      <c r="I417" s="219"/>
      <c r="J417" s="220">
        <f>ROUND(I417*H417,2)</f>
        <v>0</v>
      </c>
      <c r="K417" s="216" t="s">
        <v>166</v>
      </c>
      <c r="L417" s="46"/>
      <c r="M417" s="221" t="s">
        <v>19</v>
      </c>
      <c r="N417" s="222" t="s">
        <v>43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0.0050000000000000001</v>
      </c>
      <c r="T417" s="224">
        <f>S417*H417</f>
        <v>0.60059499999999999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269</v>
      </c>
      <c r="AT417" s="225" t="s">
        <v>162</v>
      </c>
      <c r="AU417" s="225" t="s">
        <v>81</v>
      </c>
      <c r="AY417" s="19" t="s">
        <v>160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79</v>
      </c>
      <c r="BK417" s="226">
        <f>ROUND(I417*H417,2)</f>
        <v>0</v>
      </c>
      <c r="BL417" s="19" t="s">
        <v>269</v>
      </c>
      <c r="BM417" s="225" t="s">
        <v>505</v>
      </c>
    </row>
    <row r="418" s="2" customFormat="1">
      <c r="A418" s="40"/>
      <c r="B418" s="41"/>
      <c r="C418" s="42"/>
      <c r="D418" s="227" t="s">
        <v>169</v>
      </c>
      <c r="E418" s="42"/>
      <c r="F418" s="228" t="s">
        <v>506</v>
      </c>
      <c r="G418" s="42"/>
      <c r="H418" s="42"/>
      <c r="I418" s="229"/>
      <c r="J418" s="42"/>
      <c r="K418" s="42"/>
      <c r="L418" s="46"/>
      <c r="M418" s="230"/>
      <c r="N418" s="231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169</v>
      </c>
      <c r="AU418" s="19" t="s">
        <v>81</v>
      </c>
    </row>
    <row r="419" s="13" customFormat="1">
      <c r="A419" s="13"/>
      <c r="B419" s="232"/>
      <c r="C419" s="233"/>
      <c r="D419" s="234" t="s">
        <v>171</v>
      </c>
      <c r="E419" s="235" t="s">
        <v>19</v>
      </c>
      <c r="F419" s="236" t="s">
        <v>507</v>
      </c>
      <c r="G419" s="233"/>
      <c r="H419" s="235" t="s">
        <v>19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171</v>
      </c>
      <c r="AU419" s="242" t="s">
        <v>81</v>
      </c>
      <c r="AV419" s="13" t="s">
        <v>79</v>
      </c>
      <c r="AW419" s="13" t="s">
        <v>33</v>
      </c>
      <c r="AX419" s="13" t="s">
        <v>72</v>
      </c>
      <c r="AY419" s="242" t="s">
        <v>160</v>
      </c>
    </row>
    <row r="420" s="14" customFormat="1">
      <c r="A420" s="14"/>
      <c r="B420" s="243"/>
      <c r="C420" s="244"/>
      <c r="D420" s="234" t="s">
        <v>171</v>
      </c>
      <c r="E420" s="245" t="s">
        <v>19</v>
      </c>
      <c r="F420" s="246" t="s">
        <v>508</v>
      </c>
      <c r="G420" s="244"/>
      <c r="H420" s="247">
        <v>42.679000000000002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171</v>
      </c>
      <c r="AU420" s="253" t="s">
        <v>81</v>
      </c>
      <c r="AV420" s="14" t="s">
        <v>81</v>
      </c>
      <c r="AW420" s="14" t="s">
        <v>33</v>
      </c>
      <c r="AX420" s="14" t="s">
        <v>72</v>
      </c>
      <c r="AY420" s="253" t="s">
        <v>160</v>
      </c>
    </row>
    <row r="421" s="14" customFormat="1">
      <c r="A421" s="14"/>
      <c r="B421" s="243"/>
      <c r="C421" s="244"/>
      <c r="D421" s="234" t="s">
        <v>171</v>
      </c>
      <c r="E421" s="245" t="s">
        <v>19</v>
      </c>
      <c r="F421" s="246" t="s">
        <v>509</v>
      </c>
      <c r="G421" s="244"/>
      <c r="H421" s="247">
        <v>41.631999999999998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171</v>
      </c>
      <c r="AU421" s="253" t="s">
        <v>81</v>
      </c>
      <c r="AV421" s="14" t="s">
        <v>81</v>
      </c>
      <c r="AW421" s="14" t="s">
        <v>33</v>
      </c>
      <c r="AX421" s="14" t="s">
        <v>72</v>
      </c>
      <c r="AY421" s="253" t="s">
        <v>160</v>
      </c>
    </row>
    <row r="422" s="14" customFormat="1">
      <c r="A422" s="14"/>
      <c r="B422" s="243"/>
      <c r="C422" s="244"/>
      <c r="D422" s="234" t="s">
        <v>171</v>
      </c>
      <c r="E422" s="245" t="s">
        <v>19</v>
      </c>
      <c r="F422" s="246" t="s">
        <v>510</v>
      </c>
      <c r="G422" s="244"/>
      <c r="H422" s="247">
        <v>35.808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171</v>
      </c>
      <c r="AU422" s="253" t="s">
        <v>81</v>
      </c>
      <c r="AV422" s="14" t="s">
        <v>81</v>
      </c>
      <c r="AW422" s="14" t="s">
        <v>33</v>
      </c>
      <c r="AX422" s="14" t="s">
        <v>72</v>
      </c>
      <c r="AY422" s="253" t="s">
        <v>160</v>
      </c>
    </row>
    <row r="423" s="15" customFormat="1">
      <c r="A423" s="15"/>
      <c r="B423" s="254"/>
      <c r="C423" s="255"/>
      <c r="D423" s="234" t="s">
        <v>171</v>
      </c>
      <c r="E423" s="256" t="s">
        <v>19</v>
      </c>
      <c r="F423" s="257" t="s">
        <v>173</v>
      </c>
      <c r="G423" s="255"/>
      <c r="H423" s="258">
        <v>120.119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4" t="s">
        <v>171</v>
      </c>
      <c r="AU423" s="264" t="s">
        <v>81</v>
      </c>
      <c r="AV423" s="15" t="s">
        <v>167</v>
      </c>
      <c r="AW423" s="15" t="s">
        <v>33</v>
      </c>
      <c r="AX423" s="15" t="s">
        <v>79</v>
      </c>
      <c r="AY423" s="264" t="s">
        <v>160</v>
      </c>
    </row>
    <row r="424" s="12" customFormat="1" ht="22.8" customHeight="1">
      <c r="A424" s="12"/>
      <c r="B424" s="198"/>
      <c r="C424" s="199"/>
      <c r="D424" s="200" t="s">
        <v>71</v>
      </c>
      <c r="E424" s="212" t="s">
        <v>511</v>
      </c>
      <c r="F424" s="212" t="s">
        <v>512</v>
      </c>
      <c r="G424" s="199"/>
      <c r="H424" s="199"/>
      <c r="I424" s="202"/>
      <c r="J424" s="213">
        <f>BK424</f>
        <v>0</v>
      </c>
      <c r="K424" s="199"/>
      <c r="L424" s="204"/>
      <c r="M424" s="205"/>
      <c r="N424" s="206"/>
      <c r="O424" s="206"/>
      <c r="P424" s="207">
        <f>SUM(P425:P459)</f>
        <v>0</v>
      </c>
      <c r="Q424" s="206"/>
      <c r="R424" s="207">
        <f>SUM(R425:R459)</f>
        <v>0</v>
      </c>
      <c r="S424" s="206"/>
      <c r="T424" s="208">
        <f>SUM(T425:T459)</f>
        <v>1.9271056999999998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9" t="s">
        <v>81</v>
      </c>
      <c r="AT424" s="210" t="s">
        <v>71</v>
      </c>
      <c r="AU424" s="210" t="s">
        <v>79</v>
      </c>
      <c r="AY424" s="209" t="s">
        <v>160</v>
      </c>
      <c r="BK424" s="211">
        <f>SUM(BK425:BK459)</f>
        <v>0</v>
      </c>
    </row>
    <row r="425" s="2" customFormat="1" ht="16.5" customHeight="1">
      <c r="A425" s="40"/>
      <c r="B425" s="41"/>
      <c r="C425" s="214" t="s">
        <v>513</v>
      </c>
      <c r="D425" s="214" t="s">
        <v>162</v>
      </c>
      <c r="E425" s="215" t="s">
        <v>514</v>
      </c>
      <c r="F425" s="216" t="s">
        <v>515</v>
      </c>
      <c r="G425" s="217" t="s">
        <v>181</v>
      </c>
      <c r="H425" s="218">
        <v>85.170000000000002</v>
      </c>
      <c r="I425" s="219"/>
      <c r="J425" s="220">
        <f>ROUND(I425*H425,2)</f>
        <v>0</v>
      </c>
      <c r="K425" s="216" t="s">
        <v>516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269</v>
      </c>
      <c r="AT425" s="225" t="s">
        <v>162</v>
      </c>
      <c r="AU425" s="225" t="s">
        <v>81</v>
      </c>
      <c r="AY425" s="19" t="s">
        <v>160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79</v>
      </c>
      <c r="BK425" s="226">
        <f>ROUND(I425*H425,2)</f>
        <v>0</v>
      </c>
      <c r="BL425" s="19" t="s">
        <v>269</v>
      </c>
      <c r="BM425" s="225" t="s">
        <v>517</v>
      </c>
    </row>
    <row r="426" s="13" customFormat="1">
      <c r="A426" s="13"/>
      <c r="B426" s="232"/>
      <c r="C426" s="233"/>
      <c r="D426" s="234" t="s">
        <v>171</v>
      </c>
      <c r="E426" s="235" t="s">
        <v>19</v>
      </c>
      <c r="F426" s="236" t="s">
        <v>184</v>
      </c>
      <c r="G426" s="233"/>
      <c r="H426" s="235" t="s">
        <v>19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171</v>
      </c>
      <c r="AU426" s="242" t="s">
        <v>81</v>
      </c>
      <c r="AV426" s="13" t="s">
        <v>79</v>
      </c>
      <c r="AW426" s="13" t="s">
        <v>33</v>
      </c>
      <c r="AX426" s="13" t="s">
        <v>72</v>
      </c>
      <c r="AY426" s="242" t="s">
        <v>160</v>
      </c>
    </row>
    <row r="427" s="13" customFormat="1">
      <c r="A427" s="13"/>
      <c r="B427" s="232"/>
      <c r="C427" s="233"/>
      <c r="D427" s="234" t="s">
        <v>171</v>
      </c>
      <c r="E427" s="235" t="s">
        <v>19</v>
      </c>
      <c r="F427" s="236" t="s">
        <v>518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171</v>
      </c>
      <c r="AU427" s="242" t="s">
        <v>81</v>
      </c>
      <c r="AV427" s="13" t="s">
        <v>79</v>
      </c>
      <c r="AW427" s="13" t="s">
        <v>33</v>
      </c>
      <c r="AX427" s="13" t="s">
        <v>72</v>
      </c>
      <c r="AY427" s="242" t="s">
        <v>160</v>
      </c>
    </row>
    <row r="428" s="14" customFormat="1">
      <c r="A428" s="14"/>
      <c r="B428" s="243"/>
      <c r="C428" s="244"/>
      <c r="D428" s="234" t="s">
        <v>171</v>
      </c>
      <c r="E428" s="245" t="s">
        <v>19</v>
      </c>
      <c r="F428" s="246" t="s">
        <v>519</v>
      </c>
      <c r="G428" s="244"/>
      <c r="H428" s="247">
        <v>22.379999999999999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171</v>
      </c>
      <c r="AU428" s="253" t="s">
        <v>81</v>
      </c>
      <c r="AV428" s="14" t="s">
        <v>81</v>
      </c>
      <c r="AW428" s="14" t="s">
        <v>33</v>
      </c>
      <c r="AX428" s="14" t="s">
        <v>72</v>
      </c>
      <c r="AY428" s="253" t="s">
        <v>160</v>
      </c>
    </row>
    <row r="429" s="13" customFormat="1">
      <c r="A429" s="13"/>
      <c r="B429" s="232"/>
      <c r="C429" s="233"/>
      <c r="D429" s="234" t="s">
        <v>171</v>
      </c>
      <c r="E429" s="235" t="s">
        <v>19</v>
      </c>
      <c r="F429" s="236" t="s">
        <v>354</v>
      </c>
      <c r="G429" s="233"/>
      <c r="H429" s="235" t="s">
        <v>19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171</v>
      </c>
      <c r="AU429" s="242" t="s">
        <v>81</v>
      </c>
      <c r="AV429" s="13" t="s">
        <v>79</v>
      </c>
      <c r="AW429" s="13" t="s">
        <v>33</v>
      </c>
      <c r="AX429" s="13" t="s">
        <v>72</v>
      </c>
      <c r="AY429" s="242" t="s">
        <v>160</v>
      </c>
    </row>
    <row r="430" s="14" customFormat="1">
      <c r="A430" s="14"/>
      <c r="B430" s="243"/>
      <c r="C430" s="244"/>
      <c r="D430" s="234" t="s">
        <v>171</v>
      </c>
      <c r="E430" s="245" t="s">
        <v>19</v>
      </c>
      <c r="F430" s="246" t="s">
        <v>520</v>
      </c>
      <c r="G430" s="244"/>
      <c r="H430" s="247">
        <v>51.549999999999997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171</v>
      </c>
      <c r="AU430" s="253" t="s">
        <v>81</v>
      </c>
      <c r="AV430" s="14" t="s">
        <v>81</v>
      </c>
      <c r="AW430" s="14" t="s">
        <v>33</v>
      </c>
      <c r="AX430" s="14" t="s">
        <v>72</v>
      </c>
      <c r="AY430" s="253" t="s">
        <v>160</v>
      </c>
    </row>
    <row r="431" s="13" customFormat="1">
      <c r="A431" s="13"/>
      <c r="B431" s="232"/>
      <c r="C431" s="233"/>
      <c r="D431" s="234" t="s">
        <v>171</v>
      </c>
      <c r="E431" s="235" t="s">
        <v>19</v>
      </c>
      <c r="F431" s="236" t="s">
        <v>521</v>
      </c>
      <c r="G431" s="233"/>
      <c r="H431" s="235" t="s">
        <v>19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171</v>
      </c>
      <c r="AU431" s="242" t="s">
        <v>81</v>
      </c>
      <c r="AV431" s="13" t="s">
        <v>79</v>
      </c>
      <c r="AW431" s="13" t="s">
        <v>33</v>
      </c>
      <c r="AX431" s="13" t="s">
        <v>72</v>
      </c>
      <c r="AY431" s="242" t="s">
        <v>160</v>
      </c>
    </row>
    <row r="432" s="14" customFormat="1">
      <c r="A432" s="14"/>
      <c r="B432" s="243"/>
      <c r="C432" s="244"/>
      <c r="D432" s="234" t="s">
        <v>171</v>
      </c>
      <c r="E432" s="245" t="s">
        <v>19</v>
      </c>
      <c r="F432" s="246" t="s">
        <v>213</v>
      </c>
      <c r="G432" s="244"/>
      <c r="H432" s="247">
        <v>7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171</v>
      </c>
      <c r="AU432" s="253" t="s">
        <v>81</v>
      </c>
      <c r="AV432" s="14" t="s">
        <v>81</v>
      </c>
      <c r="AW432" s="14" t="s">
        <v>33</v>
      </c>
      <c r="AX432" s="14" t="s">
        <v>72</v>
      </c>
      <c r="AY432" s="253" t="s">
        <v>160</v>
      </c>
    </row>
    <row r="433" s="13" customFormat="1">
      <c r="A433" s="13"/>
      <c r="B433" s="232"/>
      <c r="C433" s="233"/>
      <c r="D433" s="234" t="s">
        <v>171</v>
      </c>
      <c r="E433" s="235" t="s">
        <v>19</v>
      </c>
      <c r="F433" s="236" t="s">
        <v>522</v>
      </c>
      <c r="G433" s="233"/>
      <c r="H433" s="235" t="s">
        <v>19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171</v>
      </c>
      <c r="AU433" s="242" t="s">
        <v>81</v>
      </c>
      <c r="AV433" s="13" t="s">
        <v>79</v>
      </c>
      <c r="AW433" s="13" t="s">
        <v>33</v>
      </c>
      <c r="AX433" s="13" t="s">
        <v>72</v>
      </c>
      <c r="AY433" s="242" t="s">
        <v>160</v>
      </c>
    </row>
    <row r="434" s="14" customFormat="1">
      <c r="A434" s="14"/>
      <c r="B434" s="243"/>
      <c r="C434" s="244"/>
      <c r="D434" s="234" t="s">
        <v>171</v>
      </c>
      <c r="E434" s="245" t="s">
        <v>19</v>
      </c>
      <c r="F434" s="246" t="s">
        <v>523</v>
      </c>
      <c r="G434" s="244"/>
      <c r="H434" s="247">
        <v>4.2400000000000002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171</v>
      </c>
      <c r="AU434" s="253" t="s">
        <v>81</v>
      </c>
      <c r="AV434" s="14" t="s">
        <v>81</v>
      </c>
      <c r="AW434" s="14" t="s">
        <v>33</v>
      </c>
      <c r="AX434" s="14" t="s">
        <v>72</v>
      </c>
      <c r="AY434" s="253" t="s">
        <v>160</v>
      </c>
    </row>
    <row r="435" s="15" customFormat="1">
      <c r="A435" s="15"/>
      <c r="B435" s="254"/>
      <c r="C435" s="255"/>
      <c r="D435" s="234" t="s">
        <v>171</v>
      </c>
      <c r="E435" s="256" t="s">
        <v>19</v>
      </c>
      <c r="F435" s="257" t="s">
        <v>173</v>
      </c>
      <c r="G435" s="255"/>
      <c r="H435" s="258">
        <v>85.169999999999987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171</v>
      </c>
      <c r="AU435" s="264" t="s">
        <v>81</v>
      </c>
      <c r="AV435" s="15" t="s">
        <v>167</v>
      </c>
      <c r="AW435" s="15" t="s">
        <v>33</v>
      </c>
      <c r="AX435" s="15" t="s">
        <v>79</v>
      </c>
      <c r="AY435" s="264" t="s">
        <v>160</v>
      </c>
    </row>
    <row r="436" s="2" customFormat="1" ht="24.15" customHeight="1">
      <c r="A436" s="40"/>
      <c r="B436" s="41"/>
      <c r="C436" s="214" t="s">
        <v>524</v>
      </c>
      <c r="D436" s="214" t="s">
        <v>162</v>
      </c>
      <c r="E436" s="215" t="s">
        <v>525</v>
      </c>
      <c r="F436" s="216" t="s">
        <v>526</v>
      </c>
      <c r="G436" s="217" t="s">
        <v>181</v>
      </c>
      <c r="H436" s="218">
        <v>85.170000000000002</v>
      </c>
      <c r="I436" s="219"/>
      <c r="J436" s="220">
        <f>ROUND(I436*H436,2)</f>
        <v>0</v>
      </c>
      <c r="K436" s="216" t="s">
        <v>166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0.01721</v>
      </c>
      <c r="T436" s="224">
        <f>S436*H436</f>
        <v>1.4657757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269</v>
      </c>
      <c r="AT436" s="225" t="s">
        <v>162</v>
      </c>
      <c r="AU436" s="225" t="s">
        <v>81</v>
      </c>
      <c r="AY436" s="19" t="s">
        <v>160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79</v>
      </c>
      <c r="BK436" s="226">
        <f>ROUND(I436*H436,2)</f>
        <v>0</v>
      </c>
      <c r="BL436" s="19" t="s">
        <v>269</v>
      </c>
      <c r="BM436" s="225" t="s">
        <v>527</v>
      </c>
    </row>
    <row r="437" s="2" customFormat="1">
      <c r="A437" s="40"/>
      <c r="B437" s="41"/>
      <c r="C437" s="42"/>
      <c r="D437" s="227" t="s">
        <v>169</v>
      </c>
      <c r="E437" s="42"/>
      <c r="F437" s="228" t="s">
        <v>528</v>
      </c>
      <c r="G437" s="42"/>
      <c r="H437" s="42"/>
      <c r="I437" s="229"/>
      <c r="J437" s="42"/>
      <c r="K437" s="42"/>
      <c r="L437" s="46"/>
      <c r="M437" s="230"/>
      <c r="N437" s="231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169</v>
      </c>
      <c r="AU437" s="19" t="s">
        <v>81</v>
      </c>
    </row>
    <row r="438" s="13" customFormat="1">
      <c r="A438" s="13"/>
      <c r="B438" s="232"/>
      <c r="C438" s="233"/>
      <c r="D438" s="234" t="s">
        <v>171</v>
      </c>
      <c r="E438" s="235" t="s">
        <v>19</v>
      </c>
      <c r="F438" s="236" t="s">
        <v>184</v>
      </c>
      <c r="G438" s="233"/>
      <c r="H438" s="235" t="s">
        <v>19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2" t="s">
        <v>171</v>
      </c>
      <c r="AU438" s="242" t="s">
        <v>81</v>
      </c>
      <c r="AV438" s="13" t="s">
        <v>79</v>
      </c>
      <c r="AW438" s="13" t="s">
        <v>33</v>
      </c>
      <c r="AX438" s="13" t="s">
        <v>72</v>
      </c>
      <c r="AY438" s="242" t="s">
        <v>160</v>
      </c>
    </row>
    <row r="439" s="13" customFormat="1">
      <c r="A439" s="13"/>
      <c r="B439" s="232"/>
      <c r="C439" s="233"/>
      <c r="D439" s="234" t="s">
        <v>171</v>
      </c>
      <c r="E439" s="235" t="s">
        <v>19</v>
      </c>
      <c r="F439" s="236" t="s">
        <v>518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171</v>
      </c>
      <c r="AU439" s="242" t="s">
        <v>81</v>
      </c>
      <c r="AV439" s="13" t="s">
        <v>79</v>
      </c>
      <c r="AW439" s="13" t="s">
        <v>33</v>
      </c>
      <c r="AX439" s="13" t="s">
        <v>72</v>
      </c>
      <c r="AY439" s="242" t="s">
        <v>160</v>
      </c>
    </row>
    <row r="440" s="14" customFormat="1">
      <c r="A440" s="14"/>
      <c r="B440" s="243"/>
      <c r="C440" s="244"/>
      <c r="D440" s="234" t="s">
        <v>171</v>
      </c>
      <c r="E440" s="245" t="s">
        <v>19</v>
      </c>
      <c r="F440" s="246" t="s">
        <v>519</v>
      </c>
      <c r="G440" s="244"/>
      <c r="H440" s="247">
        <v>22.379999999999999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171</v>
      </c>
      <c r="AU440" s="253" t="s">
        <v>81</v>
      </c>
      <c r="AV440" s="14" t="s">
        <v>81</v>
      </c>
      <c r="AW440" s="14" t="s">
        <v>33</v>
      </c>
      <c r="AX440" s="14" t="s">
        <v>72</v>
      </c>
      <c r="AY440" s="253" t="s">
        <v>160</v>
      </c>
    </row>
    <row r="441" s="13" customFormat="1">
      <c r="A441" s="13"/>
      <c r="B441" s="232"/>
      <c r="C441" s="233"/>
      <c r="D441" s="234" t="s">
        <v>171</v>
      </c>
      <c r="E441" s="235" t="s">
        <v>19</v>
      </c>
      <c r="F441" s="236" t="s">
        <v>354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171</v>
      </c>
      <c r="AU441" s="242" t="s">
        <v>81</v>
      </c>
      <c r="AV441" s="13" t="s">
        <v>79</v>
      </c>
      <c r="AW441" s="13" t="s">
        <v>33</v>
      </c>
      <c r="AX441" s="13" t="s">
        <v>72</v>
      </c>
      <c r="AY441" s="242" t="s">
        <v>160</v>
      </c>
    </row>
    <row r="442" s="14" customFormat="1">
      <c r="A442" s="14"/>
      <c r="B442" s="243"/>
      <c r="C442" s="244"/>
      <c r="D442" s="234" t="s">
        <v>171</v>
      </c>
      <c r="E442" s="245" t="s">
        <v>19</v>
      </c>
      <c r="F442" s="246" t="s">
        <v>520</v>
      </c>
      <c r="G442" s="244"/>
      <c r="H442" s="247">
        <v>51.549999999999997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171</v>
      </c>
      <c r="AU442" s="253" t="s">
        <v>81</v>
      </c>
      <c r="AV442" s="14" t="s">
        <v>81</v>
      </c>
      <c r="AW442" s="14" t="s">
        <v>33</v>
      </c>
      <c r="AX442" s="14" t="s">
        <v>72</v>
      </c>
      <c r="AY442" s="253" t="s">
        <v>160</v>
      </c>
    </row>
    <row r="443" s="13" customFormat="1">
      <c r="A443" s="13"/>
      <c r="B443" s="232"/>
      <c r="C443" s="233"/>
      <c r="D443" s="234" t="s">
        <v>171</v>
      </c>
      <c r="E443" s="235" t="s">
        <v>19</v>
      </c>
      <c r="F443" s="236" t="s">
        <v>521</v>
      </c>
      <c r="G443" s="233"/>
      <c r="H443" s="235" t="s">
        <v>19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171</v>
      </c>
      <c r="AU443" s="242" t="s">
        <v>81</v>
      </c>
      <c r="AV443" s="13" t="s">
        <v>79</v>
      </c>
      <c r="AW443" s="13" t="s">
        <v>33</v>
      </c>
      <c r="AX443" s="13" t="s">
        <v>72</v>
      </c>
      <c r="AY443" s="242" t="s">
        <v>160</v>
      </c>
    </row>
    <row r="444" s="14" customFormat="1">
      <c r="A444" s="14"/>
      <c r="B444" s="243"/>
      <c r="C444" s="244"/>
      <c r="D444" s="234" t="s">
        <v>171</v>
      </c>
      <c r="E444" s="245" t="s">
        <v>19</v>
      </c>
      <c r="F444" s="246" t="s">
        <v>213</v>
      </c>
      <c r="G444" s="244"/>
      <c r="H444" s="247">
        <v>7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171</v>
      </c>
      <c r="AU444" s="253" t="s">
        <v>81</v>
      </c>
      <c r="AV444" s="14" t="s">
        <v>81</v>
      </c>
      <c r="AW444" s="14" t="s">
        <v>33</v>
      </c>
      <c r="AX444" s="14" t="s">
        <v>72</v>
      </c>
      <c r="AY444" s="253" t="s">
        <v>160</v>
      </c>
    </row>
    <row r="445" s="13" customFormat="1">
      <c r="A445" s="13"/>
      <c r="B445" s="232"/>
      <c r="C445" s="233"/>
      <c r="D445" s="234" t="s">
        <v>171</v>
      </c>
      <c r="E445" s="235" t="s">
        <v>19</v>
      </c>
      <c r="F445" s="236" t="s">
        <v>522</v>
      </c>
      <c r="G445" s="233"/>
      <c r="H445" s="235" t="s">
        <v>19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171</v>
      </c>
      <c r="AU445" s="242" t="s">
        <v>81</v>
      </c>
      <c r="AV445" s="13" t="s">
        <v>79</v>
      </c>
      <c r="AW445" s="13" t="s">
        <v>33</v>
      </c>
      <c r="AX445" s="13" t="s">
        <v>72</v>
      </c>
      <c r="AY445" s="242" t="s">
        <v>160</v>
      </c>
    </row>
    <row r="446" s="14" customFormat="1">
      <c r="A446" s="14"/>
      <c r="B446" s="243"/>
      <c r="C446" s="244"/>
      <c r="D446" s="234" t="s">
        <v>171</v>
      </c>
      <c r="E446" s="245" t="s">
        <v>19</v>
      </c>
      <c r="F446" s="246" t="s">
        <v>523</v>
      </c>
      <c r="G446" s="244"/>
      <c r="H446" s="247">
        <v>4.2400000000000002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171</v>
      </c>
      <c r="AU446" s="253" t="s">
        <v>81</v>
      </c>
      <c r="AV446" s="14" t="s">
        <v>81</v>
      </c>
      <c r="AW446" s="14" t="s">
        <v>33</v>
      </c>
      <c r="AX446" s="14" t="s">
        <v>72</v>
      </c>
      <c r="AY446" s="253" t="s">
        <v>160</v>
      </c>
    </row>
    <row r="447" s="15" customFormat="1">
      <c r="A447" s="15"/>
      <c r="B447" s="254"/>
      <c r="C447" s="255"/>
      <c r="D447" s="234" t="s">
        <v>171</v>
      </c>
      <c r="E447" s="256" t="s">
        <v>19</v>
      </c>
      <c r="F447" s="257" t="s">
        <v>173</v>
      </c>
      <c r="G447" s="255"/>
      <c r="H447" s="258">
        <v>85.169999999999987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171</v>
      </c>
      <c r="AU447" s="264" t="s">
        <v>81</v>
      </c>
      <c r="AV447" s="15" t="s">
        <v>167</v>
      </c>
      <c r="AW447" s="15" t="s">
        <v>33</v>
      </c>
      <c r="AX447" s="15" t="s">
        <v>79</v>
      </c>
      <c r="AY447" s="264" t="s">
        <v>160</v>
      </c>
    </row>
    <row r="448" s="2" customFormat="1" ht="16.5" customHeight="1">
      <c r="A448" s="40"/>
      <c r="B448" s="41"/>
      <c r="C448" s="214" t="s">
        <v>529</v>
      </c>
      <c r="D448" s="214" t="s">
        <v>162</v>
      </c>
      <c r="E448" s="215" t="s">
        <v>530</v>
      </c>
      <c r="F448" s="216" t="s">
        <v>531</v>
      </c>
      <c r="G448" s="217" t="s">
        <v>181</v>
      </c>
      <c r="H448" s="218">
        <v>17</v>
      </c>
      <c r="I448" s="219"/>
      <c r="J448" s="220">
        <f>ROUND(I448*H448,2)</f>
        <v>0</v>
      </c>
      <c r="K448" s="216" t="s">
        <v>166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0</v>
      </c>
      <c r="R448" s="223">
        <f>Q448*H448</f>
        <v>0</v>
      </c>
      <c r="S448" s="223">
        <v>0.010489999999999999</v>
      </c>
      <c r="T448" s="224">
        <f>S448*H448</f>
        <v>0.17832999999999999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269</v>
      </c>
      <c r="AT448" s="225" t="s">
        <v>162</v>
      </c>
      <c r="AU448" s="225" t="s">
        <v>81</v>
      </c>
      <c r="AY448" s="19" t="s">
        <v>160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79</v>
      </c>
      <c r="BK448" s="226">
        <f>ROUND(I448*H448,2)</f>
        <v>0</v>
      </c>
      <c r="BL448" s="19" t="s">
        <v>269</v>
      </c>
      <c r="BM448" s="225" t="s">
        <v>532</v>
      </c>
    </row>
    <row r="449" s="2" customFormat="1">
      <c r="A449" s="40"/>
      <c r="B449" s="41"/>
      <c r="C449" s="42"/>
      <c r="D449" s="227" t="s">
        <v>169</v>
      </c>
      <c r="E449" s="42"/>
      <c r="F449" s="228" t="s">
        <v>533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169</v>
      </c>
      <c r="AU449" s="19" t="s">
        <v>81</v>
      </c>
    </row>
    <row r="450" s="13" customFormat="1">
      <c r="A450" s="13"/>
      <c r="B450" s="232"/>
      <c r="C450" s="233"/>
      <c r="D450" s="234" t="s">
        <v>171</v>
      </c>
      <c r="E450" s="235" t="s">
        <v>19</v>
      </c>
      <c r="F450" s="236" t="s">
        <v>267</v>
      </c>
      <c r="G450" s="233"/>
      <c r="H450" s="235" t="s">
        <v>19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171</v>
      </c>
      <c r="AU450" s="242" t="s">
        <v>81</v>
      </c>
      <c r="AV450" s="13" t="s">
        <v>79</v>
      </c>
      <c r="AW450" s="13" t="s">
        <v>33</v>
      </c>
      <c r="AX450" s="13" t="s">
        <v>72</v>
      </c>
      <c r="AY450" s="242" t="s">
        <v>160</v>
      </c>
    </row>
    <row r="451" s="13" customFormat="1">
      <c r="A451" s="13"/>
      <c r="B451" s="232"/>
      <c r="C451" s="233"/>
      <c r="D451" s="234" t="s">
        <v>171</v>
      </c>
      <c r="E451" s="235" t="s">
        <v>19</v>
      </c>
      <c r="F451" s="236" t="s">
        <v>446</v>
      </c>
      <c r="G451" s="233"/>
      <c r="H451" s="235" t="s">
        <v>19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171</v>
      </c>
      <c r="AU451" s="242" t="s">
        <v>81</v>
      </c>
      <c r="AV451" s="13" t="s">
        <v>79</v>
      </c>
      <c r="AW451" s="13" t="s">
        <v>33</v>
      </c>
      <c r="AX451" s="13" t="s">
        <v>72</v>
      </c>
      <c r="AY451" s="242" t="s">
        <v>160</v>
      </c>
    </row>
    <row r="452" s="14" customFormat="1">
      <c r="A452" s="14"/>
      <c r="B452" s="243"/>
      <c r="C452" s="244"/>
      <c r="D452" s="234" t="s">
        <v>171</v>
      </c>
      <c r="E452" s="245" t="s">
        <v>19</v>
      </c>
      <c r="F452" s="246" t="s">
        <v>275</v>
      </c>
      <c r="G452" s="244"/>
      <c r="H452" s="247">
        <v>17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171</v>
      </c>
      <c r="AU452" s="253" t="s">
        <v>81</v>
      </c>
      <c r="AV452" s="14" t="s">
        <v>81</v>
      </c>
      <c r="AW452" s="14" t="s">
        <v>33</v>
      </c>
      <c r="AX452" s="14" t="s">
        <v>72</v>
      </c>
      <c r="AY452" s="253" t="s">
        <v>160</v>
      </c>
    </row>
    <row r="453" s="15" customFormat="1">
      <c r="A453" s="15"/>
      <c r="B453" s="254"/>
      <c r="C453" s="255"/>
      <c r="D453" s="234" t="s">
        <v>171</v>
      </c>
      <c r="E453" s="256" t="s">
        <v>19</v>
      </c>
      <c r="F453" s="257" t="s">
        <v>173</v>
      </c>
      <c r="G453" s="255"/>
      <c r="H453" s="258">
        <v>17</v>
      </c>
      <c r="I453" s="259"/>
      <c r="J453" s="255"/>
      <c r="K453" s="255"/>
      <c r="L453" s="260"/>
      <c r="M453" s="261"/>
      <c r="N453" s="262"/>
      <c r="O453" s="262"/>
      <c r="P453" s="262"/>
      <c r="Q453" s="262"/>
      <c r="R453" s="262"/>
      <c r="S453" s="262"/>
      <c r="T453" s="263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4" t="s">
        <v>171</v>
      </c>
      <c r="AU453" s="264" t="s">
        <v>81</v>
      </c>
      <c r="AV453" s="15" t="s">
        <v>167</v>
      </c>
      <c r="AW453" s="15" t="s">
        <v>33</v>
      </c>
      <c r="AX453" s="15" t="s">
        <v>79</v>
      </c>
      <c r="AY453" s="264" t="s">
        <v>160</v>
      </c>
    </row>
    <row r="454" s="2" customFormat="1" ht="16.5" customHeight="1">
      <c r="A454" s="40"/>
      <c r="B454" s="41"/>
      <c r="C454" s="214" t="s">
        <v>534</v>
      </c>
      <c r="D454" s="214" t="s">
        <v>162</v>
      </c>
      <c r="E454" s="215" t="s">
        <v>535</v>
      </c>
      <c r="F454" s="216" t="s">
        <v>536</v>
      </c>
      <c r="G454" s="217" t="s">
        <v>207</v>
      </c>
      <c r="H454" s="218">
        <v>28.300000000000001</v>
      </c>
      <c r="I454" s="219"/>
      <c r="J454" s="220">
        <f>ROUND(I454*H454,2)</f>
        <v>0</v>
      </c>
      <c r="K454" s="216" t="s">
        <v>166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</v>
      </c>
      <c r="R454" s="223">
        <f>Q454*H454</f>
        <v>0</v>
      </c>
      <c r="S454" s="223">
        <v>0.01</v>
      </c>
      <c r="T454" s="224">
        <f>S454*H454</f>
        <v>0.28300000000000003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269</v>
      </c>
      <c r="AT454" s="225" t="s">
        <v>162</v>
      </c>
      <c r="AU454" s="225" t="s">
        <v>81</v>
      </c>
      <c r="AY454" s="19" t="s">
        <v>160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79</v>
      </c>
      <c r="BK454" s="226">
        <f>ROUND(I454*H454,2)</f>
        <v>0</v>
      </c>
      <c r="BL454" s="19" t="s">
        <v>269</v>
      </c>
      <c r="BM454" s="225" t="s">
        <v>537</v>
      </c>
    </row>
    <row r="455" s="2" customFormat="1">
      <c r="A455" s="40"/>
      <c r="B455" s="41"/>
      <c r="C455" s="42"/>
      <c r="D455" s="227" t="s">
        <v>169</v>
      </c>
      <c r="E455" s="42"/>
      <c r="F455" s="228" t="s">
        <v>538</v>
      </c>
      <c r="G455" s="42"/>
      <c r="H455" s="42"/>
      <c r="I455" s="229"/>
      <c r="J455" s="42"/>
      <c r="K455" s="42"/>
      <c r="L455" s="46"/>
      <c r="M455" s="230"/>
      <c r="N455" s="231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169</v>
      </c>
      <c r="AU455" s="19" t="s">
        <v>81</v>
      </c>
    </row>
    <row r="456" s="13" customFormat="1">
      <c r="A456" s="13"/>
      <c r="B456" s="232"/>
      <c r="C456" s="233"/>
      <c r="D456" s="234" t="s">
        <v>171</v>
      </c>
      <c r="E456" s="235" t="s">
        <v>19</v>
      </c>
      <c r="F456" s="236" t="s">
        <v>410</v>
      </c>
      <c r="G456" s="233"/>
      <c r="H456" s="235" t="s">
        <v>19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171</v>
      </c>
      <c r="AU456" s="242" t="s">
        <v>81</v>
      </c>
      <c r="AV456" s="13" t="s">
        <v>79</v>
      </c>
      <c r="AW456" s="13" t="s">
        <v>33</v>
      </c>
      <c r="AX456" s="13" t="s">
        <v>72</v>
      </c>
      <c r="AY456" s="242" t="s">
        <v>160</v>
      </c>
    </row>
    <row r="457" s="14" customFormat="1">
      <c r="A457" s="14"/>
      <c r="B457" s="243"/>
      <c r="C457" s="244"/>
      <c r="D457" s="234" t="s">
        <v>171</v>
      </c>
      <c r="E457" s="245" t="s">
        <v>19</v>
      </c>
      <c r="F457" s="246" t="s">
        <v>539</v>
      </c>
      <c r="G457" s="244"/>
      <c r="H457" s="247">
        <v>16.899999999999999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171</v>
      </c>
      <c r="AU457" s="253" t="s">
        <v>81</v>
      </c>
      <c r="AV457" s="14" t="s">
        <v>81</v>
      </c>
      <c r="AW457" s="14" t="s">
        <v>33</v>
      </c>
      <c r="AX457" s="14" t="s">
        <v>72</v>
      </c>
      <c r="AY457" s="253" t="s">
        <v>160</v>
      </c>
    </row>
    <row r="458" s="14" customFormat="1">
      <c r="A458" s="14"/>
      <c r="B458" s="243"/>
      <c r="C458" s="244"/>
      <c r="D458" s="234" t="s">
        <v>171</v>
      </c>
      <c r="E458" s="245" t="s">
        <v>19</v>
      </c>
      <c r="F458" s="246" t="s">
        <v>540</v>
      </c>
      <c r="G458" s="244"/>
      <c r="H458" s="247">
        <v>11.4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171</v>
      </c>
      <c r="AU458" s="253" t="s">
        <v>81</v>
      </c>
      <c r="AV458" s="14" t="s">
        <v>81</v>
      </c>
      <c r="AW458" s="14" t="s">
        <v>33</v>
      </c>
      <c r="AX458" s="14" t="s">
        <v>72</v>
      </c>
      <c r="AY458" s="253" t="s">
        <v>160</v>
      </c>
    </row>
    <row r="459" s="15" customFormat="1">
      <c r="A459" s="15"/>
      <c r="B459" s="254"/>
      <c r="C459" s="255"/>
      <c r="D459" s="234" t="s">
        <v>171</v>
      </c>
      <c r="E459" s="256" t="s">
        <v>19</v>
      </c>
      <c r="F459" s="257" t="s">
        <v>173</v>
      </c>
      <c r="G459" s="255"/>
      <c r="H459" s="258">
        <v>28.299999999999997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4" t="s">
        <v>171</v>
      </c>
      <c r="AU459" s="264" t="s">
        <v>81</v>
      </c>
      <c r="AV459" s="15" t="s">
        <v>167</v>
      </c>
      <c r="AW459" s="15" t="s">
        <v>33</v>
      </c>
      <c r="AX459" s="15" t="s">
        <v>79</v>
      </c>
      <c r="AY459" s="264" t="s">
        <v>160</v>
      </c>
    </row>
    <row r="460" s="12" customFormat="1" ht="22.8" customHeight="1">
      <c r="A460" s="12"/>
      <c r="B460" s="198"/>
      <c r="C460" s="199"/>
      <c r="D460" s="200" t="s">
        <v>71</v>
      </c>
      <c r="E460" s="212" t="s">
        <v>541</v>
      </c>
      <c r="F460" s="212" t="s">
        <v>542</v>
      </c>
      <c r="G460" s="199"/>
      <c r="H460" s="199"/>
      <c r="I460" s="202"/>
      <c r="J460" s="213">
        <f>BK460</f>
        <v>0</v>
      </c>
      <c r="K460" s="199"/>
      <c r="L460" s="204"/>
      <c r="M460" s="205"/>
      <c r="N460" s="206"/>
      <c r="O460" s="206"/>
      <c r="P460" s="207">
        <f>SUM(P461:P492)</f>
        <v>0</v>
      </c>
      <c r="Q460" s="206"/>
      <c r="R460" s="207">
        <f>SUM(R461:R492)</f>
        <v>0</v>
      </c>
      <c r="S460" s="206"/>
      <c r="T460" s="208">
        <f>SUM(T461:T492)</f>
        <v>0.17723249999999999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9" t="s">
        <v>81</v>
      </c>
      <c r="AT460" s="210" t="s">
        <v>71</v>
      </c>
      <c r="AU460" s="210" t="s">
        <v>79</v>
      </c>
      <c r="AY460" s="209" t="s">
        <v>160</v>
      </c>
      <c r="BK460" s="211">
        <f>SUM(BK461:BK492)</f>
        <v>0</v>
      </c>
    </row>
    <row r="461" s="2" customFormat="1" ht="16.5" customHeight="1">
      <c r="A461" s="40"/>
      <c r="B461" s="41"/>
      <c r="C461" s="214" t="s">
        <v>543</v>
      </c>
      <c r="D461" s="214" t="s">
        <v>162</v>
      </c>
      <c r="E461" s="215" t="s">
        <v>544</v>
      </c>
      <c r="F461" s="216" t="s">
        <v>545</v>
      </c>
      <c r="G461" s="217" t="s">
        <v>207</v>
      </c>
      <c r="H461" s="218">
        <v>16.125</v>
      </c>
      <c r="I461" s="219"/>
      <c r="J461" s="220">
        <f>ROUND(I461*H461,2)</f>
        <v>0</v>
      </c>
      <c r="K461" s="216" t="s">
        <v>166</v>
      </c>
      <c r="L461" s="46"/>
      <c r="M461" s="221" t="s">
        <v>19</v>
      </c>
      <c r="N461" s="222" t="s">
        <v>43</v>
      </c>
      <c r="O461" s="86"/>
      <c r="P461" s="223">
        <f>O461*H461</f>
        <v>0</v>
      </c>
      <c r="Q461" s="223">
        <v>0</v>
      </c>
      <c r="R461" s="223">
        <f>Q461*H461</f>
        <v>0</v>
      </c>
      <c r="S461" s="223">
        <v>0.0017700000000000001</v>
      </c>
      <c r="T461" s="224">
        <f>S461*H461</f>
        <v>0.028541250000000001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269</v>
      </c>
      <c r="AT461" s="225" t="s">
        <v>162</v>
      </c>
      <c r="AU461" s="225" t="s">
        <v>81</v>
      </c>
      <c r="AY461" s="19" t="s">
        <v>160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79</v>
      </c>
      <c r="BK461" s="226">
        <f>ROUND(I461*H461,2)</f>
        <v>0</v>
      </c>
      <c r="BL461" s="19" t="s">
        <v>269</v>
      </c>
      <c r="BM461" s="225" t="s">
        <v>546</v>
      </c>
    </row>
    <row r="462" s="2" customFormat="1">
      <c r="A462" s="40"/>
      <c r="B462" s="41"/>
      <c r="C462" s="42"/>
      <c r="D462" s="227" t="s">
        <v>169</v>
      </c>
      <c r="E462" s="42"/>
      <c r="F462" s="228" t="s">
        <v>547</v>
      </c>
      <c r="G462" s="42"/>
      <c r="H462" s="42"/>
      <c r="I462" s="229"/>
      <c r="J462" s="42"/>
      <c r="K462" s="42"/>
      <c r="L462" s="46"/>
      <c r="M462" s="230"/>
      <c r="N462" s="231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169</v>
      </c>
      <c r="AU462" s="19" t="s">
        <v>81</v>
      </c>
    </row>
    <row r="463" s="13" customFormat="1">
      <c r="A463" s="13"/>
      <c r="B463" s="232"/>
      <c r="C463" s="233"/>
      <c r="D463" s="234" t="s">
        <v>171</v>
      </c>
      <c r="E463" s="235" t="s">
        <v>19</v>
      </c>
      <c r="F463" s="236" t="s">
        <v>410</v>
      </c>
      <c r="G463" s="233"/>
      <c r="H463" s="235" t="s">
        <v>19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171</v>
      </c>
      <c r="AU463" s="242" t="s">
        <v>81</v>
      </c>
      <c r="AV463" s="13" t="s">
        <v>79</v>
      </c>
      <c r="AW463" s="13" t="s">
        <v>33</v>
      </c>
      <c r="AX463" s="13" t="s">
        <v>72</v>
      </c>
      <c r="AY463" s="242" t="s">
        <v>160</v>
      </c>
    </row>
    <row r="464" s="14" customFormat="1">
      <c r="A464" s="14"/>
      <c r="B464" s="243"/>
      <c r="C464" s="244"/>
      <c r="D464" s="234" t="s">
        <v>171</v>
      </c>
      <c r="E464" s="245" t="s">
        <v>19</v>
      </c>
      <c r="F464" s="246" t="s">
        <v>548</v>
      </c>
      <c r="G464" s="244"/>
      <c r="H464" s="247">
        <v>16.125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171</v>
      </c>
      <c r="AU464" s="253" t="s">
        <v>81</v>
      </c>
      <c r="AV464" s="14" t="s">
        <v>81</v>
      </c>
      <c r="AW464" s="14" t="s">
        <v>33</v>
      </c>
      <c r="AX464" s="14" t="s">
        <v>72</v>
      </c>
      <c r="AY464" s="253" t="s">
        <v>160</v>
      </c>
    </row>
    <row r="465" s="15" customFormat="1">
      <c r="A465" s="15"/>
      <c r="B465" s="254"/>
      <c r="C465" s="255"/>
      <c r="D465" s="234" t="s">
        <v>171</v>
      </c>
      <c r="E465" s="256" t="s">
        <v>19</v>
      </c>
      <c r="F465" s="257" t="s">
        <v>173</v>
      </c>
      <c r="G465" s="255"/>
      <c r="H465" s="258">
        <v>16.125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171</v>
      </c>
      <c r="AU465" s="264" t="s">
        <v>81</v>
      </c>
      <c r="AV465" s="15" t="s">
        <v>167</v>
      </c>
      <c r="AW465" s="15" t="s">
        <v>33</v>
      </c>
      <c r="AX465" s="15" t="s">
        <v>79</v>
      </c>
      <c r="AY465" s="264" t="s">
        <v>160</v>
      </c>
    </row>
    <row r="466" s="2" customFormat="1" ht="16.5" customHeight="1">
      <c r="A466" s="40"/>
      <c r="B466" s="41"/>
      <c r="C466" s="214" t="s">
        <v>549</v>
      </c>
      <c r="D466" s="214" t="s">
        <v>162</v>
      </c>
      <c r="E466" s="215" t="s">
        <v>550</v>
      </c>
      <c r="F466" s="216" t="s">
        <v>551</v>
      </c>
      <c r="G466" s="217" t="s">
        <v>207</v>
      </c>
      <c r="H466" s="218">
        <v>7.5</v>
      </c>
      <c r="I466" s="219"/>
      <c r="J466" s="220">
        <f>ROUND(I466*H466,2)</f>
        <v>0</v>
      </c>
      <c r="K466" s="216" t="s">
        <v>166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0.00167</v>
      </c>
      <c r="T466" s="224">
        <f>S466*H466</f>
        <v>0.012525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269</v>
      </c>
      <c r="AT466" s="225" t="s">
        <v>162</v>
      </c>
      <c r="AU466" s="225" t="s">
        <v>81</v>
      </c>
      <c r="AY466" s="19" t="s">
        <v>160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79</v>
      </c>
      <c r="BK466" s="226">
        <f>ROUND(I466*H466,2)</f>
        <v>0</v>
      </c>
      <c r="BL466" s="19" t="s">
        <v>269</v>
      </c>
      <c r="BM466" s="225" t="s">
        <v>552</v>
      </c>
    </row>
    <row r="467" s="2" customFormat="1">
      <c r="A467" s="40"/>
      <c r="B467" s="41"/>
      <c r="C467" s="42"/>
      <c r="D467" s="227" t="s">
        <v>169</v>
      </c>
      <c r="E467" s="42"/>
      <c r="F467" s="228" t="s">
        <v>553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169</v>
      </c>
      <c r="AU467" s="19" t="s">
        <v>81</v>
      </c>
    </row>
    <row r="468" s="13" customFormat="1">
      <c r="A468" s="13"/>
      <c r="B468" s="232"/>
      <c r="C468" s="233"/>
      <c r="D468" s="234" t="s">
        <v>171</v>
      </c>
      <c r="E468" s="235" t="s">
        <v>19</v>
      </c>
      <c r="F468" s="236" t="s">
        <v>184</v>
      </c>
      <c r="G468" s="233"/>
      <c r="H468" s="235" t="s">
        <v>19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171</v>
      </c>
      <c r="AU468" s="242" t="s">
        <v>81</v>
      </c>
      <c r="AV468" s="13" t="s">
        <v>79</v>
      </c>
      <c r="AW468" s="13" t="s">
        <v>33</v>
      </c>
      <c r="AX468" s="13" t="s">
        <v>72</v>
      </c>
      <c r="AY468" s="242" t="s">
        <v>160</v>
      </c>
    </row>
    <row r="469" s="14" customFormat="1">
      <c r="A469" s="14"/>
      <c r="B469" s="243"/>
      <c r="C469" s="244"/>
      <c r="D469" s="234" t="s">
        <v>171</v>
      </c>
      <c r="E469" s="245" t="s">
        <v>19</v>
      </c>
      <c r="F469" s="246" t="s">
        <v>554</v>
      </c>
      <c r="G469" s="244"/>
      <c r="H469" s="247">
        <v>4.5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171</v>
      </c>
      <c r="AU469" s="253" t="s">
        <v>81</v>
      </c>
      <c r="AV469" s="14" t="s">
        <v>81</v>
      </c>
      <c r="AW469" s="14" t="s">
        <v>33</v>
      </c>
      <c r="AX469" s="14" t="s">
        <v>72</v>
      </c>
      <c r="AY469" s="253" t="s">
        <v>160</v>
      </c>
    </row>
    <row r="470" s="13" customFormat="1">
      <c r="A470" s="13"/>
      <c r="B470" s="232"/>
      <c r="C470" s="233"/>
      <c r="D470" s="234" t="s">
        <v>171</v>
      </c>
      <c r="E470" s="235" t="s">
        <v>19</v>
      </c>
      <c r="F470" s="236" t="s">
        <v>267</v>
      </c>
      <c r="G470" s="233"/>
      <c r="H470" s="235" t="s">
        <v>19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171</v>
      </c>
      <c r="AU470" s="242" t="s">
        <v>81</v>
      </c>
      <c r="AV470" s="13" t="s">
        <v>79</v>
      </c>
      <c r="AW470" s="13" t="s">
        <v>33</v>
      </c>
      <c r="AX470" s="13" t="s">
        <v>72</v>
      </c>
      <c r="AY470" s="242" t="s">
        <v>160</v>
      </c>
    </row>
    <row r="471" s="14" customFormat="1">
      <c r="A471" s="14"/>
      <c r="B471" s="243"/>
      <c r="C471" s="244"/>
      <c r="D471" s="234" t="s">
        <v>171</v>
      </c>
      <c r="E471" s="245" t="s">
        <v>19</v>
      </c>
      <c r="F471" s="246" t="s">
        <v>555</v>
      </c>
      <c r="G471" s="244"/>
      <c r="H471" s="247">
        <v>3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171</v>
      </c>
      <c r="AU471" s="253" t="s">
        <v>81</v>
      </c>
      <c r="AV471" s="14" t="s">
        <v>81</v>
      </c>
      <c r="AW471" s="14" t="s">
        <v>33</v>
      </c>
      <c r="AX471" s="14" t="s">
        <v>72</v>
      </c>
      <c r="AY471" s="253" t="s">
        <v>160</v>
      </c>
    </row>
    <row r="472" s="15" customFormat="1">
      <c r="A472" s="15"/>
      <c r="B472" s="254"/>
      <c r="C472" s="255"/>
      <c r="D472" s="234" t="s">
        <v>171</v>
      </c>
      <c r="E472" s="256" t="s">
        <v>19</v>
      </c>
      <c r="F472" s="257" t="s">
        <v>173</v>
      </c>
      <c r="G472" s="255"/>
      <c r="H472" s="258">
        <v>7.5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4" t="s">
        <v>171</v>
      </c>
      <c r="AU472" s="264" t="s">
        <v>81</v>
      </c>
      <c r="AV472" s="15" t="s">
        <v>167</v>
      </c>
      <c r="AW472" s="15" t="s">
        <v>33</v>
      </c>
      <c r="AX472" s="15" t="s">
        <v>79</v>
      </c>
      <c r="AY472" s="264" t="s">
        <v>160</v>
      </c>
    </row>
    <row r="473" s="2" customFormat="1" ht="16.5" customHeight="1">
      <c r="A473" s="40"/>
      <c r="B473" s="41"/>
      <c r="C473" s="214" t="s">
        <v>556</v>
      </c>
      <c r="D473" s="214" t="s">
        <v>162</v>
      </c>
      <c r="E473" s="215" t="s">
        <v>557</v>
      </c>
      <c r="F473" s="216" t="s">
        <v>558</v>
      </c>
      <c r="G473" s="217" t="s">
        <v>207</v>
      </c>
      <c r="H473" s="218">
        <v>12.85</v>
      </c>
      <c r="I473" s="219"/>
      <c r="J473" s="220">
        <f>ROUND(I473*H473,2)</f>
        <v>0</v>
      </c>
      <c r="K473" s="216" t="s">
        <v>166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0.0022300000000000002</v>
      </c>
      <c r="T473" s="224">
        <f>S473*H473</f>
        <v>0.0286555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269</v>
      </c>
      <c r="AT473" s="225" t="s">
        <v>162</v>
      </c>
      <c r="AU473" s="225" t="s">
        <v>81</v>
      </c>
      <c r="AY473" s="19" t="s">
        <v>160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79</v>
      </c>
      <c r="BK473" s="226">
        <f>ROUND(I473*H473,2)</f>
        <v>0</v>
      </c>
      <c r="BL473" s="19" t="s">
        <v>269</v>
      </c>
      <c r="BM473" s="225" t="s">
        <v>559</v>
      </c>
    </row>
    <row r="474" s="2" customFormat="1">
      <c r="A474" s="40"/>
      <c r="B474" s="41"/>
      <c r="C474" s="42"/>
      <c r="D474" s="227" t="s">
        <v>169</v>
      </c>
      <c r="E474" s="42"/>
      <c r="F474" s="228" t="s">
        <v>560</v>
      </c>
      <c r="G474" s="42"/>
      <c r="H474" s="42"/>
      <c r="I474" s="229"/>
      <c r="J474" s="42"/>
      <c r="K474" s="42"/>
      <c r="L474" s="46"/>
      <c r="M474" s="230"/>
      <c r="N474" s="231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169</v>
      </c>
      <c r="AU474" s="19" t="s">
        <v>81</v>
      </c>
    </row>
    <row r="475" s="13" customFormat="1">
      <c r="A475" s="13"/>
      <c r="B475" s="232"/>
      <c r="C475" s="233"/>
      <c r="D475" s="234" t="s">
        <v>171</v>
      </c>
      <c r="E475" s="235" t="s">
        <v>19</v>
      </c>
      <c r="F475" s="236" t="s">
        <v>184</v>
      </c>
      <c r="G475" s="233"/>
      <c r="H475" s="235" t="s">
        <v>19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171</v>
      </c>
      <c r="AU475" s="242" t="s">
        <v>81</v>
      </c>
      <c r="AV475" s="13" t="s">
        <v>79</v>
      </c>
      <c r="AW475" s="13" t="s">
        <v>33</v>
      </c>
      <c r="AX475" s="13" t="s">
        <v>72</v>
      </c>
      <c r="AY475" s="242" t="s">
        <v>160</v>
      </c>
    </row>
    <row r="476" s="14" customFormat="1">
      <c r="A476" s="14"/>
      <c r="B476" s="243"/>
      <c r="C476" s="244"/>
      <c r="D476" s="234" t="s">
        <v>171</v>
      </c>
      <c r="E476" s="245" t="s">
        <v>19</v>
      </c>
      <c r="F476" s="246" t="s">
        <v>561</v>
      </c>
      <c r="G476" s="244"/>
      <c r="H476" s="247">
        <v>12.85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171</v>
      </c>
      <c r="AU476" s="253" t="s">
        <v>81</v>
      </c>
      <c r="AV476" s="14" t="s">
        <v>81</v>
      </c>
      <c r="AW476" s="14" t="s">
        <v>33</v>
      </c>
      <c r="AX476" s="14" t="s">
        <v>72</v>
      </c>
      <c r="AY476" s="253" t="s">
        <v>160</v>
      </c>
    </row>
    <row r="477" s="15" customFormat="1">
      <c r="A477" s="15"/>
      <c r="B477" s="254"/>
      <c r="C477" s="255"/>
      <c r="D477" s="234" t="s">
        <v>171</v>
      </c>
      <c r="E477" s="256" t="s">
        <v>19</v>
      </c>
      <c r="F477" s="257" t="s">
        <v>173</v>
      </c>
      <c r="G477" s="255"/>
      <c r="H477" s="258">
        <v>12.85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4" t="s">
        <v>171</v>
      </c>
      <c r="AU477" s="264" t="s">
        <v>81</v>
      </c>
      <c r="AV477" s="15" t="s">
        <v>167</v>
      </c>
      <c r="AW477" s="15" t="s">
        <v>33</v>
      </c>
      <c r="AX477" s="15" t="s">
        <v>79</v>
      </c>
      <c r="AY477" s="264" t="s">
        <v>160</v>
      </c>
    </row>
    <row r="478" s="2" customFormat="1" ht="16.5" customHeight="1">
      <c r="A478" s="40"/>
      <c r="B478" s="41"/>
      <c r="C478" s="214" t="s">
        <v>562</v>
      </c>
      <c r="D478" s="214" t="s">
        <v>162</v>
      </c>
      <c r="E478" s="215" t="s">
        <v>563</v>
      </c>
      <c r="F478" s="216" t="s">
        <v>564</v>
      </c>
      <c r="G478" s="217" t="s">
        <v>207</v>
      </c>
      <c r="H478" s="218">
        <v>21.285</v>
      </c>
      <c r="I478" s="219"/>
      <c r="J478" s="220">
        <f>ROUND(I478*H478,2)</f>
        <v>0</v>
      </c>
      <c r="K478" s="216" t="s">
        <v>166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</v>
      </c>
      <c r="R478" s="223">
        <f>Q478*H478</f>
        <v>0</v>
      </c>
      <c r="S478" s="223">
        <v>0.00175</v>
      </c>
      <c r="T478" s="224">
        <f>S478*H478</f>
        <v>0.037248750000000004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269</v>
      </c>
      <c r="AT478" s="225" t="s">
        <v>162</v>
      </c>
      <c r="AU478" s="225" t="s">
        <v>81</v>
      </c>
      <c r="AY478" s="19" t="s">
        <v>160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79</v>
      </c>
      <c r="BK478" s="226">
        <f>ROUND(I478*H478,2)</f>
        <v>0</v>
      </c>
      <c r="BL478" s="19" t="s">
        <v>269</v>
      </c>
      <c r="BM478" s="225" t="s">
        <v>565</v>
      </c>
    </row>
    <row r="479" s="2" customFormat="1">
      <c r="A479" s="40"/>
      <c r="B479" s="41"/>
      <c r="C479" s="42"/>
      <c r="D479" s="227" t="s">
        <v>169</v>
      </c>
      <c r="E479" s="42"/>
      <c r="F479" s="228" t="s">
        <v>566</v>
      </c>
      <c r="G479" s="42"/>
      <c r="H479" s="42"/>
      <c r="I479" s="229"/>
      <c r="J479" s="42"/>
      <c r="K479" s="42"/>
      <c r="L479" s="46"/>
      <c r="M479" s="230"/>
      <c r="N479" s="231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169</v>
      </c>
      <c r="AU479" s="19" t="s">
        <v>81</v>
      </c>
    </row>
    <row r="480" s="13" customFormat="1">
      <c r="A480" s="13"/>
      <c r="B480" s="232"/>
      <c r="C480" s="233"/>
      <c r="D480" s="234" t="s">
        <v>171</v>
      </c>
      <c r="E480" s="235" t="s">
        <v>19</v>
      </c>
      <c r="F480" s="236" t="s">
        <v>410</v>
      </c>
      <c r="G480" s="233"/>
      <c r="H480" s="235" t="s">
        <v>19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171</v>
      </c>
      <c r="AU480" s="242" t="s">
        <v>81</v>
      </c>
      <c r="AV480" s="13" t="s">
        <v>79</v>
      </c>
      <c r="AW480" s="13" t="s">
        <v>33</v>
      </c>
      <c r="AX480" s="13" t="s">
        <v>72</v>
      </c>
      <c r="AY480" s="242" t="s">
        <v>160</v>
      </c>
    </row>
    <row r="481" s="14" customFormat="1">
      <c r="A481" s="14"/>
      <c r="B481" s="243"/>
      <c r="C481" s="244"/>
      <c r="D481" s="234" t="s">
        <v>171</v>
      </c>
      <c r="E481" s="245" t="s">
        <v>19</v>
      </c>
      <c r="F481" s="246" t="s">
        <v>567</v>
      </c>
      <c r="G481" s="244"/>
      <c r="H481" s="247">
        <v>21.285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171</v>
      </c>
      <c r="AU481" s="253" t="s">
        <v>81</v>
      </c>
      <c r="AV481" s="14" t="s">
        <v>81</v>
      </c>
      <c r="AW481" s="14" t="s">
        <v>33</v>
      </c>
      <c r="AX481" s="14" t="s">
        <v>72</v>
      </c>
      <c r="AY481" s="253" t="s">
        <v>160</v>
      </c>
    </row>
    <row r="482" s="15" customFormat="1">
      <c r="A482" s="15"/>
      <c r="B482" s="254"/>
      <c r="C482" s="255"/>
      <c r="D482" s="234" t="s">
        <v>171</v>
      </c>
      <c r="E482" s="256" t="s">
        <v>19</v>
      </c>
      <c r="F482" s="257" t="s">
        <v>173</v>
      </c>
      <c r="G482" s="255"/>
      <c r="H482" s="258">
        <v>21.285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4" t="s">
        <v>171</v>
      </c>
      <c r="AU482" s="264" t="s">
        <v>81</v>
      </c>
      <c r="AV482" s="15" t="s">
        <v>167</v>
      </c>
      <c r="AW482" s="15" t="s">
        <v>33</v>
      </c>
      <c r="AX482" s="15" t="s">
        <v>79</v>
      </c>
      <c r="AY482" s="264" t="s">
        <v>160</v>
      </c>
    </row>
    <row r="483" s="2" customFormat="1" ht="16.5" customHeight="1">
      <c r="A483" s="40"/>
      <c r="B483" s="41"/>
      <c r="C483" s="214" t="s">
        <v>568</v>
      </c>
      <c r="D483" s="214" t="s">
        <v>162</v>
      </c>
      <c r="E483" s="215" t="s">
        <v>569</v>
      </c>
      <c r="F483" s="216" t="s">
        <v>570</v>
      </c>
      <c r="G483" s="217" t="s">
        <v>207</v>
      </c>
      <c r="H483" s="218">
        <v>21.719999999999999</v>
      </c>
      <c r="I483" s="219"/>
      <c r="J483" s="220">
        <f>ROUND(I483*H483,2)</f>
        <v>0</v>
      </c>
      <c r="K483" s="216" t="s">
        <v>166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</v>
      </c>
      <c r="R483" s="223">
        <f>Q483*H483</f>
        <v>0</v>
      </c>
      <c r="S483" s="223">
        <v>0.0025999999999999999</v>
      </c>
      <c r="T483" s="224">
        <f>S483*H483</f>
        <v>0.056471999999999994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269</v>
      </c>
      <c r="AT483" s="225" t="s">
        <v>162</v>
      </c>
      <c r="AU483" s="225" t="s">
        <v>81</v>
      </c>
      <c r="AY483" s="19" t="s">
        <v>160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79</v>
      </c>
      <c r="BK483" s="226">
        <f>ROUND(I483*H483,2)</f>
        <v>0</v>
      </c>
      <c r="BL483" s="19" t="s">
        <v>269</v>
      </c>
      <c r="BM483" s="225" t="s">
        <v>571</v>
      </c>
    </row>
    <row r="484" s="2" customFormat="1">
      <c r="A484" s="40"/>
      <c r="B484" s="41"/>
      <c r="C484" s="42"/>
      <c r="D484" s="227" t="s">
        <v>169</v>
      </c>
      <c r="E484" s="42"/>
      <c r="F484" s="228" t="s">
        <v>572</v>
      </c>
      <c r="G484" s="42"/>
      <c r="H484" s="42"/>
      <c r="I484" s="229"/>
      <c r="J484" s="42"/>
      <c r="K484" s="42"/>
      <c r="L484" s="46"/>
      <c r="M484" s="230"/>
      <c r="N484" s="231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169</v>
      </c>
      <c r="AU484" s="19" t="s">
        <v>81</v>
      </c>
    </row>
    <row r="485" s="13" customFormat="1">
      <c r="A485" s="13"/>
      <c r="B485" s="232"/>
      <c r="C485" s="233"/>
      <c r="D485" s="234" t="s">
        <v>171</v>
      </c>
      <c r="E485" s="235" t="s">
        <v>19</v>
      </c>
      <c r="F485" s="236" t="s">
        <v>410</v>
      </c>
      <c r="G485" s="233"/>
      <c r="H485" s="235" t="s">
        <v>19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171</v>
      </c>
      <c r="AU485" s="242" t="s">
        <v>81</v>
      </c>
      <c r="AV485" s="13" t="s">
        <v>79</v>
      </c>
      <c r="AW485" s="13" t="s">
        <v>33</v>
      </c>
      <c r="AX485" s="13" t="s">
        <v>72</v>
      </c>
      <c r="AY485" s="242" t="s">
        <v>160</v>
      </c>
    </row>
    <row r="486" s="14" customFormat="1">
      <c r="A486" s="14"/>
      <c r="B486" s="243"/>
      <c r="C486" s="244"/>
      <c r="D486" s="234" t="s">
        <v>171</v>
      </c>
      <c r="E486" s="245" t="s">
        <v>19</v>
      </c>
      <c r="F486" s="246" t="s">
        <v>573</v>
      </c>
      <c r="G486" s="244"/>
      <c r="H486" s="247">
        <v>21.719999999999999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171</v>
      </c>
      <c r="AU486" s="253" t="s">
        <v>81</v>
      </c>
      <c r="AV486" s="14" t="s">
        <v>81</v>
      </c>
      <c r="AW486" s="14" t="s">
        <v>33</v>
      </c>
      <c r="AX486" s="14" t="s">
        <v>72</v>
      </c>
      <c r="AY486" s="253" t="s">
        <v>160</v>
      </c>
    </row>
    <row r="487" s="15" customFormat="1">
      <c r="A487" s="15"/>
      <c r="B487" s="254"/>
      <c r="C487" s="255"/>
      <c r="D487" s="234" t="s">
        <v>171</v>
      </c>
      <c r="E487" s="256" t="s">
        <v>19</v>
      </c>
      <c r="F487" s="257" t="s">
        <v>173</v>
      </c>
      <c r="G487" s="255"/>
      <c r="H487" s="258">
        <v>21.719999999999999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4" t="s">
        <v>171</v>
      </c>
      <c r="AU487" s="264" t="s">
        <v>81</v>
      </c>
      <c r="AV487" s="15" t="s">
        <v>167</v>
      </c>
      <c r="AW487" s="15" t="s">
        <v>33</v>
      </c>
      <c r="AX487" s="15" t="s">
        <v>79</v>
      </c>
      <c r="AY487" s="264" t="s">
        <v>160</v>
      </c>
    </row>
    <row r="488" s="2" customFormat="1" ht="16.5" customHeight="1">
      <c r="A488" s="40"/>
      <c r="B488" s="41"/>
      <c r="C488" s="214" t="s">
        <v>574</v>
      </c>
      <c r="D488" s="214" t="s">
        <v>162</v>
      </c>
      <c r="E488" s="215" t="s">
        <v>575</v>
      </c>
      <c r="F488" s="216" t="s">
        <v>576</v>
      </c>
      <c r="G488" s="217" t="s">
        <v>207</v>
      </c>
      <c r="H488" s="218">
        <v>3.5</v>
      </c>
      <c r="I488" s="219"/>
      <c r="J488" s="220">
        <f>ROUND(I488*H488,2)</f>
        <v>0</v>
      </c>
      <c r="K488" s="216" t="s">
        <v>166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</v>
      </c>
      <c r="R488" s="223">
        <f>Q488*H488</f>
        <v>0</v>
      </c>
      <c r="S488" s="223">
        <v>0.0039399999999999999</v>
      </c>
      <c r="T488" s="224">
        <f>S488*H488</f>
        <v>0.01379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269</v>
      </c>
      <c r="AT488" s="225" t="s">
        <v>162</v>
      </c>
      <c r="AU488" s="225" t="s">
        <v>81</v>
      </c>
      <c r="AY488" s="19" t="s">
        <v>160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79</v>
      </c>
      <c r="BK488" s="226">
        <f>ROUND(I488*H488,2)</f>
        <v>0</v>
      </c>
      <c r="BL488" s="19" t="s">
        <v>269</v>
      </c>
      <c r="BM488" s="225" t="s">
        <v>577</v>
      </c>
    </row>
    <row r="489" s="2" customFormat="1">
      <c r="A489" s="40"/>
      <c r="B489" s="41"/>
      <c r="C489" s="42"/>
      <c r="D489" s="227" t="s">
        <v>169</v>
      </c>
      <c r="E489" s="42"/>
      <c r="F489" s="228" t="s">
        <v>578</v>
      </c>
      <c r="G489" s="42"/>
      <c r="H489" s="42"/>
      <c r="I489" s="229"/>
      <c r="J489" s="42"/>
      <c r="K489" s="42"/>
      <c r="L489" s="46"/>
      <c r="M489" s="230"/>
      <c r="N489" s="231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169</v>
      </c>
      <c r="AU489" s="19" t="s">
        <v>81</v>
      </c>
    </row>
    <row r="490" s="13" customFormat="1">
      <c r="A490" s="13"/>
      <c r="B490" s="232"/>
      <c r="C490" s="233"/>
      <c r="D490" s="234" t="s">
        <v>171</v>
      </c>
      <c r="E490" s="235" t="s">
        <v>19</v>
      </c>
      <c r="F490" s="236" t="s">
        <v>410</v>
      </c>
      <c r="G490" s="233"/>
      <c r="H490" s="235" t="s">
        <v>19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171</v>
      </c>
      <c r="AU490" s="242" t="s">
        <v>81</v>
      </c>
      <c r="AV490" s="13" t="s">
        <v>79</v>
      </c>
      <c r="AW490" s="13" t="s">
        <v>33</v>
      </c>
      <c r="AX490" s="13" t="s">
        <v>72</v>
      </c>
      <c r="AY490" s="242" t="s">
        <v>160</v>
      </c>
    </row>
    <row r="491" s="14" customFormat="1">
      <c r="A491" s="14"/>
      <c r="B491" s="243"/>
      <c r="C491" s="244"/>
      <c r="D491" s="234" t="s">
        <v>171</v>
      </c>
      <c r="E491" s="245" t="s">
        <v>19</v>
      </c>
      <c r="F491" s="246" t="s">
        <v>579</v>
      </c>
      <c r="G491" s="244"/>
      <c r="H491" s="247">
        <v>3.5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171</v>
      </c>
      <c r="AU491" s="253" t="s">
        <v>81</v>
      </c>
      <c r="AV491" s="14" t="s">
        <v>81</v>
      </c>
      <c r="AW491" s="14" t="s">
        <v>33</v>
      </c>
      <c r="AX491" s="14" t="s">
        <v>72</v>
      </c>
      <c r="AY491" s="253" t="s">
        <v>160</v>
      </c>
    </row>
    <row r="492" s="15" customFormat="1">
      <c r="A492" s="15"/>
      <c r="B492" s="254"/>
      <c r="C492" s="255"/>
      <c r="D492" s="234" t="s">
        <v>171</v>
      </c>
      <c r="E492" s="256" t="s">
        <v>19</v>
      </c>
      <c r="F492" s="257" t="s">
        <v>173</v>
      </c>
      <c r="G492" s="255"/>
      <c r="H492" s="258">
        <v>3.5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171</v>
      </c>
      <c r="AU492" s="264" t="s">
        <v>81</v>
      </c>
      <c r="AV492" s="15" t="s">
        <v>167</v>
      </c>
      <c r="AW492" s="15" t="s">
        <v>33</v>
      </c>
      <c r="AX492" s="15" t="s">
        <v>79</v>
      </c>
      <c r="AY492" s="264" t="s">
        <v>160</v>
      </c>
    </row>
    <row r="493" s="12" customFormat="1" ht="22.8" customHeight="1">
      <c r="A493" s="12"/>
      <c r="B493" s="198"/>
      <c r="C493" s="199"/>
      <c r="D493" s="200" t="s">
        <v>71</v>
      </c>
      <c r="E493" s="212" t="s">
        <v>580</v>
      </c>
      <c r="F493" s="212" t="s">
        <v>581</v>
      </c>
      <c r="G493" s="199"/>
      <c r="H493" s="199"/>
      <c r="I493" s="202"/>
      <c r="J493" s="213">
        <f>BK493</f>
        <v>0</v>
      </c>
      <c r="K493" s="199"/>
      <c r="L493" s="204"/>
      <c r="M493" s="205"/>
      <c r="N493" s="206"/>
      <c r="O493" s="206"/>
      <c r="P493" s="207">
        <f>SUM(P494:P514)</f>
        <v>0</v>
      </c>
      <c r="Q493" s="206"/>
      <c r="R493" s="207">
        <f>SUM(R494:R514)</f>
        <v>0.41579999999999995</v>
      </c>
      <c r="S493" s="206"/>
      <c r="T493" s="208">
        <f>SUM(T494:T514)</f>
        <v>1.8556578400000001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9" t="s">
        <v>81</v>
      </c>
      <c r="AT493" s="210" t="s">
        <v>71</v>
      </c>
      <c r="AU493" s="210" t="s">
        <v>79</v>
      </c>
      <c r="AY493" s="209" t="s">
        <v>160</v>
      </c>
      <c r="BK493" s="211">
        <f>SUM(BK494:BK514)</f>
        <v>0</v>
      </c>
    </row>
    <row r="494" s="2" customFormat="1" ht="16.5" customHeight="1">
      <c r="A494" s="40"/>
      <c r="B494" s="41"/>
      <c r="C494" s="214" t="s">
        <v>582</v>
      </c>
      <c r="D494" s="214" t="s">
        <v>162</v>
      </c>
      <c r="E494" s="215" t="s">
        <v>583</v>
      </c>
      <c r="F494" s="216" t="s">
        <v>584</v>
      </c>
      <c r="G494" s="217" t="s">
        <v>181</v>
      </c>
      <c r="H494" s="218">
        <v>120.119</v>
      </c>
      <c r="I494" s="219"/>
      <c r="J494" s="220">
        <f>ROUND(I494*H494,2)</f>
        <v>0</v>
      </c>
      <c r="K494" s="216" t="s">
        <v>166</v>
      </c>
      <c r="L494" s="46"/>
      <c r="M494" s="221" t="s">
        <v>19</v>
      </c>
      <c r="N494" s="222" t="s">
        <v>43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0.01533</v>
      </c>
      <c r="T494" s="224">
        <f>S494*H494</f>
        <v>1.8414242700000001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269</v>
      </c>
      <c r="AT494" s="225" t="s">
        <v>162</v>
      </c>
      <c r="AU494" s="225" t="s">
        <v>81</v>
      </c>
      <c r="AY494" s="19" t="s">
        <v>160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79</v>
      </c>
      <c r="BK494" s="226">
        <f>ROUND(I494*H494,2)</f>
        <v>0</v>
      </c>
      <c r="BL494" s="19" t="s">
        <v>269</v>
      </c>
      <c r="BM494" s="225" t="s">
        <v>585</v>
      </c>
    </row>
    <row r="495" s="2" customFormat="1">
      <c r="A495" s="40"/>
      <c r="B495" s="41"/>
      <c r="C495" s="42"/>
      <c r="D495" s="227" t="s">
        <v>169</v>
      </c>
      <c r="E495" s="42"/>
      <c r="F495" s="228" t="s">
        <v>586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169</v>
      </c>
      <c r="AU495" s="19" t="s">
        <v>81</v>
      </c>
    </row>
    <row r="496" s="13" customFormat="1">
      <c r="A496" s="13"/>
      <c r="B496" s="232"/>
      <c r="C496" s="233"/>
      <c r="D496" s="234" t="s">
        <v>171</v>
      </c>
      <c r="E496" s="235" t="s">
        <v>19</v>
      </c>
      <c r="F496" s="236" t="s">
        <v>507</v>
      </c>
      <c r="G496" s="233"/>
      <c r="H496" s="235" t="s">
        <v>19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171</v>
      </c>
      <c r="AU496" s="242" t="s">
        <v>81</v>
      </c>
      <c r="AV496" s="13" t="s">
        <v>79</v>
      </c>
      <c r="AW496" s="13" t="s">
        <v>33</v>
      </c>
      <c r="AX496" s="13" t="s">
        <v>72</v>
      </c>
      <c r="AY496" s="242" t="s">
        <v>160</v>
      </c>
    </row>
    <row r="497" s="14" customFormat="1">
      <c r="A497" s="14"/>
      <c r="B497" s="243"/>
      <c r="C497" s="244"/>
      <c r="D497" s="234" t="s">
        <v>171</v>
      </c>
      <c r="E497" s="245" t="s">
        <v>19</v>
      </c>
      <c r="F497" s="246" t="s">
        <v>508</v>
      </c>
      <c r="G497" s="244"/>
      <c r="H497" s="247">
        <v>42.679000000000002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171</v>
      </c>
      <c r="AU497" s="253" t="s">
        <v>81</v>
      </c>
      <c r="AV497" s="14" t="s">
        <v>81</v>
      </c>
      <c r="AW497" s="14" t="s">
        <v>33</v>
      </c>
      <c r="AX497" s="14" t="s">
        <v>72</v>
      </c>
      <c r="AY497" s="253" t="s">
        <v>160</v>
      </c>
    </row>
    <row r="498" s="14" customFormat="1">
      <c r="A498" s="14"/>
      <c r="B498" s="243"/>
      <c r="C498" s="244"/>
      <c r="D498" s="234" t="s">
        <v>171</v>
      </c>
      <c r="E498" s="245" t="s">
        <v>19</v>
      </c>
      <c r="F498" s="246" t="s">
        <v>509</v>
      </c>
      <c r="G498" s="244"/>
      <c r="H498" s="247">
        <v>41.631999999999998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171</v>
      </c>
      <c r="AU498" s="253" t="s">
        <v>81</v>
      </c>
      <c r="AV498" s="14" t="s">
        <v>81</v>
      </c>
      <c r="AW498" s="14" t="s">
        <v>33</v>
      </c>
      <c r="AX498" s="14" t="s">
        <v>72</v>
      </c>
      <c r="AY498" s="253" t="s">
        <v>160</v>
      </c>
    </row>
    <row r="499" s="14" customFormat="1">
      <c r="A499" s="14"/>
      <c r="B499" s="243"/>
      <c r="C499" s="244"/>
      <c r="D499" s="234" t="s">
        <v>171</v>
      </c>
      <c r="E499" s="245" t="s">
        <v>19</v>
      </c>
      <c r="F499" s="246" t="s">
        <v>510</v>
      </c>
      <c r="G499" s="244"/>
      <c r="H499" s="247">
        <v>35.808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171</v>
      </c>
      <c r="AU499" s="253" t="s">
        <v>81</v>
      </c>
      <c r="AV499" s="14" t="s">
        <v>81</v>
      </c>
      <c r="AW499" s="14" t="s">
        <v>33</v>
      </c>
      <c r="AX499" s="14" t="s">
        <v>72</v>
      </c>
      <c r="AY499" s="253" t="s">
        <v>160</v>
      </c>
    </row>
    <row r="500" s="15" customFormat="1">
      <c r="A500" s="15"/>
      <c r="B500" s="254"/>
      <c r="C500" s="255"/>
      <c r="D500" s="234" t="s">
        <v>171</v>
      </c>
      <c r="E500" s="256" t="s">
        <v>19</v>
      </c>
      <c r="F500" s="257" t="s">
        <v>173</v>
      </c>
      <c r="G500" s="255"/>
      <c r="H500" s="258">
        <v>120.119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4" t="s">
        <v>171</v>
      </c>
      <c r="AU500" s="264" t="s">
        <v>81</v>
      </c>
      <c r="AV500" s="15" t="s">
        <v>167</v>
      </c>
      <c r="AW500" s="15" t="s">
        <v>33</v>
      </c>
      <c r="AX500" s="15" t="s">
        <v>79</v>
      </c>
      <c r="AY500" s="264" t="s">
        <v>160</v>
      </c>
    </row>
    <row r="501" s="2" customFormat="1" ht="16.5" customHeight="1">
      <c r="A501" s="40"/>
      <c r="B501" s="41"/>
      <c r="C501" s="214" t="s">
        <v>587</v>
      </c>
      <c r="D501" s="214" t="s">
        <v>162</v>
      </c>
      <c r="E501" s="215" t="s">
        <v>588</v>
      </c>
      <c r="F501" s="216" t="s">
        <v>589</v>
      </c>
      <c r="G501" s="217" t="s">
        <v>181</v>
      </c>
      <c r="H501" s="218">
        <v>109.489</v>
      </c>
      <c r="I501" s="219"/>
      <c r="J501" s="220">
        <f>ROUND(I501*H501,2)</f>
        <v>0</v>
      </c>
      <c r="K501" s="216" t="s">
        <v>166</v>
      </c>
      <c r="L501" s="46"/>
      <c r="M501" s="221" t="s">
        <v>19</v>
      </c>
      <c r="N501" s="222" t="s">
        <v>43</v>
      </c>
      <c r="O501" s="86"/>
      <c r="P501" s="223">
        <f>O501*H501</f>
        <v>0</v>
      </c>
      <c r="Q501" s="223">
        <v>0</v>
      </c>
      <c r="R501" s="223">
        <f>Q501*H501</f>
        <v>0</v>
      </c>
      <c r="S501" s="223">
        <v>0.00012999999999999999</v>
      </c>
      <c r="T501" s="224">
        <f>S501*H501</f>
        <v>0.014233569999999999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269</v>
      </c>
      <c r="AT501" s="225" t="s">
        <v>162</v>
      </c>
      <c r="AU501" s="225" t="s">
        <v>81</v>
      </c>
      <c r="AY501" s="19" t="s">
        <v>160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79</v>
      </c>
      <c r="BK501" s="226">
        <f>ROUND(I501*H501,2)</f>
        <v>0</v>
      </c>
      <c r="BL501" s="19" t="s">
        <v>269</v>
      </c>
      <c r="BM501" s="225" t="s">
        <v>590</v>
      </c>
    </row>
    <row r="502" s="2" customFormat="1">
      <c r="A502" s="40"/>
      <c r="B502" s="41"/>
      <c r="C502" s="42"/>
      <c r="D502" s="227" t="s">
        <v>169</v>
      </c>
      <c r="E502" s="42"/>
      <c r="F502" s="228" t="s">
        <v>591</v>
      </c>
      <c r="G502" s="42"/>
      <c r="H502" s="42"/>
      <c r="I502" s="229"/>
      <c r="J502" s="42"/>
      <c r="K502" s="42"/>
      <c r="L502" s="46"/>
      <c r="M502" s="230"/>
      <c r="N502" s="231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169</v>
      </c>
      <c r="AU502" s="19" t="s">
        <v>81</v>
      </c>
    </row>
    <row r="503" s="13" customFormat="1">
      <c r="A503" s="13"/>
      <c r="B503" s="232"/>
      <c r="C503" s="233"/>
      <c r="D503" s="234" t="s">
        <v>171</v>
      </c>
      <c r="E503" s="235" t="s">
        <v>19</v>
      </c>
      <c r="F503" s="236" t="s">
        <v>507</v>
      </c>
      <c r="G503" s="233"/>
      <c r="H503" s="235" t="s">
        <v>19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171</v>
      </c>
      <c r="AU503" s="242" t="s">
        <v>81</v>
      </c>
      <c r="AV503" s="13" t="s">
        <v>79</v>
      </c>
      <c r="AW503" s="13" t="s">
        <v>33</v>
      </c>
      <c r="AX503" s="13" t="s">
        <v>72</v>
      </c>
      <c r="AY503" s="242" t="s">
        <v>160</v>
      </c>
    </row>
    <row r="504" s="14" customFormat="1">
      <c r="A504" s="14"/>
      <c r="B504" s="243"/>
      <c r="C504" s="244"/>
      <c r="D504" s="234" t="s">
        <v>171</v>
      </c>
      <c r="E504" s="245" t="s">
        <v>19</v>
      </c>
      <c r="F504" s="246" t="s">
        <v>508</v>
      </c>
      <c r="G504" s="244"/>
      <c r="H504" s="247">
        <v>42.679000000000002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171</v>
      </c>
      <c r="AU504" s="253" t="s">
        <v>81</v>
      </c>
      <c r="AV504" s="14" t="s">
        <v>81</v>
      </c>
      <c r="AW504" s="14" t="s">
        <v>33</v>
      </c>
      <c r="AX504" s="14" t="s">
        <v>72</v>
      </c>
      <c r="AY504" s="253" t="s">
        <v>160</v>
      </c>
    </row>
    <row r="505" s="14" customFormat="1">
      <c r="A505" s="14"/>
      <c r="B505" s="243"/>
      <c r="C505" s="244"/>
      <c r="D505" s="234" t="s">
        <v>171</v>
      </c>
      <c r="E505" s="245" t="s">
        <v>19</v>
      </c>
      <c r="F505" s="246" t="s">
        <v>509</v>
      </c>
      <c r="G505" s="244"/>
      <c r="H505" s="247">
        <v>41.631999999999998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171</v>
      </c>
      <c r="AU505" s="253" t="s">
        <v>81</v>
      </c>
      <c r="AV505" s="14" t="s">
        <v>81</v>
      </c>
      <c r="AW505" s="14" t="s">
        <v>33</v>
      </c>
      <c r="AX505" s="14" t="s">
        <v>72</v>
      </c>
      <c r="AY505" s="253" t="s">
        <v>160</v>
      </c>
    </row>
    <row r="506" s="14" customFormat="1">
      <c r="A506" s="14"/>
      <c r="B506" s="243"/>
      <c r="C506" s="244"/>
      <c r="D506" s="234" t="s">
        <v>171</v>
      </c>
      <c r="E506" s="245" t="s">
        <v>19</v>
      </c>
      <c r="F506" s="246" t="s">
        <v>592</v>
      </c>
      <c r="G506" s="244"/>
      <c r="H506" s="247">
        <v>25.178000000000001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171</v>
      </c>
      <c r="AU506" s="253" t="s">
        <v>81</v>
      </c>
      <c r="AV506" s="14" t="s">
        <v>81</v>
      </c>
      <c r="AW506" s="14" t="s">
        <v>33</v>
      </c>
      <c r="AX506" s="14" t="s">
        <v>72</v>
      </c>
      <c r="AY506" s="253" t="s">
        <v>160</v>
      </c>
    </row>
    <row r="507" s="15" customFormat="1">
      <c r="A507" s="15"/>
      <c r="B507" s="254"/>
      <c r="C507" s="255"/>
      <c r="D507" s="234" t="s">
        <v>171</v>
      </c>
      <c r="E507" s="256" t="s">
        <v>19</v>
      </c>
      <c r="F507" s="257" t="s">
        <v>173</v>
      </c>
      <c r="G507" s="255"/>
      <c r="H507" s="258">
        <v>109.489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4" t="s">
        <v>171</v>
      </c>
      <c r="AU507" s="264" t="s">
        <v>81</v>
      </c>
      <c r="AV507" s="15" t="s">
        <v>167</v>
      </c>
      <c r="AW507" s="15" t="s">
        <v>33</v>
      </c>
      <c r="AX507" s="15" t="s">
        <v>79</v>
      </c>
      <c r="AY507" s="264" t="s">
        <v>160</v>
      </c>
    </row>
    <row r="508" s="2" customFormat="1" ht="16.5" customHeight="1">
      <c r="A508" s="40"/>
      <c r="B508" s="41"/>
      <c r="C508" s="214" t="s">
        <v>593</v>
      </c>
      <c r="D508" s="214" t="s">
        <v>162</v>
      </c>
      <c r="E508" s="215" t="s">
        <v>594</v>
      </c>
      <c r="F508" s="216" t="s">
        <v>595</v>
      </c>
      <c r="G508" s="217" t="s">
        <v>181</v>
      </c>
      <c r="H508" s="218">
        <v>2970</v>
      </c>
      <c r="I508" s="219"/>
      <c r="J508" s="220">
        <f>ROUND(I508*H508,2)</f>
        <v>0</v>
      </c>
      <c r="K508" s="216" t="s">
        <v>166</v>
      </c>
      <c r="L508" s="46"/>
      <c r="M508" s="221" t="s">
        <v>19</v>
      </c>
      <c r="N508" s="222" t="s">
        <v>43</v>
      </c>
      <c r="O508" s="86"/>
      <c r="P508" s="223">
        <f>O508*H508</f>
        <v>0</v>
      </c>
      <c r="Q508" s="223">
        <v>0.00013999999999999999</v>
      </c>
      <c r="R508" s="223">
        <f>Q508*H508</f>
        <v>0.41579999999999995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269</v>
      </c>
      <c r="AT508" s="225" t="s">
        <v>162</v>
      </c>
      <c r="AU508" s="225" t="s">
        <v>81</v>
      </c>
      <c r="AY508" s="19" t="s">
        <v>160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79</v>
      </c>
      <c r="BK508" s="226">
        <f>ROUND(I508*H508,2)</f>
        <v>0</v>
      </c>
      <c r="BL508" s="19" t="s">
        <v>269</v>
      </c>
      <c r="BM508" s="225" t="s">
        <v>596</v>
      </c>
    </row>
    <row r="509" s="2" customFormat="1">
      <c r="A509" s="40"/>
      <c r="B509" s="41"/>
      <c r="C509" s="42"/>
      <c r="D509" s="227" t="s">
        <v>169</v>
      </c>
      <c r="E509" s="42"/>
      <c r="F509" s="228" t="s">
        <v>597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169</v>
      </c>
      <c r="AU509" s="19" t="s">
        <v>81</v>
      </c>
    </row>
    <row r="510" s="13" customFormat="1">
      <c r="A510" s="13"/>
      <c r="B510" s="232"/>
      <c r="C510" s="233"/>
      <c r="D510" s="234" t="s">
        <v>171</v>
      </c>
      <c r="E510" s="235" t="s">
        <v>19</v>
      </c>
      <c r="F510" s="236" t="s">
        <v>598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171</v>
      </c>
      <c r="AU510" s="242" t="s">
        <v>81</v>
      </c>
      <c r="AV510" s="13" t="s">
        <v>79</v>
      </c>
      <c r="AW510" s="13" t="s">
        <v>33</v>
      </c>
      <c r="AX510" s="13" t="s">
        <v>72</v>
      </c>
      <c r="AY510" s="242" t="s">
        <v>160</v>
      </c>
    </row>
    <row r="511" s="13" customFormat="1">
      <c r="A511" s="13"/>
      <c r="B511" s="232"/>
      <c r="C511" s="233"/>
      <c r="D511" s="234" t="s">
        <v>171</v>
      </c>
      <c r="E511" s="235" t="s">
        <v>19</v>
      </c>
      <c r="F511" s="236" t="s">
        <v>599</v>
      </c>
      <c r="G511" s="233"/>
      <c r="H511" s="235" t="s">
        <v>19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171</v>
      </c>
      <c r="AU511" s="242" t="s">
        <v>81</v>
      </c>
      <c r="AV511" s="13" t="s">
        <v>79</v>
      </c>
      <c r="AW511" s="13" t="s">
        <v>33</v>
      </c>
      <c r="AX511" s="13" t="s">
        <v>72</v>
      </c>
      <c r="AY511" s="242" t="s">
        <v>160</v>
      </c>
    </row>
    <row r="512" s="14" customFormat="1">
      <c r="A512" s="14"/>
      <c r="B512" s="243"/>
      <c r="C512" s="244"/>
      <c r="D512" s="234" t="s">
        <v>171</v>
      </c>
      <c r="E512" s="245" t="s">
        <v>19</v>
      </c>
      <c r="F512" s="246" t="s">
        <v>600</v>
      </c>
      <c r="G512" s="244"/>
      <c r="H512" s="247">
        <v>2970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171</v>
      </c>
      <c r="AU512" s="253" t="s">
        <v>81</v>
      </c>
      <c r="AV512" s="14" t="s">
        <v>81</v>
      </c>
      <c r="AW512" s="14" t="s">
        <v>33</v>
      </c>
      <c r="AX512" s="14" t="s">
        <v>79</v>
      </c>
      <c r="AY512" s="253" t="s">
        <v>160</v>
      </c>
    </row>
    <row r="513" s="2" customFormat="1" ht="24.15" customHeight="1">
      <c r="A513" s="40"/>
      <c r="B513" s="41"/>
      <c r="C513" s="214" t="s">
        <v>601</v>
      </c>
      <c r="D513" s="214" t="s">
        <v>162</v>
      </c>
      <c r="E513" s="215" t="s">
        <v>602</v>
      </c>
      <c r="F513" s="216" t="s">
        <v>603</v>
      </c>
      <c r="G513" s="217" t="s">
        <v>253</v>
      </c>
      <c r="H513" s="218">
        <v>0.016</v>
      </c>
      <c r="I513" s="219"/>
      <c r="J513" s="220">
        <f>ROUND(I513*H513,2)</f>
        <v>0</v>
      </c>
      <c r="K513" s="216" t="s">
        <v>166</v>
      </c>
      <c r="L513" s="46"/>
      <c r="M513" s="221" t="s">
        <v>19</v>
      </c>
      <c r="N513" s="222" t="s">
        <v>43</v>
      </c>
      <c r="O513" s="86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269</v>
      </c>
      <c r="AT513" s="225" t="s">
        <v>162</v>
      </c>
      <c r="AU513" s="225" t="s">
        <v>81</v>
      </c>
      <c r="AY513" s="19" t="s">
        <v>160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79</v>
      </c>
      <c r="BK513" s="226">
        <f>ROUND(I513*H513,2)</f>
        <v>0</v>
      </c>
      <c r="BL513" s="19" t="s">
        <v>269</v>
      </c>
      <c r="BM513" s="225" t="s">
        <v>604</v>
      </c>
    </row>
    <row r="514" s="2" customFormat="1">
      <c r="A514" s="40"/>
      <c r="B514" s="41"/>
      <c r="C514" s="42"/>
      <c r="D514" s="227" t="s">
        <v>169</v>
      </c>
      <c r="E514" s="42"/>
      <c r="F514" s="228" t="s">
        <v>605</v>
      </c>
      <c r="G514" s="42"/>
      <c r="H514" s="42"/>
      <c r="I514" s="229"/>
      <c r="J514" s="42"/>
      <c r="K514" s="42"/>
      <c r="L514" s="46"/>
      <c r="M514" s="230"/>
      <c r="N514" s="231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169</v>
      </c>
      <c r="AU514" s="19" t="s">
        <v>81</v>
      </c>
    </row>
    <row r="515" s="12" customFormat="1" ht="22.8" customHeight="1">
      <c r="A515" s="12"/>
      <c r="B515" s="198"/>
      <c r="C515" s="199"/>
      <c r="D515" s="200" t="s">
        <v>71</v>
      </c>
      <c r="E515" s="212" t="s">
        <v>606</v>
      </c>
      <c r="F515" s="212" t="s">
        <v>607</v>
      </c>
      <c r="G515" s="199"/>
      <c r="H515" s="199"/>
      <c r="I515" s="202"/>
      <c r="J515" s="213">
        <f>BK515</f>
        <v>0</v>
      </c>
      <c r="K515" s="199"/>
      <c r="L515" s="204"/>
      <c r="M515" s="205"/>
      <c r="N515" s="206"/>
      <c r="O515" s="206"/>
      <c r="P515" s="207">
        <f>SUM(P516:P528)</f>
        <v>0</v>
      </c>
      <c r="Q515" s="206"/>
      <c r="R515" s="207">
        <f>SUM(R516:R528)</f>
        <v>0</v>
      </c>
      <c r="S515" s="206"/>
      <c r="T515" s="208">
        <f>SUM(T516:T528)</f>
        <v>0.36249999999999999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9" t="s">
        <v>81</v>
      </c>
      <c r="AT515" s="210" t="s">
        <v>71</v>
      </c>
      <c r="AU515" s="210" t="s">
        <v>79</v>
      </c>
      <c r="AY515" s="209" t="s">
        <v>160</v>
      </c>
      <c r="BK515" s="211">
        <f>SUM(BK516:BK528)</f>
        <v>0</v>
      </c>
    </row>
    <row r="516" s="2" customFormat="1" ht="16.5" customHeight="1">
      <c r="A516" s="40"/>
      <c r="B516" s="41"/>
      <c r="C516" s="214" t="s">
        <v>608</v>
      </c>
      <c r="D516" s="214" t="s">
        <v>162</v>
      </c>
      <c r="E516" s="215" t="s">
        <v>609</v>
      </c>
      <c r="F516" s="216" t="s">
        <v>610</v>
      </c>
      <c r="G516" s="217" t="s">
        <v>181</v>
      </c>
      <c r="H516" s="218">
        <v>16.785</v>
      </c>
      <c r="I516" s="219"/>
      <c r="J516" s="220">
        <f>ROUND(I516*H516,2)</f>
        <v>0</v>
      </c>
      <c r="K516" s="216" t="s">
        <v>166</v>
      </c>
      <c r="L516" s="46"/>
      <c r="M516" s="221" t="s">
        <v>19</v>
      </c>
      <c r="N516" s="222" t="s">
        <v>43</v>
      </c>
      <c r="O516" s="86"/>
      <c r="P516" s="223">
        <f>O516*H516</f>
        <v>0</v>
      </c>
      <c r="Q516" s="223">
        <v>0</v>
      </c>
      <c r="R516" s="223">
        <f>Q516*H516</f>
        <v>0</v>
      </c>
      <c r="S516" s="223">
        <v>0.0070000000000000001</v>
      </c>
      <c r="T516" s="224">
        <f>S516*H516</f>
        <v>0.117495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269</v>
      </c>
      <c r="AT516" s="225" t="s">
        <v>162</v>
      </c>
      <c r="AU516" s="225" t="s">
        <v>81</v>
      </c>
      <c r="AY516" s="19" t="s">
        <v>160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79</v>
      </c>
      <c r="BK516" s="226">
        <f>ROUND(I516*H516,2)</f>
        <v>0</v>
      </c>
      <c r="BL516" s="19" t="s">
        <v>269</v>
      </c>
      <c r="BM516" s="225" t="s">
        <v>611</v>
      </c>
    </row>
    <row r="517" s="2" customFormat="1">
      <c r="A517" s="40"/>
      <c r="B517" s="41"/>
      <c r="C517" s="42"/>
      <c r="D517" s="227" t="s">
        <v>169</v>
      </c>
      <c r="E517" s="42"/>
      <c r="F517" s="228" t="s">
        <v>612</v>
      </c>
      <c r="G517" s="42"/>
      <c r="H517" s="42"/>
      <c r="I517" s="229"/>
      <c r="J517" s="42"/>
      <c r="K517" s="42"/>
      <c r="L517" s="46"/>
      <c r="M517" s="230"/>
      <c r="N517" s="231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169</v>
      </c>
      <c r="AU517" s="19" t="s">
        <v>81</v>
      </c>
    </row>
    <row r="518" s="13" customFormat="1">
      <c r="A518" s="13"/>
      <c r="B518" s="232"/>
      <c r="C518" s="233"/>
      <c r="D518" s="234" t="s">
        <v>171</v>
      </c>
      <c r="E518" s="235" t="s">
        <v>19</v>
      </c>
      <c r="F518" s="236" t="s">
        <v>507</v>
      </c>
      <c r="G518" s="233"/>
      <c r="H518" s="235" t="s">
        <v>19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171</v>
      </c>
      <c r="AU518" s="242" t="s">
        <v>81</v>
      </c>
      <c r="AV518" s="13" t="s">
        <v>79</v>
      </c>
      <c r="AW518" s="13" t="s">
        <v>33</v>
      </c>
      <c r="AX518" s="13" t="s">
        <v>72</v>
      </c>
      <c r="AY518" s="242" t="s">
        <v>160</v>
      </c>
    </row>
    <row r="519" s="14" customFormat="1">
      <c r="A519" s="14"/>
      <c r="B519" s="243"/>
      <c r="C519" s="244"/>
      <c r="D519" s="234" t="s">
        <v>171</v>
      </c>
      <c r="E519" s="245" t="s">
        <v>19</v>
      </c>
      <c r="F519" s="246" t="s">
        <v>613</v>
      </c>
      <c r="G519" s="244"/>
      <c r="H519" s="247">
        <v>16.785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171</v>
      </c>
      <c r="AU519" s="253" t="s">
        <v>81</v>
      </c>
      <c r="AV519" s="14" t="s">
        <v>81</v>
      </c>
      <c r="AW519" s="14" t="s">
        <v>33</v>
      </c>
      <c r="AX519" s="14" t="s">
        <v>72</v>
      </c>
      <c r="AY519" s="253" t="s">
        <v>160</v>
      </c>
    </row>
    <row r="520" s="15" customFormat="1">
      <c r="A520" s="15"/>
      <c r="B520" s="254"/>
      <c r="C520" s="255"/>
      <c r="D520" s="234" t="s">
        <v>171</v>
      </c>
      <c r="E520" s="256" t="s">
        <v>19</v>
      </c>
      <c r="F520" s="257" t="s">
        <v>173</v>
      </c>
      <c r="G520" s="255"/>
      <c r="H520" s="258">
        <v>16.785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171</v>
      </c>
      <c r="AU520" s="264" t="s">
        <v>81</v>
      </c>
      <c r="AV520" s="15" t="s">
        <v>167</v>
      </c>
      <c r="AW520" s="15" t="s">
        <v>33</v>
      </c>
      <c r="AX520" s="15" t="s">
        <v>79</v>
      </c>
      <c r="AY520" s="264" t="s">
        <v>160</v>
      </c>
    </row>
    <row r="521" s="2" customFormat="1" ht="16.5" customHeight="1">
      <c r="A521" s="40"/>
      <c r="B521" s="41"/>
      <c r="C521" s="214" t="s">
        <v>614</v>
      </c>
      <c r="D521" s="214" t="s">
        <v>162</v>
      </c>
      <c r="E521" s="215" t="s">
        <v>615</v>
      </c>
      <c r="F521" s="216" t="s">
        <v>616</v>
      </c>
      <c r="G521" s="217" t="s">
        <v>617</v>
      </c>
      <c r="H521" s="218">
        <v>362.5</v>
      </c>
      <c r="I521" s="219"/>
      <c r="J521" s="220">
        <f>ROUND(I521*H521,2)</f>
        <v>0</v>
      </c>
      <c r="K521" s="216" t="s">
        <v>166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0</v>
      </c>
      <c r="R521" s="223">
        <f>Q521*H521</f>
        <v>0</v>
      </c>
      <c r="S521" s="223">
        <v>0.001</v>
      </c>
      <c r="T521" s="224">
        <f>S521*H521</f>
        <v>0.36249999999999999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269</v>
      </c>
      <c r="AT521" s="225" t="s">
        <v>162</v>
      </c>
      <c r="AU521" s="225" t="s">
        <v>81</v>
      </c>
      <c r="AY521" s="19" t="s">
        <v>160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79</v>
      </c>
      <c r="BK521" s="226">
        <f>ROUND(I521*H521,2)</f>
        <v>0</v>
      </c>
      <c r="BL521" s="19" t="s">
        <v>269</v>
      </c>
      <c r="BM521" s="225" t="s">
        <v>618</v>
      </c>
    </row>
    <row r="522" s="2" customFormat="1">
      <c r="A522" s="40"/>
      <c r="B522" s="41"/>
      <c r="C522" s="42"/>
      <c r="D522" s="227" t="s">
        <v>169</v>
      </c>
      <c r="E522" s="42"/>
      <c r="F522" s="228" t="s">
        <v>619</v>
      </c>
      <c r="G522" s="42"/>
      <c r="H522" s="42"/>
      <c r="I522" s="229"/>
      <c r="J522" s="42"/>
      <c r="K522" s="42"/>
      <c r="L522" s="46"/>
      <c r="M522" s="230"/>
      <c r="N522" s="231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169</v>
      </c>
      <c r="AU522" s="19" t="s">
        <v>81</v>
      </c>
    </row>
    <row r="523" s="13" customFormat="1">
      <c r="A523" s="13"/>
      <c r="B523" s="232"/>
      <c r="C523" s="233"/>
      <c r="D523" s="234" t="s">
        <v>171</v>
      </c>
      <c r="E523" s="235" t="s">
        <v>19</v>
      </c>
      <c r="F523" s="236" t="s">
        <v>507</v>
      </c>
      <c r="G523" s="233"/>
      <c r="H523" s="235" t="s">
        <v>19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171</v>
      </c>
      <c r="AU523" s="242" t="s">
        <v>81</v>
      </c>
      <c r="AV523" s="13" t="s">
        <v>79</v>
      </c>
      <c r="AW523" s="13" t="s">
        <v>33</v>
      </c>
      <c r="AX523" s="13" t="s">
        <v>72</v>
      </c>
      <c r="AY523" s="242" t="s">
        <v>160</v>
      </c>
    </row>
    <row r="524" s="13" customFormat="1">
      <c r="A524" s="13"/>
      <c r="B524" s="232"/>
      <c r="C524" s="233"/>
      <c r="D524" s="234" t="s">
        <v>171</v>
      </c>
      <c r="E524" s="235" t="s">
        <v>19</v>
      </c>
      <c r="F524" s="236" t="s">
        <v>620</v>
      </c>
      <c r="G524" s="233"/>
      <c r="H524" s="235" t="s">
        <v>19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171</v>
      </c>
      <c r="AU524" s="242" t="s">
        <v>81</v>
      </c>
      <c r="AV524" s="13" t="s">
        <v>79</v>
      </c>
      <c r="AW524" s="13" t="s">
        <v>33</v>
      </c>
      <c r="AX524" s="13" t="s">
        <v>72</v>
      </c>
      <c r="AY524" s="242" t="s">
        <v>160</v>
      </c>
    </row>
    <row r="525" s="14" customFormat="1">
      <c r="A525" s="14"/>
      <c r="B525" s="243"/>
      <c r="C525" s="244"/>
      <c r="D525" s="234" t="s">
        <v>171</v>
      </c>
      <c r="E525" s="245" t="s">
        <v>19</v>
      </c>
      <c r="F525" s="246" t="s">
        <v>621</v>
      </c>
      <c r="G525" s="244"/>
      <c r="H525" s="247">
        <v>268.5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171</v>
      </c>
      <c r="AU525" s="253" t="s">
        <v>81</v>
      </c>
      <c r="AV525" s="14" t="s">
        <v>81</v>
      </c>
      <c r="AW525" s="14" t="s">
        <v>33</v>
      </c>
      <c r="AX525" s="14" t="s">
        <v>72</v>
      </c>
      <c r="AY525" s="253" t="s">
        <v>160</v>
      </c>
    </row>
    <row r="526" s="13" customFormat="1">
      <c r="A526" s="13"/>
      <c r="B526" s="232"/>
      <c r="C526" s="233"/>
      <c r="D526" s="234" t="s">
        <v>171</v>
      </c>
      <c r="E526" s="235" t="s">
        <v>19</v>
      </c>
      <c r="F526" s="236" t="s">
        <v>622</v>
      </c>
      <c r="G526" s="233"/>
      <c r="H526" s="235" t="s">
        <v>19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171</v>
      </c>
      <c r="AU526" s="242" t="s">
        <v>81</v>
      </c>
      <c r="AV526" s="13" t="s">
        <v>79</v>
      </c>
      <c r="AW526" s="13" t="s">
        <v>33</v>
      </c>
      <c r="AX526" s="13" t="s">
        <v>72</v>
      </c>
      <c r="AY526" s="242" t="s">
        <v>160</v>
      </c>
    </row>
    <row r="527" s="14" customFormat="1">
      <c r="A527" s="14"/>
      <c r="B527" s="243"/>
      <c r="C527" s="244"/>
      <c r="D527" s="234" t="s">
        <v>171</v>
      </c>
      <c r="E527" s="245" t="s">
        <v>19</v>
      </c>
      <c r="F527" s="246" t="s">
        <v>623</v>
      </c>
      <c r="G527" s="244"/>
      <c r="H527" s="247">
        <v>94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171</v>
      </c>
      <c r="AU527" s="253" t="s">
        <v>81</v>
      </c>
      <c r="AV527" s="14" t="s">
        <v>81</v>
      </c>
      <c r="AW527" s="14" t="s">
        <v>33</v>
      </c>
      <c r="AX527" s="14" t="s">
        <v>72</v>
      </c>
      <c r="AY527" s="253" t="s">
        <v>160</v>
      </c>
    </row>
    <row r="528" s="15" customFormat="1">
      <c r="A528" s="15"/>
      <c r="B528" s="254"/>
      <c r="C528" s="255"/>
      <c r="D528" s="234" t="s">
        <v>171</v>
      </c>
      <c r="E528" s="256" t="s">
        <v>19</v>
      </c>
      <c r="F528" s="257" t="s">
        <v>173</v>
      </c>
      <c r="G528" s="255"/>
      <c r="H528" s="258">
        <v>362.5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4" t="s">
        <v>171</v>
      </c>
      <c r="AU528" s="264" t="s">
        <v>81</v>
      </c>
      <c r="AV528" s="15" t="s">
        <v>167</v>
      </c>
      <c r="AW528" s="15" t="s">
        <v>33</v>
      </c>
      <c r="AX528" s="15" t="s">
        <v>79</v>
      </c>
      <c r="AY528" s="264" t="s">
        <v>160</v>
      </c>
    </row>
    <row r="529" s="12" customFormat="1" ht="22.8" customHeight="1">
      <c r="A529" s="12"/>
      <c r="B529" s="198"/>
      <c r="C529" s="199"/>
      <c r="D529" s="200" t="s">
        <v>71</v>
      </c>
      <c r="E529" s="212" t="s">
        <v>624</v>
      </c>
      <c r="F529" s="212" t="s">
        <v>625</v>
      </c>
      <c r="G529" s="199"/>
      <c r="H529" s="199"/>
      <c r="I529" s="202"/>
      <c r="J529" s="213">
        <f>BK529</f>
        <v>0</v>
      </c>
      <c r="K529" s="199"/>
      <c r="L529" s="204"/>
      <c r="M529" s="205"/>
      <c r="N529" s="206"/>
      <c r="O529" s="206"/>
      <c r="P529" s="207">
        <f>SUM(P530:P542)</f>
        <v>0</v>
      </c>
      <c r="Q529" s="206"/>
      <c r="R529" s="207">
        <f>SUM(R530:R542)</f>
        <v>0</v>
      </c>
      <c r="S529" s="206"/>
      <c r="T529" s="208">
        <f>SUM(T530:T542)</f>
        <v>0.41538000000000003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9" t="s">
        <v>81</v>
      </c>
      <c r="AT529" s="210" t="s">
        <v>71</v>
      </c>
      <c r="AU529" s="210" t="s">
        <v>79</v>
      </c>
      <c r="AY529" s="209" t="s">
        <v>160</v>
      </c>
      <c r="BK529" s="211">
        <f>SUM(BK530:BK542)</f>
        <v>0</v>
      </c>
    </row>
    <row r="530" s="2" customFormat="1" ht="16.5" customHeight="1">
      <c r="A530" s="40"/>
      <c r="B530" s="41"/>
      <c r="C530" s="214" t="s">
        <v>626</v>
      </c>
      <c r="D530" s="214" t="s">
        <v>162</v>
      </c>
      <c r="E530" s="215" t="s">
        <v>627</v>
      </c>
      <c r="F530" s="216" t="s">
        <v>628</v>
      </c>
      <c r="G530" s="217" t="s">
        <v>181</v>
      </c>
      <c r="H530" s="218">
        <v>138.46000000000001</v>
      </c>
      <c r="I530" s="219"/>
      <c r="J530" s="220">
        <f>ROUND(I530*H530,2)</f>
        <v>0</v>
      </c>
      <c r="K530" s="216" t="s">
        <v>166</v>
      </c>
      <c r="L530" s="46"/>
      <c r="M530" s="221" t="s">
        <v>19</v>
      </c>
      <c r="N530" s="222" t="s">
        <v>43</v>
      </c>
      <c r="O530" s="86"/>
      <c r="P530" s="223">
        <f>O530*H530</f>
        <v>0</v>
      </c>
      <c r="Q530" s="223">
        <v>0</v>
      </c>
      <c r="R530" s="223">
        <f>Q530*H530</f>
        <v>0</v>
      </c>
      <c r="S530" s="223">
        <v>0.0030000000000000001</v>
      </c>
      <c r="T530" s="224">
        <f>S530*H530</f>
        <v>0.41538000000000003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5" t="s">
        <v>269</v>
      </c>
      <c r="AT530" s="225" t="s">
        <v>162</v>
      </c>
      <c r="AU530" s="225" t="s">
        <v>81</v>
      </c>
      <c r="AY530" s="19" t="s">
        <v>160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9" t="s">
        <v>79</v>
      </c>
      <c r="BK530" s="226">
        <f>ROUND(I530*H530,2)</f>
        <v>0</v>
      </c>
      <c r="BL530" s="19" t="s">
        <v>269</v>
      </c>
      <c r="BM530" s="225" t="s">
        <v>629</v>
      </c>
    </row>
    <row r="531" s="2" customFormat="1">
      <c r="A531" s="40"/>
      <c r="B531" s="41"/>
      <c r="C531" s="42"/>
      <c r="D531" s="227" t="s">
        <v>169</v>
      </c>
      <c r="E531" s="42"/>
      <c r="F531" s="228" t="s">
        <v>630</v>
      </c>
      <c r="G531" s="42"/>
      <c r="H531" s="42"/>
      <c r="I531" s="229"/>
      <c r="J531" s="42"/>
      <c r="K531" s="42"/>
      <c r="L531" s="46"/>
      <c r="M531" s="230"/>
      <c r="N531" s="231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169</v>
      </c>
      <c r="AU531" s="19" t="s">
        <v>81</v>
      </c>
    </row>
    <row r="532" s="13" customFormat="1">
      <c r="A532" s="13"/>
      <c r="B532" s="232"/>
      <c r="C532" s="233"/>
      <c r="D532" s="234" t="s">
        <v>171</v>
      </c>
      <c r="E532" s="235" t="s">
        <v>19</v>
      </c>
      <c r="F532" s="236" t="s">
        <v>184</v>
      </c>
      <c r="G532" s="233"/>
      <c r="H532" s="235" t="s">
        <v>19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171</v>
      </c>
      <c r="AU532" s="242" t="s">
        <v>81</v>
      </c>
      <c r="AV532" s="13" t="s">
        <v>79</v>
      </c>
      <c r="AW532" s="13" t="s">
        <v>33</v>
      </c>
      <c r="AX532" s="13" t="s">
        <v>72</v>
      </c>
      <c r="AY532" s="242" t="s">
        <v>160</v>
      </c>
    </row>
    <row r="533" s="13" customFormat="1">
      <c r="A533" s="13"/>
      <c r="B533" s="232"/>
      <c r="C533" s="233"/>
      <c r="D533" s="234" t="s">
        <v>171</v>
      </c>
      <c r="E533" s="235" t="s">
        <v>19</v>
      </c>
      <c r="F533" s="236" t="s">
        <v>354</v>
      </c>
      <c r="G533" s="233"/>
      <c r="H533" s="235" t="s">
        <v>19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171</v>
      </c>
      <c r="AU533" s="242" t="s">
        <v>81</v>
      </c>
      <c r="AV533" s="13" t="s">
        <v>79</v>
      </c>
      <c r="AW533" s="13" t="s">
        <v>33</v>
      </c>
      <c r="AX533" s="13" t="s">
        <v>72</v>
      </c>
      <c r="AY533" s="242" t="s">
        <v>160</v>
      </c>
    </row>
    <row r="534" s="14" customFormat="1">
      <c r="A534" s="14"/>
      <c r="B534" s="243"/>
      <c r="C534" s="244"/>
      <c r="D534" s="234" t="s">
        <v>171</v>
      </c>
      <c r="E534" s="245" t="s">
        <v>19</v>
      </c>
      <c r="F534" s="246" t="s">
        <v>520</v>
      </c>
      <c r="G534" s="244"/>
      <c r="H534" s="247">
        <v>51.549999999999997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171</v>
      </c>
      <c r="AU534" s="253" t="s">
        <v>81</v>
      </c>
      <c r="AV534" s="14" t="s">
        <v>81</v>
      </c>
      <c r="AW534" s="14" t="s">
        <v>33</v>
      </c>
      <c r="AX534" s="14" t="s">
        <v>72</v>
      </c>
      <c r="AY534" s="253" t="s">
        <v>160</v>
      </c>
    </row>
    <row r="535" s="13" customFormat="1">
      <c r="A535" s="13"/>
      <c r="B535" s="232"/>
      <c r="C535" s="233"/>
      <c r="D535" s="234" t="s">
        <v>171</v>
      </c>
      <c r="E535" s="235" t="s">
        <v>19</v>
      </c>
      <c r="F535" s="236" t="s">
        <v>267</v>
      </c>
      <c r="G535" s="233"/>
      <c r="H535" s="235" t="s">
        <v>19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171</v>
      </c>
      <c r="AU535" s="242" t="s">
        <v>81</v>
      </c>
      <c r="AV535" s="13" t="s">
        <v>79</v>
      </c>
      <c r="AW535" s="13" t="s">
        <v>33</v>
      </c>
      <c r="AX535" s="13" t="s">
        <v>72</v>
      </c>
      <c r="AY535" s="242" t="s">
        <v>160</v>
      </c>
    </row>
    <row r="536" s="13" customFormat="1">
      <c r="A536" s="13"/>
      <c r="B536" s="232"/>
      <c r="C536" s="233"/>
      <c r="D536" s="234" t="s">
        <v>171</v>
      </c>
      <c r="E536" s="235" t="s">
        <v>19</v>
      </c>
      <c r="F536" s="236" t="s">
        <v>446</v>
      </c>
      <c r="G536" s="233"/>
      <c r="H536" s="235" t="s">
        <v>19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171</v>
      </c>
      <c r="AU536" s="242" t="s">
        <v>81</v>
      </c>
      <c r="AV536" s="13" t="s">
        <v>79</v>
      </c>
      <c r="AW536" s="13" t="s">
        <v>33</v>
      </c>
      <c r="AX536" s="13" t="s">
        <v>72</v>
      </c>
      <c r="AY536" s="242" t="s">
        <v>160</v>
      </c>
    </row>
    <row r="537" s="14" customFormat="1">
      <c r="A537" s="14"/>
      <c r="B537" s="243"/>
      <c r="C537" s="244"/>
      <c r="D537" s="234" t="s">
        <v>171</v>
      </c>
      <c r="E537" s="245" t="s">
        <v>19</v>
      </c>
      <c r="F537" s="246" t="s">
        <v>275</v>
      </c>
      <c r="G537" s="244"/>
      <c r="H537" s="247">
        <v>17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171</v>
      </c>
      <c r="AU537" s="253" t="s">
        <v>81</v>
      </c>
      <c r="AV537" s="14" t="s">
        <v>81</v>
      </c>
      <c r="AW537" s="14" t="s">
        <v>33</v>
      </c>
      <c r="AX537" s="14" t="s">
        <v>72</v>
      </c>
      <c r="AY537" s="253" t="s">
        <v>160</v>
      </c>
    </row>
    <row r="538" s="13" customFormat="1">
      <c r="A538" s="13"/>
      <c r="B538" s="232"/>
      <c r="C538" s="233"/>
      <c r="D538" s="234" t="s">
        <v>171</v>
      </c>
      <c r="E538" s="235" t="s">
        <v>19</v>
      </c>
      <c r="F538" s="236" t="s">
        <v>631</v>
      </c>
      <c r="G538" s="233"/>
      <c r="H538" s="235" t="s">
        <v>19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171</v>
      </c>
      <c r="AU538" s="242" t="s">
        <v>81</v>
      </c>
      <c r="AV538" s="13" t="s">
        <v>79</v>
      </c>
      <c r="AW538" s="13" t="s">
        <v>33</v>
      </c>
      <c r="AX538" s="13" t="s">
        <v>72</v>
      </c>
      <c r="AY538" s="242" t="s">
        <v>160</v>
      </c>
    </row>
    <row r="539" s="14" customFormat="1">
      <c r="A539" s="14"/>
      <c r="B539" s="243"/>
      <c r="C539" s="244"/>
      <c r="D539" s="234" t="s">
        <v>171</v>
      </c>
      <c r="E539" s="245" t="s">
        <v>19</v>
      </c>
      <c r="F539" s="246" t="s">
        <v>632</v>
      </c>
      <c r="G539" s="244"/>
      <c r="H539" s="247">
        <v>33.909999999999997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171</v>
      </c>
      <c r="AU539" s="253" t="s">
        <v>81</v>
      </c>
      <c r="AV539" s="14" t="s">
        <v>81</v>
      </c>
      <c r="AW539" s="14" t="s">
        <v>33</v>
      </c>
      <c r="AX539" s="14" t="s">
        <v>72</v>
      </c>
      <c r="AY539" s="253" t="s">
        <v>160</v>
      </c>
    </row>
    <row r="540" s="13" customFormat="1">
      <c r="A540" s="13"/>
      <c r="B540" s="232"/>
      <c r="C540" s="233"/>
      <c r="D540" s="234" t="s">
        <v>171</v>
      </c>
      <c r="E540" s="235" t="s">
        <v>19</v>
      </c>
      <c r="F540" s="236" t="s">
        <v>633</v>
      </c>
      <c r="G540" s="233"/>
      <c r="H540" s="235" t="s">
        <v>19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171</v>
      </c>
      <c r="AU540" s="242" t="s">
        <v>81</v>
      </c>
      <c r="AV540" s="13" t="s">
        <v>79</v>
      </c>
      <c r="AW540" s="13" t="s">
        <v>33</v>
      </c>
      <c r="AX540" s="13" t="s">
        <v>72</v>
      </c>
      <c r="AY540" s="242" t="s">
        <v>160</v>
      </c>
    </row>
    <row r="541" s="14" customFormat="1">
      <c r="A541" s="14"/>
      <c r="B541" s="243"/>
      <c r="C541" s="244"/>
      <c r="D541" s="234" t="s">
        <v>171</v>
      </c>
      <c r="E541" s="245" t="s">
        <v>19</v>
      </c>
      <c r="F541" s="246" t="s">
        <v>398</v>
      </c>
      <c r="G541" s="244"/>
      <c r="H541" s="247">
        <v>36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171</v>
      </c>
      <c r="AU541" s="253" t="s">
        <v>81</v>
      </c>
      <c r="AV541" s="14" t="s">
        <v>81</v>
      </c>
      <c r="AW541" s="14" t="s">
        <v>33</v>
      </c>
      <c r="AX541" s="14" t="s">
        <v>72</v>
      </c>
      <c r="AY541" s="253" t="s">
        <v>160</v>
      </c>
    </row>
    <row r="542" s="15" customFormat="1">
      <c r="A542" s="15"/>
      <c r="B542" s="254"/>
      <c r="C542" s="255"/>
      <c r="D542" s="234" t="s">
        <v>171</v>
      </c>
      <c r="E542" s="256" t="s">
        <v>19</v>
      </c>
      <c r="F542" s="257" t="s">
        <v>173</v>
      </c>
      <c r="G542" s="255"/>
      <c r="H542" s="258">
        <v>138.45999999999998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171</v>
      </c>
      <c r="AU542" s="264" t="s">
        <v>81</v>
      </c>
      <c r="AV542" s="15" t="s">
        <v>167</v>
      </c>
      <c r="AW542" s="15" t="s">
        <v>33</v>
      </c>
      <c r="AX542" s="15" t="s">
        <v>79</v>
      </c>
      <c r="AY542" s="264" t="s">
        <v>160</v>
      </c>
    </row>
    <row r="543" s="12" customFormat="1" ht="22.8" customHeight="1">
      <c r="A543" s="12"/>
      <c r="B543" s="198"/>
      <c r="C543" s="199"/>
      <c r="D543" s="200" t="s">
        <v>71</v>
      </c>
      <c r="E543" s="212" t="s">
        <v>634</v>
      </c>
      <c r="F543" s="212" t="s">
        <v>635</v>
      </c>
      <c r="G543" s="199"/>
      <c r="H543" s="199"/>
      <c r="I543" s="202"/>
      <c r="J543" s="213">
        <f>BK543</f>
        <v>0</v>
      </c>
      <c r="K543" s="199"/>
      <c r="L543" s="204"/>
      <c r="M543" s="205"/>
      <c r="N543" s="206"/>
      <c r="O543" s="206"/>
      <c r="P543" s="207">
        <f>SUM(P544:P547)</f>
        <v>0</v>
      </c>
      <c r="Q543" s="206"/>
      <c r="R543" s="207">
        <f>SUM(R544:R547)</f>
        <v>0</v>
      </c>
      <c r="S543" s="206"/>
      <c r="T543" s="208">
        <f>SUM(T544:T547)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09" t="s">
        <v>81</v>
      </c>
      <c r="AT543" s="210" t="s">
        <v>71</v>
      </c>
      <c r="AU543" s="210" t="s">
        <v>79</v>
      </c>
      <c r="AY543" s="209" t="s">
        <v>160</v>
      </c>
      <c r="BK543" s="211">
        <f>SUM(BK544:BK547)</f>
        <v>0</v>
      </c>
    </row>
    <row r="544" s="2" customFormat="1" ht="16.5" customHeight="1">
      <c r="A544" s="40"/>
      <c r="B544" s="41"/>
      <c r="C544" s="214" t="s">
        <v>636</v>
      </c>
      <c r="D544" s="214" t="s">
        <v>162</v>
      </c>
      <c r="E544" s="215" t="s">
        <v>637</v>
      </c>
      <c r="F544" s="216" t="s">
        <v>638</v>
      </c>
      <c r="G544" s="217" t="s">
        <v>165</v>
      </c>
      <c r="H544" s="218">
        <v>3</v>
      </c>
      <c r="I544" s="219"/>
      <c r="J544" s="220">
        <f>ROUND(I544*H544,2)</f>
        <v>0</v>
      </c>
      <c r="K544" s="216" t="s">
        <v>516</v>
      </c>
      <c r="L544" s="46"/>
      <c r="M544" s="221" t="s">
        <v>19</v>
      </c>
      <c r="N544" s="222" t="s">
        <v>43</v>
      </c>
      <c r="O544" s="86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5" t="s">
        <v>269</v>
      </c>
      <c r="AT544" s="225" t="s">
        <v>162</v>
      </c>
      <c r="AU544" s="225" t="s">
        <v>81</v>
      </c>
      <c r="AY544" s="19" t="s">
        <v>160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9" t="s">
        <v>79</v>
      </c>
      <c r="BK544" s="226">
        <f>ROUND(I544*H544,2)</f>
        <v>0</v>
      </c>
      <c r="BL544" s="19" t="s">
        <v>269</v>
      </c>
      <c r="BM544" s="225" t="s">
        <v>639</v>
      </c>
    </row>
    <row r="545" s="13" customFormat="1">
      <c r="A545" s="13"/>
      <c r="B545" s="232"/>
      <c r="C545" s="233"/>
      <c r="D545" s="234" t="s">
        <v>171</v>
      </c>
      <c r="E545" s="235" t="s">
        <v>19</v>
      </c>
      <c r="F545" s="236" t="s">
        <v>184</v>
      </c>
      <c r="G545" s="233"/>
      <c r="H545" s="235" t="s">
        <v>19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171</v>
      </c>
      <c r="AU545" s="242" t="s">
        <v>81</v>
      </c>
      <c r="AV545" s="13" t="s">
        <v>79</v>
      </c>
      <c r="AW545" s="13" t="s">
        <v>33</v>
      </c>
      <c r="AX545" s="13" t="s">
        <v>72</v>
      </c>
      <c r="AY545" s="242" t="s">
        <v>160</v>
      </c>
    </row>
    <row r="546" s="14" customFormat="1">
      <c r="A546" s="14"/>
      <c r="B546" s="243"/>
      <c r="C546" s="244"/>
      <c r="D546" s="234" t="s">
        <v>171</v>
      </c>
      <c r="E546" s="245" t="s">
        <v>19</v>
      </c>
      <c r="F546" s="246" t="s">
        <v>178</v>
      </c>
      <c r="G546" s="244"/>
      <c r="H546" s="247">
        <v>3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171</v>
      </c>
      <c r="AU546" s="253" t="s">
        <v>81</v>
      </c>
      <c r="AV546" s="14" t="s">
        <v>81</v>
      </c>
      <c r="AW546" s="14" t="s">
        <v>33</v>
      </c>
      <c r="AX546" s="14" t="s">
        <v>72</v>
      </c>
      <c r="AY546" s="253" t="s">
        <v>160</v>
      </c>
    </row>
    <row r="547" s="15" customFormat="1">
      <c r="A547" s="15"/>
      <c r="B547" s="254"/>
      <c r="C547" s="255"/>
      <c r="D547" s="234" t="s">
        <v>171</v>
      </c>
      <c r="E547" s="256" t="s">
        <v>19</v>
      </c>
      <c r="F547" s="257" t="s">
        <v>173</v>
      </c>
      <c r="G547" s="255"/>
      <c r="H547" s="258">
        <v>3</v>
      </c>
      <c r="I547" s="259"/>
      <c r="J547" s="255"/>
      <c r="K547" s="255"/>
      <c r="L547" s="260"/>
      <c r="M547" s="276"/>
      <c r="N547" s="277"/>
      <c r="O547" s="277"/>
      <c r="P547" s="277"/>
      <c r="Q547" s="277"/>
      <c r="R547" s="277"/>
      <c r="S547" s="277"/>
      <c r="T547" s="278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4" t="s">
        <v>171</v>
      </c>
      <c r="AU547" s="264" t="s">
        <v>81</v>
      </c>
      <c r="AV547" s="15" t="s">
        <v>167</v>
      </c>
      <c r="AW547" s="15" t="s">
        <v>33</v>
      </c>
      <c r="AX547" s="15" t="s">
        <v>79</v>
      </c>
      <c r="AY547" s="264" t="s">
        <v>160</v>
      </c>
    </row>
    <row r="548" s="2" customFormat="1" ht="6.96" customHeight="1">
      <c r="A548" s="40"/>
      <c r="B548" s="61"/>
      <c r="C548" s="62"/>
      <c r="D548" s="62"/>
      <c r="E548" s="62"/>
      <c r="F548" s="62"/>
      <c r="G548" s="62"/>
      <c r="H548" s="62"/>
      <c r="I548" s="62"/>
      <c r="J548" s="62"/>
      <c r="K548" s="62"/>
      <c r="L548" s="46"/>
      <c r="M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</sheetData>
  <sheetProtection sheet="1" autoFilter="0" formatColumns="0" formatRows="0" objects="1" scenarios="1" spinCount="100000" saltValue="BNYwEOMN/AlJFH3OTCi4AVFZEY1p8kIoJjj1yedQYgWVSoUvYSeQI/5pLwECGxtqSh3l3hqdtOZ2R0MHqdR7FQ==" hashValue="j3B/AVLm2GKVwXcZ930TdmM/TFPKdfdJ3d5NalHLZno5y60c8kJR9aSjEc+c2Uqe+6EkuNwQ36n4E6jGRFMMuQ==" algorithmName="SHA-512" password="CC35"/>
  <autoFilter ref="C99:K5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3_01/112101124"/>
    <hyperlink ref="F109" r:id="rId2" display="https://podminky.urs.cz/item/CS_URS_2023_01/112251104"/>
    <hyperlink ref="F114" r:id="rId3" display="https://podminky.urs.cz/item/CS_URS_2023_01/113106123"/>
    <hyperlink ref="F120" r:id="rId4" display="https://podminky.urs.cz/item/CS_URS_2023_01/113107122"/>
    <hyperlink ref="F135" r:id="rId5" display="https://podminky.urs.cz/item/CS_URS_2023_01/113107182"/>
    <hyperlink ref="F146" r:id="rId6" display="https://podminky.urs.cz/item/CS_URS_2023_01/113202111"/>
    <hyperlink ref="F154" r:id="rId7" display="https://podminky.urs.cz/item/CS_URS_2023_01/121151103"/>
    <hyperlink ref="F159" r:id="rId8" display="https://podminky.urs.cz/item/CS_URS_2023_01/132211401"/>
    <hyperlink ref="F166" r:id="rId9" display="https://podminky.urs.cz/item/CS_URS_2023_01/162211201"/>
    <hyperlink ref="F173" r:id="rId10" display="https://podminky.urs.cz/item/CS_URS_2023_01/162211209"/>
    <hyperlink ref="F179" r:id="rId11" display="https://podminky.urs.cz/item/CS_URS_2023_01/162751117"/>
    <hyperlink ref="F186" r:id="rId12" display="https://podminky.urs.cz/item/CS_URS_2023_01/162751119"/>
    <hyperlink ref="F190" r:id="rId13" display="https://podminky.urs.cz/item/CS_URS_2023_01/171201221"/>
    <hyperlink ref="F198" r:id="rId14" display="https://podminky.urs.cz/item/CS_URS_2023_01/171251201"/>
    <hyperlink ref="F206" r:id="rId15" display="https://podminky.urs.cz/item/CS_URS_2023_01/317944323"/>
    <hyperlink ref="F211" r:id="rId16" display="https://podminky.urs.cz/item/CS_URS_2023_01/317234410"/>
    <hyperlink ref="F216" r:id="rId17" display="https://podminky.urs.cz/item/CS_URS_2023_01/340000999"/>
    <hyperlink ref="F221" r:id="rId18" display="https://podminky.urs.cz/item/CS_URS_2023_01/941221111"/>
    <hyperlink ref="F226" r:id="rId19" display="https://podminky.urs.cz/item/CS_URS_2023_01/941221211"/>
    <hyperlink ref="F230" r:id="rId20" display="https://podminky.urs.cz/item/CS_URS_2023_01/941221312"/>
    <hyperlink ref="F234" r:id="rId21" display="https://podminky.urs.cz/item/CS_URS_2023_01/941221811"/>
    <hyperlink ref="F239" r:id="rId22" display="https://podminky.urs.cz/item/CS_URS_2023_01/944611111"/>
    <hyperlink ref="F244" r:id="rId23" display="https://podminky.urs.cz/item/CS_URS_2023_01/944611211"/>
    <hyperlink ref="F248" r:id="rId24" display="https://podminky.urs.cz/item/CS_URS_2023_01/944611811"/>
    <hyperlink ref="F253" r:id="rId25" display="https://podminky.urs.cz/item/CS_URS_2023_01/949101111"/>
    <hyperlink ref="F260" r:id="rId26" display="https://podminky.urs.cz/item/CS_URS_2023_01/962031133"/>
    <hyperlink ref="F267" r:id="rId27" display="https://podminky.urs.cz/item/CS_URS_2023_01/962042321"/>
    <hyperlink ref="F273" r:id="rId28" display="https://podminky.urs.cz/item/CS_URS_2023_01/965042121"/>
    <hyperlink ref="F280" r:id="rId29" display="https://podminky.urs.cz/item/CS_URS_2023_01/965042141"/>
    <hyperlink ref="F286" r:id="rId30" display="https://podminky.urs.cz/item/CS_URS_2023_01/965045112"/>
    <hyperlink ref="F293" r:id="rId31" display="https://podminky.urs.cz/item/CS_URS_2023_01/965049112"/>
    <hyperlink ref="F300" r:id="rId32" display="https://podminky.urs.cz/item/CS_URS_2023_01/966080115"/>
    <hyperlink ref="F311" r:id="rId33" display="https://podminky.urs.cz/item/CS_URS_2023_01/968072455"/>
    <hyperlink ref="F317" r:id="rId34" display="https://podminky.urs.cz/item/CS_URS_2023_01/968072456"/>
    <hyperlink ref="F326" r:id="rId35" display="https://podminky.urs.cz/item/CS_URS_2023_01/968082017"/>
    <hyperlink ref="F336" r:id="rId36" display="https://podminky.urs.cz/item/CS_URS_2023_01/971033651"/>
    <hyperlink ref="F343" r:id="rId37" display="https://podminky.urs.cz/item/CS_URS_2023_01/973042251"/>
    <hyperlink ref="F348" r:id="rId38" display="https://podminky.urs.cz/item/CS_URS_2023_01/975053141"/>
    <hyperlink ref="F354" r:id="rId39" display="https://podminky.urs.cz/item/CS_URS_2023_01/975074121"/>
    <hyperlink ref="F358" r:id="rId40" display="https://podminky.urs.cz/item/CS_URS_2023_01/977312112"/>
    <hyperlink ref="F365" r:id="rId41" display="https://podminky.urs.cz/item/CS_URS_2023_01/978013191"/>
    <hyperlink ref="F388" r:id="rId42" display="https://podminky.urs.cz/item/CS_URS_2023_01/997013211"/>
    <hyperlink ref="F390" r:id="rId43" display="https://podminky.urs.cz/item/CS_URS_2023_01/997013501"/>
    <hyperlink ref="F392" r:id="rId44" display="https://podminky.urs.cz/item/CS_URS_2023_01/997013509"/>
    <hyperlink ref="F397" r:id="rId45" display="https://podminky.urs.cz/item/CS_URS_2023_01/997013631"/>
    <hyperlink ref="F400" r:id="rId46" display="https://podminky.urs.cz/item/CS_URS_2023_01/998018001"/>
    <hyperlink ref="F404" r:id="rId47" display="https://podminky.urs.cz/item/CS_URS_2023_01/713110813"/>
    <hyperlink ref="F412" r:id="rId48" display="https://podminky.urs.cz/item/CS_URS_2023_01/762335822"/>
    <hyperlink ref="F418" r:id="rId49" display="https://podminky.urs.cz/item/CS_URS_2023_01/762342812"/>
    <hyperlink ref="F437" r:id="rId50" display="https://podminky.urs.cz/item/CS_URS_2023_01/763131821"/>
    <hyperlink ref="F449" r:id="rId51" display="https://podminky.urs.cz/item/CS_URS_2023_01/763135812"/>
    <hyperlink ref="F455" r:id="rId52" display="https://podminky.urs.cz/item/CS_URS_2023_01/763732811"/>
    <hyperlink ref="F462" r:id="rId53" display="https://podminky.urs.cz/item/CS_URS_2023_01/764002812"/>
    <hyperlink ref="F467" r:id="rId54" display="https://podminky.urs.cz/item/CS_URS_2023_01/764002851"/>
    <hyperlink ref="F474" r:id="rId55" display="https://podminky.urs.cz/item/CS_URS_2023_01/764002861"/>
    <hyperlink ref="F479" r:id="rId56" display="https://podminky.urs.cz/item/CS_URS_2023_01/764002871"/>
    <hyperlink ref="F484" r:id="rId57" display="https://podminky.urs.cz/item/CS_URS_2023_01/764004801"/>
    <hyperlink ref="F489" r:id="rId58" display="https://podminky.urs.cz/item/CS_URS_2023_01/764004861"/>
    <hyperlink ref="F495" r:id="rId59" display="https://podminky.urs.cz/item/CS_URS_2023_01/765131851"/>
    <hyperlink ref="F502" r:id="rId60" display="https://podminky.urs.cz/item/CS_URS_2023_01/765191901"/>
    <hyperlink ref="F509" r:id="rId61" display="https://podminky.urs.cz/item/CS_URS_2023_01/765192001"/>
    <hyperlink ref="F514" r:id="rId62" display="https://podminky.urs.cz/item/CS_URS_2023_01/998765101"/>
    <hyperlink ref="F517" r:id="rId63" display="https://podminky.urs.cz/item/CS_URS_2023_01/767392802"/>
    <hyperlink ref="F522" r:id="rId64" display="https://podminky.urs.cz/item/CS_URS_2023_01/767996701"/>
    <hyperlink ref="F531" r:id="rId65" display="https://podminky.urs.cz/item/CS_URS_2023_01/7762018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1" customFormat="1" ht="12" customHeight="1">
      <c r="B8" s="22"/>
      <c r="D8" s="144" t="s">
        <v>122</v>
      </c>
      <c r="L8" s="22"/>
    </row>
    <row r="9" s="2" customFormat="1" ht="16.5" customHeight="1">
      <c r="A9" s="40"/>
      <c r="B9" s="46"/>
      <c r="C9" s="40"/>
      <c r="D9" s="40"/>
      <c r="E9" s="145" t="s">
        <v>123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640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37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ROUND((SUM(BE109:BE3231)),  2)</f>
        <v>0</v>
      </c>
      <c r="G35" s="40"/>
      <c r="H35" s="40"/>
      <c r="I35" s="159">
        <v>0.20999999999999999</v>
      </c>
      <c r="J35" s="158">
        <f>ROUND(((SUM(BE109:BE3231))*I35),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ROUND((SUM(BF109:BF3231)),  2)</f>
        <v>0</v>
      </c>
      <c r="G36" s="40"/>
      <c r="H36" s="40"/>
      <c r="I36" s="159">
        <v>0.14999999999999999</v>
      </c>
      <c r="J36" s="158">
        <f>ROUND(((SUM(BF109:BF3231))*I36),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ROUND((SUM(BG109:BG3231)),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ROUND((SUM(BH109:BH3231)),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ROUND((SUM(BI109:BI3231)),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A - stavební úpravy a přístavba - Urgentní příjem Nemocnice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01.2 - Architektonicko stavební řešení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26. 1. 2023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SZZ Krnov,p.o.,I.P.Pavlova 552/9,794 01 Krnov</v>
      </c>
      <c r="G58" s="42"/>
      <c r="H58" s="42"/>
      <c r="I58" s="34" t="s">
        <v>31</v>
      </c>
      <c r="J58" s="38" t="str">
        <f>E23</f>
        <v>Ing.arch.Martin Janda,Lomná 1895,Frenštát p.R.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Antonín Baďura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127</v>
      </c>
      <c r="D61" s="173"/>
      <c r="E61" s="173"/>
      <c r="F61" s="173"/>
      <c r="G61" s="173"/>
      <c r="H61" s="173"/>
      <c r="I61" s="173"/>
      <c r="J61" s="174" t="s">
        <v>128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6"/>
      <c r="C64" s="177"/>
      <c r="D64" s="178" t="s">
        <v>130</v>
      </c>
      <c r="E64" s="179"/>
      <c r="F64" s="179"/>
      <c r="G64" s="179"/>
      <c r="H64" s="179"/>
      <c r="I64" s="179"/>
      <c r="J64" s="180">
        <f>J110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131</v>
      </c>
      <c r="E65" s="184"/>
      <c r="F65" s="184"/>
      <c r="G65" s="184"/>
      <c r="H65" s="184"/>
      <c r="I65" s="184"/>
      <c r="J65" s="185">
        <f>J111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641</v>
      </c>
      <c r="E66" s="184"/>
      <c r="F66" s="184"/>
      <c r="G66" s="184"/>
      <c r="H66" s="184"/>
      <c r="I66" s="184"/>
      <c r="J66" s="185">
        <f>J263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132</v>
      </c>
      <c r="E67" s="184"/>
      <c r="F67" s="184"/>
      <c r="G67" s="184"/>
      <c r="H67" s="184"/>
      <c r="I67" s="184"/>
      <c r="J67" s="185">
        <f>J363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642</v>
      </c>
      <c r="E68" s="184"/>
      <c r="F68" s="184"/>
      <c r="G68" s="184"/>
      <c r="H68" s="184"/>
      <c r="I68" s="184"/>
      <c r="J68" s="185">
        <f>J674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643</v>
      </c>
      <c r="E69" s="184"/>
      <c r="F69" s="184"/>
      <c r="G69" s="184"/>
      <c r="H69" s="184"/>
      <c r="I69" s="184"/>
      <c r="J69" s="185">
        <f>J912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644</v>
      </c>
      <c r="E70" s="184"/>
      <c r="F70" s="184"/>
      <c r="G70" s="184"/>
      <c r="H70" s="184"/>
      <c r="I70" s="184"/>
      <c r="J70" s="185">
        <f>J949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133</v>
      </c>
      <c r="E71" s="184"/>
      <c r="F71" s="184"/>
      <c r="G71" s="184"/>
      <c r="H71" s="184"/>
      <c r="I71" s="184"/>
      <c r="J71" s="185">
        <f>J1575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135</v>
      </c>
      <c r="E72" s="184"/>
      <c r="F72" s="184"/>
      <c r="G72" s="184"/>
      <c r="H72" s="184"/>
      <c r="I72" s="184"/>
      <c r="J72" s="185">
        <f>J1651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136</v>
      </c>
      <c r="E73" s="179"/>
      <c r="F73" s="179"/>
      <c r="G73" s="179"/>
      <c r="H73" s="179"/>
      <c r="I73" s="179"/>
      <c r="J73" s="180">
        <f>J1656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645</v>
      </c>
      <c r="E74" s="184"/>
      <c r="F74" s="184"/>
      <c r="G74" s="184"/>
      <c r="H74" s="184"/>
      <c r="I74" s="184"/>
      <c r="J74" s="185">
        <f>J1657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646</v>
      </c>
      <c r="E75" s="184"/>
      <c r="F75" s="184"/>
      <c r="G75" s="184"/>
      <c r="H75" s="184"/>
      <c r="I75" s="184"/>
      <c r="J75" s="185">
        <f>J1787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137</v>
      </c>
      <c r="E76" s="184"/>
      <c r="F76" s="184"/>
      <c r="G76" s="184"/>
      <c r="H76" s="184"/>
      <c r="I76" s="184"/>
      <c r="J76" s="185">
        <f>J1975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138</v>
      </c>
      <c r="E77" s="184"/>
      <c r="F77" s="184"/>
      <c r="G77" s="184"/>
      <c r="H77" s="184"/>
      <c r="I77" s="184"/>
      <c r="J77" s="185">
        <f>J2262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139</v>
      </c>
      <c r="E78" s="184"/>
      <c r="F78" s="184"/>
      <c r="G78" s="184"/>
      <c r="H78" s="184"/>
      <c r="I78" s="184"/>
      <c r="J78" s="185">
        <f>J2285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140</v>
      </c>
      <c r="E79" s="184"/>
      <c r="F79" s="184"/>
      <c r="G79" s="184"/>
      <c r="H79" s="184"/>
      <c r="I79" s="184"/>
      <c r="J79" s="185">
        <f>J2345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141</v>
      </c>
      <c r="E80" s="184"/>
      <c r="F80" s="184"/>
      <c r="G80" s="184"/>
      <c r="H80" s="184"/>
      <c r="I80" s="184"/>
      <c r="J80" s="185">
        <f>J2393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647</v>
      </c>
      <c r="E81" s="184"/>
      <c r="F81" s="184"/>
      <c r="G81" s="184"/>
      <c r="H81" s="184"/>
      <c r="I81" s="184"/>
      <c r="J81" s="185">
        <f>J2402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142</v>
      </c>
      <c r="E82" s="184"/>
      <c r="F82" s="184"/>
      <c r="G82" s="184"/>
      <c r="H82" s="184"/>
      <c r="I82" s="184"/>
      <c r="J82" s="185">
        <f>J2463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648</v>
      </c>
      <c r="E83" s="184"/>
      <c r="F83" s="184"/>
      <c r="G83" s="184"/>
      <c r="H83" s="184"/>
      <c r="I83" s="184"/>
      <c r="J83" s="185">
        <f>J2600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143</v>
      </c>
      <c r="E84" s="184"/>
      <c r="F84" s="184"/>
      <c r="G84" s="184"/>
      <c r="H84" s="184"/>
      <c r="I84" s="184"/>
      <c r="J84" s="185">
        <f>J2672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649</v>
      </c>
      <c r="E85" s="184"/>
      <c r="F85" s="184"/>
      <c r="G85" s="184"/>
      <c r="H85" s="184"/>
      <c r="I85" s="184"/>
      <c r="J85" s="185">
        <f>J2887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650</v>
      </c>
      <c r="E86" s="184"/>
      <c r="F86" s="184"/>
      <c r="G86" s="184"/>
      <c r="H86" s="184"/>
      <c r="I86" s="184"/>
      <c r="J86" s="185">
        <f>J3082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144</v>
      </c>
      <c r="E87" s="184"/>
      <c r="F87" s="184"/>
      <c r="G87" s="184"/>
      <c r="H87" s="184"/>
      <c r="I87" s="184"/>
      <c r="J87" s="185">
        <f>J3183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145</v>
      </c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71" t="str">
        <f>E7</f>
        <v>Pavilon A - stavební úpravy a přístavba - Urgentní příjem Nemocnice Krnov</v>
      </c>
      <c r="F97" s="34"/>
      <c r="G97" s="34"/>
      <c r="H97" s="34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" customFormat="1" ht="12" customHeight="1">
      <c r="B98" s="23"/>
      <c r="C98" s="34" t="s">
        <v>122</v>
      </c>
      <c r="D98" s="24"/>
      <c r="E98" s="24"/>
      <c r="F98" s="24"/>
      <c r="G98" s="24"/>
      <c r="H98" s="24"/>
      <c r="I98" s="24"/>
      <c r="J98" s="24"/>
      <c r="K98" s="24"/>
      <c r="L98" s="22"/>
    </row>
    <row r="99" s="2" customFormat="1" ht="16.5" customHeight="1">
      <c r="A99" s="40"/>
      <c r="B99" s="41"/>
      <c r="C99" s="42"/>
      <c r="D99" s="42"/>
      <c r="E99" s="171" t="s">
        <v>123</v>
      </c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124</v>
      </c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6.5" customHeight="1">
      <c r="A101" s="40"/>
      <c r="B101" s="41"/>
      <c r="C101" s="42"/>
      <c r="D101" s="42"/>
      <c r="E101" s="71" t="str">
        <f>E11</f>
        <v>01.2 - Architektonicko stavební řešení</v>
      </c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21</v>
      </c>
      <c r="D103" s="42"/>
      <c r="E103" s="42"/>
      <c r="F103" s="29" t="str">
        <f>F14</f>
        <v xml:space="preserve"> </v>
      </c>
      <c r="G103" s="42"/>
      <c r="H103" s="42"/>
      <c r="I103" s="34" t="s">
        <v>23</v>
      </c>
      <c r="J103" s="74" t="str">
        <f>IF(J14="","",J14)</f>
        <v>26. 1. 2023</v>
      </c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40.05" customHeight="1">
      <c r="A105" s="40"/>
      <c r="B105" s="41"/>
      <c r="C105" s="34" t="s">
        <v>25</v>
      </c>
      <c r="D105" s="42"/>
      <c r="E105" s="42"/>
      <c r="F105" s="29" t="str">
        <f>E17</f>
        <v>SZZ Krnov,p.o.,I.P.Pavlova 552/9,794 01 Krnov</v>
      </c>
      <c r="G105" s="42"/>
      <c r="H105" s="42"/>
      <c r="I105" s="34" t="s">
        <v>31</v>
      </c>
      <c r="J105" s="38" t="str">
        <f>E23</f>
        <v>Ing.arch.Martin Janda,Lomná 1895,Frenštát p.R.</v>
      </c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15" customHeight="1">
      <c r="A106" s="40"/>
      <c r="B106" s="41"/>
      <c r="C106" s="34" t="s">
        <v>29</v>
      </c>
      <c r="D106" s="42"/>
      <c r="E106" s="42"/>
      <c r="F106" s="29" t="str">
        <f>IF(E20="","",E20)</f>
        <v>Vyplň údaj</v>
      </c>
      <c r="G106" s="42"/>
      <c r="H106" s="42"/>
      <c r="I106" s="34" t="s">
        <v>34</v>
      </c>
      <c r="J106" s="38" t="str">
        <f>E26</f>
        <v>Antonín Baďura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0.32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11" customFormat="1" ht="29.28" customHeight="1">
      <c r="A108" s="187"/>
      <c r="B108" s="188"/>
      <c r="C108" s="189" t="s">
        <v>146</v>
      </c>
      <c r="D108" s="190" t="s">
        <v>57</v>
      </c>
      <c r="E108" s="190" t="s">
        <v>53</v>
      </c>
      <c r="F108" s="190" t="s">
        <v>54</v>
      </c>
      <c r="G108" s="190" t="s">
        <v>147</v>
      </c>
      <c r="H108" s="190" t="s">
        <v>148</v>
      </c>
      <c r="I108" s="190" t="s">
        <v>149</v>
      </c>
      <c r="J108" s="190" t="s">
        <v>128</v>
      </c>
      <c r="K108" s="191" t="s">
        <v>150</v>
      </c>
      <c r="L108" s="192"/>
      <c r="M108" s="94" t="s">
        <v>19</v>
      </c>
      <c r="N108" s="95" t="s">
        <v>42</v>
      </c>
      <c r="O108" s="95" t="s">
        <v>151</v>
      </c>
      <c r="P108" s="95" t="s">
        <v>152</v>
      </c>
      <c r="Q108" s="95" t="s">
        <v>153</v>
      </c>
      <c r="R108" s="95" t="s">
        <v>154</v>
      </c>
      <c r="S108" s="95" t="s">
        <v>155</v>
      </c>
      <c r="T108" s="96" t="s">
        <v>156</v>
      </c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="2" customFormat="1" ht="22.8" customHeight="1">
      <c r="A109" s="40"/>
      <c r="B109" s="41"/>
      <c r="C109" s="101" t="s">
        <v>157</v>
      </c>
      <c r="D109" s="42"/>
      <c r="E109" s="42"/>
      <c r="F109" s="42"/>
      <c r="G109" s="42"/>
      <c r="H109" s="42"/>
      <c r="I109" s="42"/>
      <c r="J109" s="193">
        <f>BK109</f>
        <v>0</v>
      </c>
      <c r="K109" s="42"/>
      <c r="L109" s="46"/>
      <c r="M109" s="97"/>
      <c r="N109" s="194"/>
      <c r="O109" s="98"/>
      <c r="P109" s="195">
        <f>P110+P1656</f>
        <v>0</v>
      </c>
      <c r="Q109" s="98"/>
      <c r="R109" s="195">
        <f>R110+R1656</f>
        <v>1016.2803284299998</v>
      </c>
      <c r="S109" s="98"/>
      <c r="T109" s="196">
        <f>T110+T1656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71</v>
      </c>
      <c r="AU109" s="19" t="s">
        <v>129</v>
      </c>
      <c r="BK109" s="197">
        <f>BK110+BK1656</f>
        <v>0</v>
      </c>
    </row>
    <row r="110" s="12" customFormat="1" ht="25.92" customHeight="1">
      <c r="A110" s="12"/>
      <c r="B110" s="198"/>
      <c r="C110" s="199"/>
      <c r="D110" s="200" t="s">
        <v>71</v>
      </c>
      <c r="E110" s="201" t="s">
        <v>158</v>
      </c>
      <c r="F110" s="201" t="s">
        <v>159</v>
      </c>
      <c r="G110" s="199"/>
      <c r="H110" s="199"/>
      <c r="I110" s="202"/>
      <c r="J110" s="203">
        <f>BK110</f>
        <v>0</v>
      </c>
      <c r="K110" s="199"/>
      <c r="L110" s="204"/>
      <c r="M110" s="205"/>
      <c r="N110" s="206"/>
      <c r="O110" s="206"/>
      <c r="P110" s="207">
        <f>P111+P263+P363+P674+P912+P949+P1575+P1651</f>
        <v>0</v>
      </c>
      <c r="Q110" s="206"/>
      <c r="R110" s="207">
        <f>R111+R263+R363+R674+R912+R949+R1575+R1651</f>
        <v>949.21477888999982</v>
      </c>
      <c r="S110" s="206"/>
      <c r="T110" s="208">
        <f>T111+T263+T363+T674+T912+T949+T1575+T1651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79</v>
      </c>
      <c r="AT110" s="210" t="s">
        <v>71</v>
      </c>
      <c r="AU110" s="210" t="s">
        <v>72</v>
      </c>
      <c r="AY110" s="209" t="s">
        <v>160</v>
      </c>
      <c r="BK110" s="211">
        <f>BK111+BK263+BK363+BK674+BK912+BK949+BK1575+BK1651</f>
        <v>0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79</v>
      </c>
      <c r="F111" s="212" t="s">
        <v>161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SUM(P112:P262)</f>
        <v>0</v>
      </c>
      <c r="Q111" s="206"/>
      <c r="R111" s="207">
        <f>SUM(R112:R262)</f>
        <v>0.53049959999999996</v>
      </c>
      <c r="S111" s="206"/>
      <c r="T111" s="208">
        <f>SUM(T112:T262)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79</v>
      </c>
      <c r="AT111" s="210" t="s">
        <v>71</v>
      </c>
      <c r="AU111" s="210" t="s">
        <v>79</v>
      </c>
      <c r="AY111" s="209" t="s">
        <v>160</v>
      </c>
      <c r="BK111" s="211">
        <f>SUM(BK112:BK262)</f>
        <v>0</v>
      </c>
    </row>
    <row r="112" s="2" customFormat="1" ht="21.75" customHeight="1">
      <c r="A112" s="40"/>
      <c r="B112" s="41"/>
      <c r="C112" s="214" t="s">
        <v>79</v>
      </c>
      <c r="D112" s="214" t="s">
        <v>162</v>
      </c>
      <c r="E112" s="215" t="s">
        <v>651</v>
      </c>
      <c r="F112" s="216" t="s">
        <v>652</v>
      </c>
      <c r="G112" s="217" t="s">
        <v>222</v>
      </c>
      <c r="H112" s="218">
        <v>20.231999999999999</v>
      </c>
      <c r="I112" s="219"/>
      <c r="J112" s="220">
        <f>ROUND(I112*H112,2)</f>
        <v>0</v>
      </c>
      <c r="K112" s="216" t="s">
        <v>166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167</v>
      </c>
      <c r="AT112" s="225" t="s">
        <v>162</v>
      </c>
      <c r="AU112" s="225" t="s">
        <v>81</v>
      </c>
      <c r="AY112" s="19" t="s">
        <v>160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167</v>
      </c>
      <c r="BM112" s="225" t="s">
        <v>653</v>
      </c>
    </row>
    <row r="113" s="2" customFormat="1">
      <c r="A113" s="40"/>
      <c r="B113" s="41"/>
      <c r="C113" s="42"/>
      <c r="D113" s="227" t="s">
        <v>169</v>
      </c>
      <c r="E113" s="42"/>
      <c r="F113" s="228" t="s">
        <v>654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169</v>
      </c>
      <c r="AU113" s="19" t="s">
        <v>81</v>
      </c>
    </row>
    <row r="114" s="13" customFormat="1">
      <c r="A114" s="13"/>
      <c r="B114" s="232"/>
      <c r="C114" s="233"/>
      <c r="D114" s="234" t="s">
        <v>171</v>
      </c>
      <c r="E114" s="235" t="s">
        <v>19</v>
      </c>
      <c r="F114" s="236" t="s">
        <v>655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171</v>
      </c>
      <c r="AU114" s="242" t="s">
        <v>81</v>
      </c>
      <c r="AV114" s="13" t="s">
        <v>79</v>
      </c>
      <c r="AW114" s="13" t="s">
        <v>33</v>
      </c>
      <c r="AX114" s="13" t="s">
        <v>72</v>
      </c>
      <c r="AY114" s="242" t="s">
        <v>160</v>
      </c>
    </row>
    <row r="115" s="13" customFormat="1">
      <c r="A115" s="13"/>
      <c r="B115" s="232"/>
      <c r="C115" s="233"/>
      <c r="D115" s="234" t="s">
        <v>171</v>
      </c>
      <c r="E115" s="235" t="s">
        <v>19</v>
      </c>
      <c r="F115" s="236" t="s">
        <v>185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171</v>
      </c>
      <c r="AU115" s="242" t="s">
        <v>81</v>
      </c>
      <c r="AV115" s="13" t="s">
        <v>79</v>
      </c>
      <c r="AW115" s="13" t="s">
        <v>33</v>
      </c>
      <c r="AX115" s="13" t="s">
        <v>72</v>
      </c>
      <c r="AY115" s="242" t="s">
        <v>160</v>
      </c>
    </row>
    <row r="116" s="14" customFormat="1">
      <c r="A116" s="14"/>
      <c r="B116" s="243"/>
      <c r="C116" s="244"/>
      <c r="D116" s="234" t="s">
        <v>171</v>
      </c>
      <c r="E116" s="245" t="s">
        <v>19</v>
      </c>
      <c r="F116" s="246" t="s">
        <v>656</v>
      </c>
      <c r="G116" s="244"/>
      <c r="H116" s="247">
        <v>2.25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171</v>
      </c>
      <c r="AU116" s="253" t="s">
        <v>81</v>
      </c>
      <c r="AV116" s="14" t="s">
        <v>81</v>
      </c>
      <c r="AW116" s="14" t="s">
        <v>33</v>
      </c>
      <c r="AX116" s="14" t="s">
        <v>72</v>
      </c>
      <c r="AY116" s="253" t="s">
        <v>160</v>
      </c>
    </row>
    <row r="117" s="13" customFormat="1">
      <c r="A117" s="13"/>
      <c r="B117" s="232"/>
      <c r="C117" s="233"/>
      <c r="D117" s="234" t="s">
        <v>171</v>
      </c>
      <c r="E117" s="235" t="s">
        <v>19</v>
      </c>
      <c r="F117" s="236" t="s">
        <v>191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171</v>
      </c>
      <c r="AU117" s="242" t="s">
        <v>81</v>
      </c>
      <c r="AV117" s="13" t="s">
        <v>79</v>
      </c>
      <c r="AW117" s="13" t="s">
        <v>33</v>
      </c>
      <c r="AX117" s="13" t="s">
        <v>72</v>
      </c>
      <c r="AY117" s="242" t="s">
        <v>160</v>
      </c>
    </row>
    <row r="118" s="14" customFormat="1">
      <c r="A118" s="14"/>
      <c r="B118" s="243"/>
      <c r="C118" s="244"/>
      <c r="D118" s="234" t="s">
        <v>171</v>
      </c>
      <c r="E118" s="245" t="s">
        <v>19</v>
      </c>
      <c r="F118" s="246" t="s">
        <v>657</v>
      </c>
      <c r="G118" s="244"/>
      <c r="H118" s="247">
        <v>1.913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171</v>
      </c>
      <c r="AU118" s="253" t="s">
        <v>81</v>
      </c>
      <c r="AV118" s="14" t="s">
        <v>81</v>
      </c>
      <c r="AW118" s="14" t="s">
        <v>33</v>
      </c>
      <c r="AX118" s="14" t="s">
        <v>72</v>
      </c>
      <c r="AY118" s="253" t="s">
        <v>160</v>
      </c>
    </row>
    <row r="119" s="14" customFormat="1">
      <c r="A119" s="14"/>
      <c r="B119" s="243"/>
      <c r="C119" s="244"/>
      <c r="D119" s="234" t="s">
        <v>171</v>
      </c>
      <c r="E119" s="245" t="s">
        <v>19</v>
      </c>
      <c r="F119" s="246" t="s">
        <v>658</v>
      </c>
      <c r="G119" s="244"/>
      <c r="H119" s="247">
        <v>4.9500000000000002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171</v>
      </c>
      <c r="AU119" s="253" t="s">
        <v>81</v>
      </c>
      <c r="AV119" s="14" t="s">
        <v>81</v>
      </c>
      <c r="AW119" s="14" t="s">
        <v>33</v>
      </c>
      <c r="AX119" s="14" t="s">
        <v>72</v>
      </c>
      <c r="AY119" s="253" t="s">
        <v>160</v>
      </c>
    </row>
    <row r="120" s="14" customFormat="1">
      <c r="A120" s="14"/>
      <c r="B120" s="243"/>
      <c r="C120" s="244"/>
      <c r="D120" s="234" t="s">
        <v>171</v>
      </c>
      <c r="E120" s="245" t="s">
        <v>19</v>
      </c>
      <c r="F120" s="246" t="s">
        <v>659</v>
      </c>
      <c r="G120" s="244"/>
      <c r="H120" s="247">
        <v>5.7000000000000002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171</v>
      </c>
      <c r="AU120" s="253" t="s">
        <v>81</v>
      </c>
      <c r="AV120" s="14" t="s">
        <v>81</v>
      </c>
      <c r="AW120" s="14" t="s">
        <v>33</v>
      </c>
      <c r="AX120" s="14" t="s">
        <v>72</v>
      </c>
      <c r="AY120" s="253" t="s">
        <v>160</v>
      </c>
    </row>
    <row r="121" s="14" customFormat="1">
      <c r="A121" s="14"/>
      <c r="B121" s="243"/>
      <c r="C121" s="244"/>
      <c r="D121" s="234" t="s">
        <v>171</v>
      </c>
      <c r="E121" s="245" t="s">
        <v>19</v>
      </c>
      <c r="F121" s="246" t="s">
        <v>660</v>
      </c>
      <c r="G121" s="244"/>
      <c r="H121" s="247">
        <v>0.91900000000000004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171</v>
      </c>
      <c r="AU121" s="253" t="s">
        <v>81</v>
      </c>
      <c r="AV121" s="14" t="s">
        <v>81</v>
      </c>
      <c r="AW121" s="14" t="s">
        <v>33</v>
      </c>
      <c r="AX121" s="14" t="s">
        <v>72</v>
      </c>
      <c r="AY121" s="253" t="s">
        <v>160</v>
      </c>
    </row>
    <row r="122" s="13" customFormat="1">
      <c r="A122" s="13"/>
      <c r="B122" s="232"/>
      <c r="C122" s="233"/>
      <c r="D122" s="234" t="s">
        <v>171</v>
      </c>
      <c r="E122" s="235" t="s">
        <v>19</v>
      </c>
      <c r="F122" s="236" t="s">
        <v>661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171</v>
      </c>
      <c r="AU122" s="242" t="s">
        <v>81</v>
      </c>
      <c r="AV122" s="13" t="s">
        <v>79</v>
      </c>
      <c r="AW122" s="13" t="s">
        <v>33</v>
      </c>
      <c r="AX122" s="13" t="s">
        <v>72</v>
      </c>
      <c r="AY122" s="242" t="s">
        <v>160</v>
      </c>
    </row>
    <row r="123" s="14" customFormat="1">
      <c r="A123" s="14"/>
      <c r="B123" s="243"/>
      <c r="C123" s="244"/>
      <c r="D123" s="234" t="s">
        <v>171</v>
      </c>
      <c r="E123" s="245" t="s">
        <v>19</v>
      </c>
      <c r="F123" s="246" t="s">
        <v>662</v>
      </c>
      <c r="G123" s="244"/>
      <c r="H123" s="247">
        <v>4.5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171</v>
      </c>
      <c r="AU123" s="253" t="s">
        <v>81</v>
      </c>
      <c r="AV123" s="14" t="s">
        <v>81</v>
      </c>
      <c r="AW123" s="14" t="s">
        <v>33</v>
      </c>
      <c r="AX123" s="14" t="s">
        <v>72</v>
      </c>
      <c r="AY123" s="253" t="s">
        <v>160</v>
      </c>
    </row>
    <row r="124" s="15" customFormat="1">
      <c r="A124" s="15"/>
      <c r="B124" s="254"/>
      <c r="C124" s="255"/>
      <c r="D124" s="234" t="s">
        <v>171</v>
      </c>
      <c r="E124" s="256" t="s">
        <v>19</v>
      </c>
      <c r="F124" s="257" t="s">
        <v>173</v>
      </c>
      <c r="G124" s="255"/>
      <c r="H124" s="258">
        <v>20.231999999999999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171</v>
      </c>
      <c r="AU124" s="264" t="s">
        <v>81</v>
      </c>
      <c r="AV124" s="15" t="s">
        <v>167</v>
      </c>
      <c r="AW124" s="15" t="s">
        <v>33</v>
      </c>
      <c r="AX124" s="15" t="s">
        <v>79</v>
      </c>
      <c r="AY124" s="264" t="s">
        <v>160</v>
      </c>
    </row>
    <row r="125" s="2" customFormat="1" ht="24.15" customHeight="1">
      <c r="A125" s="40"/>
      <c r="B125" s="41"/>
      <c r="C125" s="214" t="s">
        <v>81</v>
      </c>
      <c r="D125" s="214" t="s">
        <v>162</v>
      </c>
      <c r="E125" s="215" t="s">
        <v>663</v>
      </c>
      <c r="F125" s="216" t="s">
        <v>664</v>
      </c>
      <c r="G125" s="217" t="s">
        <v>222</v>
      </c>
      <c r="H125" s="218">
        <v>21.045000000000002</v>
      </c>
      <c r="I125" s="219"/>
      <c r="J125" s="220">
        <f>ROUND(I125*H125,2)</f>
        <v>0</v>
      </c>
      <c r="K125" s="216" t="s">
        <v>166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167</v>
      </c>
      <c r="AT125" s="225" t="s">
        <v>162</v>
      </c>
      <c r="AU125" s="225" t="s">
        <v>81</v>
      </c>
      <c r="AY125" s="19" t="s">
        <v>160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167</v>
      </c>
      <c r="BM125" s="225" t="s">
        <v>665</v>
      </c>
    </row>
    <row r="126" s="2" customFormat="1">
      <c r="A126" s="40"/>
      <c r="B126" s="41"/>
      <c r="C126" s="42"/>
      <c r="D126" s="227" t="s">
        <v>169</v>
      </c>
      <c r="E126" s="42"/>
      <c r="F126" s="228" t="s">
        <v>666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169</v>
      </c>
      <c r="AU126" s="19" t="s">
        <v>81</v>
      </c>
    </row>
    <row r="127" s="13" customFormat="1">
      <c r="A127" s="13"/>
      <c r="B127" s="232"/>
      <c r="C127" s="233"/>
      <c r="D127" s="234" t="s">
        <v>171</v>
      </c>
      <c r="E127" s="235" t="s">
        <v>19</v>
      </c>
      <c r="F127" s="236" t="s">
        <v>655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171</v>
      </c>
      <c r="AU127" s="242" t="s">
        <v>81</v>
      </c>
      <c r="AV127" s="13" t="s">
        <v>79</v>
      </c>
      <c r="AW127" s="13" t="s">
        <v>33</v>
      </c>
      <c r="AX127" s="13" t="s">
        <v>72</v>
      </c>
      <c r="AY127" s="242" t="s">
        <v>160</v>
      </c>
    </row>
    <row r="128" s="14" customFormat="1">
      <c r="A128" s="14"/>
      <c r="B128" s="243"/>
      <c r="C128" s="244"/>
      <c r="D128" s="234" t="s">
        <v>171</v>
      </c>
      <c r="E128" s="245" t="s">
        <v>19</v>
      </c>
      <c r="F128" s="246" t="s">
        <v>667</v>
      </c>
      <c r="G128" s="244"/>
      <c r="H128" s="247">
        <v>17.227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171</v>
      </c>
      <c r="AU128" s="253" t="s">
        <v>81</v>
      </c>
      <c r="AV128" s="14" t="s">
        <v>81</v>
      </c>
      <c r="AW128" s="14" t="s">
        <v>33</v>
      </c>
      <c r="AX128" s="14" t="s">
        <v>72</v>
      </c>
      <c r="AY128" s="253" t="s">
        <v>160</v>
      </c>
    </row>
    <row r="129" s="14" customFormat="1">
      <c r="A129" s="14"/>
      <c r="B129" s="243"/>
      <c r="C129" s="244"/>
      <c r="D129" s="234" t="s">
        <v>171</v>
      </c>
      <c r="E129" s="245" t="s">
        <v>19</v>
      </c>
      <c r="F129" s="246" t="s">
        <v>668</v>
      </c>
      <c r="G129" s="244"/>
      <c r="H129" s="247">
        <v>3.8180000000000001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171</v>
      </c>
      <c r="AU129" s="253" t="s">
        <v>81</v>
      </c>
      <c r="AV129" s="14" t="s">
        <v>81</v>
      </c>
      <c r="AW129" s="14" t="s">
        <v>33</v>
      </c>
      <c r="AX129" s="14" t="s">
        <v>72</v>
      </c>
      <c r="AY129" s="253" t="s">
        <v>160</v>
      </c>
    </row>
    <row r="130" s="15" customFormat="1">
      <c r="A130" s="15"/>
      <c r="B130" s="254"/>
      <c r="C130" s="255"/>
      <c r="D130" s="234" t="s">
        <v>171</v>
      </c>
      <c r="E130" s="256" t="s">
        <v>19</v>
      </c>
      <c r="F130" s="257" t="s">
        <v>173</v>
      </c>
      <c r="G130" s="255"/>
      <c r="H130" s="258">
        <v>21.045000000000002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171</v>
      </c>
      <c r="AU130" s="264" t="s">
        <v>81</v>
      </c>
      <c r="AV130" s="15" t="s">
        <v>167</v>
      </c>
      <c r="AW130" s="15" t="s">
        <v>33</v>
      </c>
      <c r="AX130" s="15" t="s">
        <v>79</v>
      </c>
      <c r="AY130" s="264" t="s">
        <v>160</v>
      </c>
    </row>
    <row r="131" s="2" customFormat="1" ht="24.15" customHeight="1">
      <c r="A131" s="40"/>
      <c r="B131" s="41"/>
      <c r="C131" s="214" t="s">
        <v>178</v>
      </c>
      <c r="D131" s="214" t="s">
        <v>162</v>
      </c>
      <c r="E131" s="215" t="s">
        <v>669</v>
      </c>
      <c r="F131" s="216" t="s">
        <v>670</v>
      </c>
      <c r="G131" s="217" t="s">
        <v>222</v>
      </c>
      <c r="H131" s="218">
        <v>212.68600000000001</v>
      </c>
      <c r="I131" s="219"/>
      <c r="J131" s="220">
        <f>ROUND(I131*H131,2)</f>
        <v>0</v>
      </c>
      <c r="K131" s="216" t="s">
        <v>166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167</v>
      </c>
      <c r="AT131" s="225" t="s">
        <v>162</v>
      </c>
      <c r="AU131" s="225" t="s">
        <v>81</v>
      </c>
      <c r="AY131" s="19" t="s">
        <v>160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167</v>
      </c>
      <c r="BM131" s="225" t="s">
        <v>671</v>
      </c>
    </row>
    <row r="132" s="2" customFormat="1">
      <c r="A132" s="40"/>
      <c r="B132" s="41"/>
      <c r="C132" s="42"/>
      <c r="D132" s="227" t="s">
        <v>169</v>
      </c>
      <c r="E132" s="42"/>
      <c r="F132" s="228" t="s">
        <v>672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169</v>
      </c>
      <c r="AU132" s="19" t="s">
        <v>81</v>
      </c>
    </row>
    <row r="133" s="13" customFormat="1">
      <c r="A133" s="13"/>
      <c r="B133" s="232"/>
      <c r="C133" s="233"/>
      <c r="D133" s="234" t="s">
        <v>171</v>
      </c>
      <c r="E133" s="235" t="s">
        <v>19</v>
      </c>
      <c r="F133" s="236" t="s">
        <v>655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171</v>
      </c>
      <c r="AU133" s="242" t="s">
        <v>81</v>
      </c>
      <c r="AV133" s="13" t="s">
        <v>79</v>
      </c>
      <c r="AW133" s="13" t="s">
        <v>33</v>
      </c>
      <c r="AX133" s="13" t="s">
        <v>72</v>
      </c>
      <c r="AY133" s="242" t="s">
        <v>160</v>
      </c>
    </row>
    <row r="134" s="14" customFormat="1">
      <c r="A134" s="14"/>
      <c r="B134" s="243"/>
      <c r="C134" s="244"/>
      <c r="D134" s="234" t="s">
        <v>171</v>
      </c>
      <c r="E134" s="245" t="s">
        <v>19</v>
      </c>
      <c r="F134" s="246" t="s">
        <v>673</v>
      </c>
      <c r="G134" s="244"/>
      <c r="H134" s="247">
        <v>13.968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171</v>
      </c>
      <c r="AU134" s="253" t="s">
        <v>81</v>
      </c>
      <c r="AV134" s="14" t="s">
        <v>81</v>
      </c>
      <c r="AW134" s="14" t="s">
        <v>33</v>
      </c>
      <c r="AX134" s="14" t="s">
        <v>72</v>
      </c>
      <c r="AY134" s="253" t="s">
        <v>160</v>
      </c>
    </row>
    <row r="135" s="14" customFormat="1">
      <c r="A135" s="14"/>
      <c r="B135" s="243"/>
      <c r="C135" s="244"/>
      <c r="D135" s="234" t="s">
        <v>171</v>
      </c>
      <c r="E135" s="245" t="s">
        <v>19</v>
      </c>
      <c r="F135" s="246" t="s">
        <v>673</v>
      </c>
      <c r="G135" s="244"/>
      <c r="H135" s="247">
        <v>13.968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171</v>
      </c>
      <c r="AU135" s="253" t="s">
        <v>81</v>
      </c>
      <c r="AV135" s="14" t="s">
        <v>81</v>
      </c>
      <c r="AW135" s="14" t="s">
        <v>33</v>
      </c>
      <c r="AX135" s="14" t="s">
        <v>72</v>
      </c>
      <c r="AY135" s="253" t="s">
        <v>160</v>
      </c>
    </row>
    <row r="136" s="14" customFormat="1">
      <c r="A136" s="14"/>
      <c r="B136" s="243"/>
      <c r="C136" s="244"/>
      <c r="D136" s="234" t="s">
        <v>171</v>
      </c>
      <c r="E136" s="245" t="s">
        <v>19</v>
      </c>
      <c r="F136" s="246" t="s">
        <v>674</v>
      </c>
      <c r="G136" s="244"/>
      <c r="H136" s="247">
        <v>37.020000000000003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171</v>
      </c>
      <c r="AU136" s="253" t="s">
        <v>81</v>
      </c>
      <c r="AV136" s="14" t="s">
        <v>81</v>
      </c>
      <c r="AW136" s="14" t="s">
        <v>33</v>
      </c>
      <c r="AX136" s="14" t="s">
        <v>72</v>
      </c>
      <c r="AY136" s="253" t="s">
        <v>160</v>
      </c>
    </row>
    <row r="137" s="14" customFormat="1">
      <c r="A137" s="14"/>
      <c r="B137" s="243"/>
      <c r="C137" s="244"/>
      <c r="D137" s="234" t="s">
        <v>171</v>
      </c>
      <c r="E137" s="245" t="s">
        <v>19</v>
      </c>
      <c r="F137" s="246" t="s">
        <v>675</v>
      </c>
      <c r="G137" s="244"/>
      <c r="H137" s="247">
        <v>24.117000000000001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171</v>
      </c>
      <c r="AU137" s="253" t="s">
        <v>81</v>
      </c>
      <c r="AV137" s="14" t="s">
        <v>81</v>
      </c>
      <c r="AW137" s="14" t="s">
        <v>33</v>
      </c>
      <c r="AX137" s="14" t="s">
        <v>72</v>
      </c>
      <c r="AY137" s="253" t="s">
        <v>160</v>
      </c>
    </row>
    <row r="138" s="14" customFormat="1">
      <c r="A138" s="14"/>
      <c r="B138" s="243"/>
      <c r="C138" s="244"/>
      <c r="D138" s="234" t="s">
        <v>171</v>
      </c>
      <c r="E138" s="245" t="s">
        <v>19</v>
      </c>
      <c r="F138" s="246" t="s">
        <v>676</v>
      </c>
      <c r="G138" s="244"/>
      <c r="H138" s="247">
        <v>6.2489999999999997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171</v>
      </c>
      <c r="AU138" s="253" t="s">
        <v>81</v>
      </c>
      <c r="AV138" s="14" t="s">
        <v>81</v>
      </c>
      <c r="AW138" s="14" t="s">
        <v>33</v>
      </c>
      <c r="AX138" s="14" t="s">
        <v>72</v>
      </c>
      <c r="AY138" s="253" t="s">
        <v>160</v>
      </c>
    </row>
    <row r="139" s="14" customFormat="1">
      <c r="A139" s="14"/>
      <c r="B139" s="243"/>
      <c r="C139" s="244"/>
      <c r="D139" s="234" t="s">
        <v>171</v>
      </c>
      <c r="E139" s="245" t="s">
        <v>19</v>
      </c>
      <c r="F139" s="246" t="s">
        <v>677</v>
      </c>
      <c r="G139" s="244"/>
      <c r="H139" s="247">
        <v>8.2189999999999994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171</v>
      </c>
      <c r="AU139" s="253" t="s">
        <v>81</v>
      </c>
      <c r="AV139" s="14" t="s">
        <v>81</v>
      </c>
      <c r="AW139" s="14" t="s">
        <v>33</v>
      </c>
      <c r="AX139" s="14" t="s">
        <v>72</v>
      </c>
      <c r="AY139" s="253" t="s">
        <v>160</v>
      </c>
    </row>
    <row r="140" s="14" customFormat="1">
      <c r="A140" s="14"/>
      <c r="B140" s="243"/>
      <c r="C140" s="244"/>
      <c r="D140" s="234" t="s">
        <v>171</v>
      </c>
      <c r="E140" s="245" t="s">
        <v>19</v>
      </c>
      <c r="F140" s="246" t="s">
        <v>678</v>
      </c>
      <c r="G140" s="244"/>
      <c r="H140" s="247">
        <v>46.287999999999997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171</v>
      </c>
      <c r="AU140" s="253" t="s">
        <v>81</v>
      </c>
      <c r="AV140" s="14" t="s">
        <v>81</v>
      </c>
      <c r="AW140" s="14" t="s">
        <v>33</v>
      </c>
      <c r="AX140" s="14" t="s">
        <v>72</v>
      </c>
      <c r="AY140" s="253" t="s">
        <v>160</v>
      </c>
    </row>
    <row r="141" s="14" customFormat="1">
      <c r="A141" s="14"/>
      <c r="B141" s="243"/>
      <c r="C141" s="244"/>
      <c r="D141" s="234" t="s">
        <v>171</v>
      </c>
      <c r="E141" s="245" t="s">
        <v>19</v>
      </c>
      <c r="F141" s="246" t="s">
        <v>679</v>
      </c>
      <c r="G141" s="244"/>
      <c r="H141" s="247">
        <v>23.933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171</v>
      </c>
      <c r="AU141" s="253" t="s">
        <v>81</v>
      </c>
      <c r="AV141" s="14" t="s">
        <v>81</v>
      </c>
      <c r="AW141" s="14" t="s">
        <v>33</v>
      </c>
      <c r="AX141" s="14" t="s">
        <v>72</v>
      </c>
      <c r="AY141" s="253" t="s">
        <v>160</v>
      </c>
    </row>
    <row r="142" s="14" customFormat="1">
      <c r="A142" s="14"/>
      <c r="B142" s="243"/>
      <c r="C142" s="244"/>
      <c r="D142" s="234" t="s">
        <v>171</v>
      </c>
      <c r="E142" s="245" t="s">
        <v>19</v>
      </c>
      <c r="F142" s="246" t="s">
        <v>680</v>
      </c>
      <c r="G142" s="244"/>
      <c r="H142" s="247">
        <v>38.923999999999999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171</v>
      </c>
      <c r="AU142" s="253" t="s">
        <v>81</v>
      </c>
      <c r="AV142" s="14" t="s">
        <v>81</v>
      </c>
      <c r="AW142" s="14" t="s">
        <v>33</v>
      </c>
      <c r="AX142" s="14" t="s">
        <v>72</v>
      </c>
      <c r="AY142" s="253" t="s">
        <v>160</v>
      </c>
    </row>
    <row r="143" s="15" customFormat="1">
      <c r="A143" s="15"/>
      <c r="B143" s="254"/>
      <c r="C143" s="255"/>
      <c r="D143" s="234" t="s">
        <v>171</v>
      </c>
      <c r="E143" s="256" t="s">
        <v>19</v>
      </c>
      <c r="F143" s="257" t="s">
        <v>173</v>
      </c>
      <c r="G143" s="255"/>
      <c r="H143" s="258">
        <v>212.68600000000001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171</v>
      </c>
      <c r="AU143" s="264" t="s">
        <v>81</v>
      </c>
      <c r="AV143" s="15" t="s">
        <v>167</v>
      </c>
      <c r="AW143" s="15" t="s">
        <v>33</v>
      </c>
      <c r="AX143" s="15" t="s">
        <v>79</v>
      </c>
      <c r="AY143" s="264" t="s">
        <v>160</v>
      </c>
    </row>
    <row r="144" s="2" customFormat="1" ht="16.5" customHeight="1">
      <c r="A144" s="40"/>
      <c r="B144" s="41"/>
      <c r="C144" s="214" t="s">
        <v>167</v>
      </c>
      <c r="D144" s="214" t="s">
        <v>162</v>
      </c>
      <c r="E144" s="215" t="s">
        <v>681</v>
      </c>
      <c r="F144" s="216" t="s">
        <v>682</v>
      </c>
      <c r="G144" s="217" t="s">
        <v>181</v>
      </c>
      <c r="H144" s="218">
        <v>288.315</v>
      </c>
      <c r="I144" s="219"/>
      <c r="J144" s="220">
        <f>ROUND(I144*H144,2)</f>
        <v>0</v>
      </c>
      <c r="K144" s="216" t="s">
        <v>166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0.00072000000000000005</v>
      </c>
      <c r="R144" s="223">
        <f>Q144*H144</f>
        <v>0.20758680000000002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167</v>
      </c>
      <c r="AT144" s="225" t="s">
        <v>162</v>
      </c>
      <c r="AU144" s="225" t="s">
        <v>81</v>
      </c>
      <c r="AY144" s="19" t="s">
        <v>160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167</v>
      </c>
      <c r="BM144" s="225" t="s">
        <v>683</v>
      </c>
    </row>
    <row r="145" s="2" customFormat="1">
      <c r="A145" s="40"/>
      <c r="B145" s="41"/>
      <c r="C145" s="42"/>
      <c r="D145" s="227" t="s">
        <v>169</v>
      </c>
      <c r="E145" s="42"/>
      <c r="F145" s="228" t="s">
        <v>684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169</v>
      </c>
      <c r="AU145" s="19" t="s">
        <v>81</v>
      </c>
    </row>
    <row r="146" s="13" customFormat="1">
      <c r="A146" s="13"/>
      <c r="B146" s="232"/>
      <c r="C146" s="233"/>
      <c r="D146" s="234" t="s">
        <v>171</v>
      </c>
      <c r="E146" s="235" t="s">
        <v>19</v>
      </c>
      <c r="F146" s="236" t="s">
        <v>655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171</v>
      </c>
      <c r="AU146" s="242" t="s">
        <v>81</v>
      </c>
      <c r="AV146" s="13" t="s">
        <v>79</v>
      </c>
      <c r="AW146" s="13" t="s">
        <v>33</v>
      </c>
      <c r="AX146" s="13" t="s">
        <v>72</v>
      </c>
      <c r="AY146" s="242" t="s">
        <v>160</v>
      </c>
    </row>
    <row r="147" s="14" customFormat="1">
      <c r="A147" s="14"/>
      <c r="B147" s="243"/>
      <c r="C147" s="244"/>
      <c r="D147" s="234" t="s">
        <v>171</v>
      </c>
      <c r="E147" s="245" t="s">
        <v>19</v>
      </c>
      <c r="F147" s="246" t="s">
        <v>685</v>
      </c>
      <c r="G147" s="244"/>
      <c r="H147" s="247">
        <v>11.640000000000001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171</v>
      </c>
      <c r="AU147" s="253" t="s">
        <v>81</v>
      </c>
      <c r="AV147" s="14" t="s">
        <v>81</v>
      </c>
      <c r="AW147" s="14" t="s">
        <v>33</v>
      </c>
      <c r="AX147" s="14" t="s">
        <v>72</v>
      </c>
      <c r="AY147" s="253" t="s">
        <v>160</v>
      </c>
    </row>
    <row r="148" s="14" customFormat="1">
      <c r="A148" s="14"/>
      <c r="B148" s="243"/>
      <c r="C148" s="244"/>
      <c r="D148" s="234" t="s">
        <v>171</v>
      </c>
      <c r="E148" s="245" t="s">
        <v>19</v>
      </c>
      <c r="F148" s="246" t="s">
        <v>686</v>
      </c>
      <c r="G148" s="244"/>
      <c r="H148" s="247">
        <v>47.335999999999999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171</v>
      </c>
      <c r="AU148" s="253" t="s">
        <v>81</v>
      </c>
      <c r="AV148" s="14" t="s">
        <v>81</v>
      </c>
      <c r="AW148" s="14" t="s">
        <v>33</v>
      </c>
      <c r="AX148" s="14" t="s">
        <v>72</v>
      </c>
      <c r="AY148" s="253" t="s">
        <v>160</v>
      </c>
    </row>
    <row r="149" s="14" customFormat="1">
      <c r="A149" s="14"/>
      <c r="B149" s="243"/>
      <c r="C149" s="244"/>
      <c r="D149" s="234" t="s">
        <v>171</v>
      </c>
      <c r="E149" s="245" t="s">
        <v>19</v>
      </c>
      <c r="F149" s="246" t="s">
        <v>685</v>
      </c>
      <c r="G149" s="244"/>
      <c r="H149" s="247">
        <v>11.640000000000001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171</v>
      </c>
      <c r="AU149" s="253" t="s">
        <v>81</v>
      </c>
      <c r="AV149" s="14" t="s">
        <v>81</v>
      </c>
      <c r="AW149" s="14" t="s">
        <v>33</v>
      </c>
      <c r="AX149" s="14" t="s">
        <v>72</v>
      </c>
      <c r="AY149" s="253" t="s">
        <v>160</v>
      </c>
    </row>
    <row r="150" s="14" customFormat="1">
      <c r="A150" s="14"/>
      <c r="B150" s="243"/>
      <c r="C150" s="244"/>
      <c r="D150" s="234" t="s">
        <v>171</v>
      </c>
      <c r="E150" s="245" t="s">
        <v>19</v>
      </c>
      <c r="F150" s="246" t="s">
        <v>687</v>
      </c>
      <c r="G150" s="244"/>
      <c r="H150" s="247">
        <v>84.856999999999999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171</v>
      </c>
      <c r="AU150" s="253" t="s">
        <v>81</v>
      </c>
      <c r="AV150" s="14" t="s">
        <v>81</v>
      </c>
      <c r="AW150" s="14" t="s">
        <v>33</v>
      </c>
      <c r="AX150" s="14" t="s">
        <v>72</v>
      </c>
      <c r="AY150" s="253" t="s">
        <v>160</v>
      </c>
    </row>
    <row r="151" s="14" customFormat="1">
      <c r="A151" s="14"/>
      <c r="B151" s="243"/>
      <c r="C151" s="244"/>
      <c r="D151" s="234" t="s">
        <v>171</v>
      </c>
      <c r="E151" s="245" t="s">
        <v>19</v>
      </c>
      <c r="F151" s="246" t="s">
        <v>688</v>
      </c>
      <c r="G151" s="244"/>
      <c r="H151" s="247">
        <v>19.462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171</v>
      </c>
      <c r="AU151" s="253" t="s">
        <v>81</v>
      </c>
      <c r="AV151" s="14" t="s">
        <v>81</v>
      </c>
      <c r="AW151" s="14" t="s">
        <v>33</v>
      </c>
      <c r="AX151" s="14" t="s">
        <v>72</v>
      </c>
      <c r="AY151" s="253" t="s">
        <v>160</v>
      </c>
    </row>
    <row r="152" s="14" customFormat="1">
      <c r="A152" s="14"/>
      <c r="B152" s="243"/>
      <c r="C152" s="244"/>
      <c r="D152" s="234" t="s">
        <v>171</v>
      </c>
      <c r="E152" s="245" t="s">
        <v>19</v>
      </c>
      <c r="F152" s="246" t="s">
        <v>689</v>
      </c>
      <c r="G152" s="244"/>
      <c r="H152" s="247">
        <v>69.063999999999993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171</v>
      </c>
      <c r="AU152" s="253" t="s">
        <v>81</v>
      </c>
      <c r="AV152" s="14" t="s">
        <v>81</v>
      </c>
      <c r="AW152" s="14" t="s">
        <v>33</v>
      </c>
      <c r="AX152" s="14" t="s">
        <v>72</v>
      </c>
      <c r="AY152" s="253" t="s">
        <v>160</v>
      </c>
    </row>
    <row r="153" s="14" customFormat="1">
      <c r="A153" s="14"/>
      <c r="B153" s="243"/>
      <c r="C153" s="244"/>
      <c r="D153" s="234" t="s">
        <v>171</v>
      </c>
      <c r="E153" s="245" t="s">
        <v>19</v>
      </c>
      <c r="F153" s="246" t="s">
        <v>690</v>
      </c>
      <c r="G153" s="244"/>
      <c r="H153" s="247">
        <v>44.316000000000002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171</v>
      </c>
      <c r="AU153" s="253" t="s">
        <v>81</v>
      </c>
      <c r="AV153" s="14" t="s">
        <v>81</v>
      </c>
      <c r="AW153" s="14" t="s">
        <v>33</v>
      </c>
      <c r="AX153" s="14" t="s">
        <v>72</v>
      </c>
      <c r="AY153" s="253" t="s">
        <v>160</v>
      </c>
    </row>
    <row r="154" s="15" customFormat="1">
      <c r="A154" s="15"/>
      <c r="B154" s="254"/>
      <c r="C154" s="255"/>
      <c r="D154" s="234" t="s">
        <v>171</v>
      </c>
      <c r="E154" s="256" t="s">
        <v>19</v>
      </c>
      <c r="F154" s="257" t="s">
        <v>173</v>
      </c>
      <c r="G154" s="255"/>
      <c r="H154" s="258">
        <v>288.315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171</v>
      </c>
      <c r="AU154" s="264" t="s">
        <v>81</v>
      </c>
      <c r="AV154" s="15" t="s">
        <v>167</v>
      </c>
      <c r="AW154" s="15" t="s">
        <v>33</v>
      </c>
      <c r="AX154" s="15" t="s">
        <v>79</v>
      </c>
      <c r="AY154" s="264" t="s">
        <v>160</v>
      </c>
    </row>
    <row r="155" s="2" customFormat="1" ht="24.15" customHeight="1">
      <c r="A155" s="40"/>
      <c r="B155" s="41"/>
      <c r="C155" s="214" t="s">
        <v>199</v>
      </c>
      <c r="D155" s="214" t="s">
        <v>162</v>
      </c>
      <c r="E155" s="215" t="s">
        <v>691</v>
      </c>
      <c r="F155" s="216" t="s">
        <v>692</v>
      </c>
      <c r="G155" s="217" t="s">
        <v>181</v>
      </c>
      <c r="H155" s="218">
        <v>288.315</v>
      </c>
      <c r="I155" s="219"/>
      <c r="J155" s="220">
        <f>ROUND(I155*H155,2)</f>
        <v>0</v>
      </c>
      <c r="K155" s="216" t="s">
        <v>166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167</v>
      </c>
      <c r="AT155" s="225" t="s">
        <v>162</v>
      </c>
      <c r="AU155" s="225" t="s">
        <v>81</v>
      </c>
      <c r="AY155" s="19" t="s">
        <v>160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167</v>
      </c>
      <c r="BM155" s="225" t="s">
        <v>693</v>
      </c>
    </row>
    <row r="156" s="2" customFormat="1">
      <c r="A156" s="40"/>
      <c r="B156" s="41"/>
      <c r="C156" s="42"/>
      <c r="D156" s="227" t="s">
        <v>169</v>
      </c>
      <c r="E156" s="42"/>
      <c r="F156" s="228" t="s">
        <v>694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169</v>
      </c>
      <c r="AU156" s="19" t="s">
        <v>81</v>
      </c>
    </row>
    <row r="157" s="13" customFormat="1">
      <c r="A157" s="13"/>
      <c r="B157" s="232"/>
      <c r="C157" s="233"/>
      <c r="D157" s="234" t="s">
        <v>171</v>
      </c>
      <c r="E157" s="235" t="s">
        <v>19</v>
      </c>
      <c r="F157" s="236" t="s">
        <v>655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171</v>
      </c>
      <c r="AU157" s="242" t="s">
        <v>81</v>
      </c>
      <c r="AV157" s="13" t="s">
        <v>79</v>
      </c>
      <c r="AW157" s="13" t="s">
        <v>33</v>
      </c>
      <c r="AX157" s="13" t="s">
        <v>72</v>
      </c>
      <c r="AY157" s="242" t="s">
        <v>160</v>
      </c>
    </row>
    <row r="158" s="14" customFormat="1">
      <c r="A158" s="14"/>
      <c r="B158" s="243"/>
      <c r="C158" s="244"/>
      <c r="D158" s="234" t="s">
        <v>171</v>
      </c>
      <c r="E158" s="245" t="s">
        <v>19</v>
      </c>
      <c r="F158" s="246" t="s">
        <v>685</v>
      </c>
      <c r="G158" s="244"/>
      <c r="H158" s="247">
        <v>11.640000000000001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171</v>
      </c>
      <c r="AU158" s="253" t="s">
        <v>81</v>
      </c>
      <c r="AV158" s="14" t="s">
        <v>81</v>
      </c>
      <c r="AW158" s="14" t="s">
        <v>33</v>
      </c>
      <c r="AX158" s="14" t="s">
        <v>72</v>
      </c>
      <c r="AY158" s="253" t="s">
        <v>160</v>
      </c>
    </row>
    <row r="159" s="14" customFormat="1">
      <c r="A159" s="14"/>
      <c r="B159" s="243"/>
      <c r="C159" s="244"/>
      <c r="D159" s="234" t="s">
        <v>171</v>
      </c>
      <c r="E159" s="245" t="s">
        <v>19</v>
      </c>
      <c r="F159" s="246" t="s">
        <v>686</v>
      </c>
      <c r="G159" s="244"/>
      <c r="H159" s="247">
        <v>47.335999999999999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171</v>
      </c>
      <c r="AU159" s="253" t="s">
        <v>81</v>
      </c>
      <c r="AV159" s="14" t="s">
        <v>81</v>
      </c>
      <c r="AW159" s="14" t="s">
        <v>33</v>
      </c>
      <c r="AX159" s="14" t="s">
        <v>72</v>
      </c>
      <c r="AY159" s="253" t="s">
        <v>160</v>
      </c>
    </row>
    <row r="160" s="14" customFormat="1">
      <c r="A160" s="14"/>
      <c r="B160" s="243"/>
      <c r="C160" s="244"/>
      <c r="D160" s="234" t="s">
        <v>171</v>
      </c>
      <c r="E160" s="245" t="s">
        <v>19</v>
      </c>
      <c r="F160" s="246" t="s">
        <v>685</v>
      </c>
      <c r="G160" s="244"/>
      <c r="H160" s="247">
        <v>11.640000000000001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171</v>
      </c>
      <c r="AU160" s="253" t="s">
        <v>81</v>
      </c>
      <c r="AV160" s="14" t="s">
        <v>81</v>
      </c>
      <c r="AW160" s="14" t="s">
        <v>33</v>
      </c>
      <c r="AX160" s="14" t="s">
        <v>72</v>
      </c>
      <c r="AY160" s="253" t="s">
        <v>160</v>
      </c>
    </row>
    <row r="161" s="14" customFormat="1">
      <c r="A161" s="14"/>
      <c r="B161" s="243"/>
      <c r="C161" s="244"/>
      <c r="D161" s="234" t="s">
        <v>171</v>
      </c>
      <c r="E161" s="245" t="s">
        <v>19</v>
      </c>
      <c r="F161" s="246" t="s">
        <v>687</v>
      </c>
      <c r="G161" s="244"/>
      <c r="H161" s="247">
        <v>84.856999999999999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171</v>
      </c>
      <c r="AU161" s="253" t="s">
        <v>81</v>
      </c>
      <c r="AV161" s="14" t="s">
        <v>81</v>
      </c>
      <c r="AW161" s="14" t="s">
        <v>33</v>
      </c>
      <c r="AX161" s="14" t="s">
        <v>72</v>
      </c>
      <c r="AY161" s="253" t="s">
        <v>160</v>
      </c>
    </row>
    <row r="162" s="14" customFormat="1">
      <c r="A162" s="14"/>
      <c r="B162" s="243"/>
      <c r="C162" s="244"/>
      <c r="D162" s="234" t="s">
        <v>171</v>
      </c>
      <c r="E162" s="245" t="s">
        <v>19</v>
      </c>
      <c r="F162" s="246" t="s">
        <v>688</v>
      </c>
      <c r="G162" s="244"/>
      <c r="H162" s="247">
        <v>19.462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171</v>
      </c>
      <c r="AU162" s="253" t="s">
        <v>81</v>
      </c>
      <c r="AV162" s="14" t="s">
        <v>81</v>
      </c>
      <c r="AW162" s="14" t="s">
        <v>33</v>
      </c>
      <c r="AX162" s="14" t="s">
        <v>72</v>
      </c>
      <c r="AY162" s="253" t="s">
        <v>160</v>
      </c>
    </row>
    <row r="163" s="14" customFormat="1">
      <c r="A163" s="14"/>
      <c r="B163" s="243"/>
      <c r="C163" s="244"/>
      <c r="D163" s="234" t="s">
        <v>171</v>
      </c>
      <c r="E163" s="245" t="s">
        <v>19</v>
      </c>
      <c r="F163" s="246" t="s">
        <v>689</v>
      </c>
      <c r="G163" s="244"/>
      <c r="H163" s="247">
        <v>69.063999999999993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171</v>
      </c>
      <c r="AU163" s="253" t="s">
        <v>81</v>
      </c>
      <c r="AV163" s="14" t="s">
        <v>81</v>
      </c>
      <c r="AW163" s="14" t="s">
        <v>33</v>
      </c>
      <c r="AX163" s="14" t="s">
        <v>72</v>
      </c>
      <c r="AY163" s="253" t="s">
        <v>160</v>
      </c>
    </row>
    <row r="164" s="14" customFormat="1">
      <c r="A164" s="14"/>
      <c r="B164" s="243"/>
      <c r="C164" s="244"/>
      <c r="D164" s="234" t="s">
        <v>171</v>
      </c>
      <c r="E164" s="245" t="s">
        <v>19</v>
      </c>
      <c r="F164" s="246" t="s">
        <v>690</v>
      </c>
      <c r="G164" s="244"/>
      <c r="H164" s="247">
        <v>44.316000000000002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171</v>
      </c>
      <c r="AU164" s="253" t="s">
        <v>81</v>
      </c>
      <c r="AV164" s="14" t="s">
        <v>81</v>
      </c>
      <c r="AW164" s="14" t="s">
        <v>33</v>
      </c>
      <c r="AX164" s="14" t="s">
        <v>72</v>
      </c>
      <c r="AY164" s="253" t="s">
        <v>160</v>
      </c>
    </row>
    <row r="165" s="15" customFormat="1">
      <c r="A165" s="15"/>
      <c r="B165" s="254"/>
      <c r="C165" s="255"/>
      <c r="D165" s="234" t="s">
        <v>171</v>
      </c>
      <c r="E165" s="256" t="s">
        <v>19</v>
      </c>
      <c r="F165" s="257" t="s">
        <v>173</v>
      </c>
      <c r="G165" s="255"/>
      <c r="H165" s="258">
        <v>288.315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171</v>
      </c>
      <c r="AU165" s="264" t="s">
        <v>81</v>
      </c>
      <c r="AV165" s="15" t="s">
        <v>167</v>
      </c>
      <c r="AW165" s="15" t="s">
        <v>33</v>
      </c>
      <c r="AX165" s="15" t="s">
        <v>79</v>
      </c>
      <c r="AY165" s="264" t="s">
        <v>160</v>
      </c>
    </row>
    <row r="166" s="2" customFormat="1" ht="24.15" customHeight="1">
      <c r="A166" s="40"/>
      <c r="B166" s="41"/>
      <c r="C166" s="214" t="s">
        <v>204</v>
      </c>
      <c r="D166" s="214" t="s">
        <v>162</v>
      </c>
      <c r="E166" s="215" t="s">
        <v>695</v>
      </c>
      <c r="F166" s="216" t="s">
        <v>696</v>
      </c>
      <c r="G166" s="217" t="s">
        <v>181</v>
      </c>
      <c r="H166" s="218">
        <v>288.315</v>
      </c>
      <c r="I166" s="219"/>
      <c r="J166" s="220">
        <f>ROUND(I166*H166,2)</f>
        <v>0</v>
      </c>
      <c r="K166" s="216" t="s">
        <v>166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0.0011199999999999999</v>
      </c>
      <c r="R166" s="223">
        <f>Q166*H166</f>
        <v>0.32291279999999994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167</v>
      </c>
      <c r="AT166" s="225" t="s">
        <v>162</v>
      </c>
      <c r="AU166" s="225" t="s">
        <v>81</v>
      </c>
      <c r="AY166" s="19" t="s">
        <v>160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167</v>
      </c>
      <c r="BM166" s="225" t="s">
        <v>697</v>
      </c>
    </row>
    <row r="167" s="2" customFormat="1">
      <c r="A167" s="40"/>
      <c r="B167" s="41"/>
      <c r="C167" s="42"/>
      <c r="D167" s="227" t="s">
        <v>169</v>
      </c>
      <c r="E167" s="42"/>
      <c r="F167" s="228" t="s">
        <v>698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169</v>
      </c>
      <c r="AU167" s="19" t="s">
        <v>81</v>
      </c>
    </row>
    <row r="168" s="13" customFormat="1">
      <c r="A168" s="13"/>
      <c r="B168" s="232"/>
      <c r="C168" s="233"/>
      <c r="D168" s="234" t="s">
        <v>171</v>
      </c>
      <c r="E168" s="235" t="s">
        <v>19</v>
      </c>
      <c r="F168" s="236" t="s">
        <v>655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171</v>
      </c>
      <c r="AU168" s="242" t="s">
        <v>81</v>
      </c>
      <c r="AV168" s="13" t="s">
        <v>79</v>
      </c>
      <c r="AW168" s="13" t="s">
        <v>33</v>
      </c>
      <c r="AX168" s="13" t="s">
        <v>72</v>
      </c>
      <c r="AY168" s="242" t="s">
        <v>160</v>
      </c>
    </row>
    <row r="169" s="14" customFormat="1">
      <c r="A169" s="14"/>
      <c r="B169" s="243"/>
      <c r="C169" s="244"/>
      <c r="D169" s="234" t="s">
        <v>171</v>
      </c>
      <c r="E169" s="245" t="s">
        <v>19</v>
      </c>
      <c r="F169" s="246" t="s">
        <v>685</v>
      </c>
      <c r="G169" s="244"/>
      <c r="H169" s="247">
        <v>11.640000000000001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171</v>
      </c>
      <c r="AU169" s="253" t="s">
        <v>81</v>
      </c>
      <c r="AV169" s="14" t="s">
        <v>81</v>
      </c>
      <c r="AW169" s="14" t="s">
        <v>33</v>
      </c>
      <c r="AX169" s="14" t="s">
        <v>72</v>
      </c>
      <c r="AY169" s="253" t="s">
        <v>160</v>
      </c>
    </row>
    <row r="170" s="14" customFormat="1">
      <c r="A170" s="14"/>
      <c r="B170" s="243"/>
      <c r="C170" s="244"/>
      <c r="D170" s="234" t="s">
        <v>171</v>
      </c>
      <c r="E170" s="245" t="s">
        <v>19</v>
      </c>
      <c r="F170" s="246" t="s">
        <v>686</v>
      </c>
      <c r="G170" s="244"/>
      <c r="H170" s="247">
        <v>47.335999999999999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171</v>
      </c>
      <c r="AU170" s="253" t="s">
        <v>81</v>
      </c>
      <c r="AV170" s="14" t="s">
        <v>81</v>
      </c>
      <c r="AW170" s="14" t="s">
        <v>33</v>
      </c>
      <c r="AX170" s="14" t="s">
        <v>72</v>
      </c>
      <c r="AY170" s="253" t="s">
        <v>160</v>
      </c>
    </row>
    <row r="171" s="14" customFormat="1">
      <c r="A171" s="14"/>
      <c r="B171" s="243"/>
      <c r="C171" s="244"/>
      <c r="D171" s="234" t="s">
        <v>171</v>
      </c>
      <c r="E171" s="245" t="s">
        <v>19</v>
      </c>
      <c r="F171" s="246" t="s">
        <v>685</v>
      </c>
      <c r="G171" s="244"/>
      <c r="H171" s="247">
        <v>11.640000000000001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171</v>
      </c>
      <c r="AU171" s="253" t="s">
        <v>81</v>
      </c>
      <c r="AV171" s="14" t="s">
        <v>81</v>
      </c>
      <c r="AW171" s="14" t="s">
        <v>33</v>
      </c>
      <c r="AX171" s="14" t="s">
        <v>72</v>
      </c>
      <c r="AY171" s="253" t="s">
        <v>160</v>
      </c>
    </row>
    <row r="172" s="14" customFormat="1">
      <c r="A172" s="14"/>
      <c r="B172" s="243"/>
      <c r="C172" s="244"/>
      <c r="D172" s="234" t="s">
        <v>171</v>
      </c>
      <c r="E172" s="245" t="s">
        <v>19</v>
      </c>
      <c r="F172" s="246" t="s">
        <v>687</v>
      </c>
      <c r="G172" s="244"/>
      <c r="H172" s="247">
        <v>84.856999999999999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171</v>
      </c>
      <c r="AU172" s="253" t="s">
        <v>81</v>
      </c>
      <c r="AV172" s="14" t="s">
        <v>81</v>
      </c>
      <c r="AW172" s="14" t="s">
        <v>33</v>
      </c>
      <c r="AX172" s="14" t="s">
        <v>72</v>
      </c>
      <c r="AY172" s="253" t="s">
        <v>160</v>
      </c>
    </row>
    <row r="173" s="14" customFormat="1">
      <c r="A173" s="14"/>
      <c r="B173" s="243"/>
      <c r="C173" s="244"/>
      <c r="D173" s="234" t="s">
        <v>171</v>
      </c>
      <c r="E173" s="245" t="s">
        <v>19</v>
      </c>
      <c r="F173" s="246" t="s">
        <v>688</v>
      </c>
      <c r="G173" s="244"/>
      <c r="H173" s="247">
        <v>19.462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171</v>
      </c>
      <c r="AU173" s="253" t="s">
        <v>81</v>
      </c>
      <c r="AV173" s="14" t="s">
        <v>81</v>
      </c>
      <c r="AW173" s="14" t="s">
        <v>33</v>
      </c>
      <c r="AX173" s="14" t="s">
        <v>72</v>
      </c>
      <c r="AY173" s="253" t="s">
        <v>160</v>
      </c>
    </row>
    <row r="174" s="14" customFormat="1">
      <c r="A174" s="14"/>
      <c r="B174" s="243"/>
      <c r="C174" s="244"/>
      <c r="D174" s="234" t="s">
        <v>171</v>
      </c>
      <c r="E174" s="245" t="s">
        <v>19</v>
      </c>
      <c r="F174" s="246" t="s">
        <v>689</v>
      </c>
      <c r="G174" s="244"/>
      <c r="H174" s="247">
        <v>69.063999999999993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171</v>
      </c>
      <c r="AU174" s="253" t="s">
        <v>81</v>
      </c>
      <c r="AV174" s="14" t="s">
        <v>81</v>
      </c>
      <c r="AW174" s="14" t="s">
        <v>33</v>
      </c>
      <c r="AX174" s="14" t="s">
        <v>72</v>
      </c>
      <c r="AY174" s="253" t="s">
        <v>160</v>
      </c>
    </row>
    <row r="175" s="14" customFormat="1">
      <c r="A175" s="14"/>
      <c r="B175" s="243"/>
      <c r="C175" s="244"/>
      <c r="D175" s="234" t="s">
        <v>171</v>
      </c>
      <c r="E175" s="245" t="s">
        <v>19</v>
      </c>
      <c r="F175" s="246" t="s">
        <v>690</v>
      </c>
      <c r="G175" s="244"/>
      <c r="H175" s="247">
        <v>44.316000000000002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171</v>
      </c>
      <c r="AU175" s="253" t="s">
        <v>81</v>
      </c>
      <c r="AV175" s="14" t="s">
        <v>81</v>
      </c>
      <c r="AW175" s="14" t="s">
        <v>33</v>
      </c>
      <c r="AX175" s="14" t="s">
        <v>72</v>
      </c>
      <c r="AY175" s="253" t="s">
        <v>160</v>
      </c>
    </row>
    <row r="176" s="15" customFormat="1">
      <c r="A176" s="15"/>
      <c r="B176" s="254"/>
      <c r="C176" s="255"/>
      <c r="D176" s="234" t="s">
        <v>171</v>
      </c>
      <c r="E176" s="256" t="s">
        <v>19</v>
      </c>
      <c r="F176" s="257" t="s">
        <v>173</v>
      </c>
      <c r="G176" s="255"/>
      <c r="H176" s="258">
        <v>288.315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171</v>
      </c>
      <c r="AU176" s="264" t="s">
        <v>81</v>
      </c>
      <c r="AV176" s="15" t="s">
        <v>167</v>
      </c>
      <c r="AW176" s="15" t="s">
        <v>33</v>
      </c>
      <c r="AX176" s="15" t="s">
        <v>79</v>
      </c>
      <c r="AY176" s="264" t="s">
        <v>160</v>
      </c>
    </row>
    <row r="177" s="2" customFormat="1" ht="24.15" customHeight="1">
      <c r="A177" s="40"/>
      <c r="B177" s="41"/>
      <c r="C177" s="214" t="s">
        <v>213</v>
      </c>
      <c r="D177" s="214" t="s">
        <v>162</v>
      </c>
      <c r="E177" s="215" t="s">
        <v>699</v>
      </c>
      <c r="F177" s="216" t="s">
        <v>700</v>
      </c>
      <c r="G177" s="217" t="s">
        <v>181</v>
      </c>
      <c r="H177" s="218">
        <v>288.315</v>
      </c>
      <c r="I177" s="219"/>
      <c r="J177" s="220">
        <f>ROUND(I177*H177,2)</f>
        <v>0</v>
      </c>
      <c r="K177" s="216" t="s">
        <v>166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167</v>
      </c>
      <c r="AT177" s="225" t="s">
        <v>162</v>
      </c>
      <c r="AU177" s="225" t="s">
        <v>81</v>
      </c>
      <c r="AY177" s="19" t="s">
        <v>160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167</v>
      </c>
      <c r="BM177" s="225" t="s">
        <v>701</v>
      </c>
    </row>
    <row r="178" s="2" customFormat="1">
      <c r="A178" s="40"/>
      <c r="B178" s="41"/>
      <c r="C178" s="42"/>
      <c r="D178" s="227" t="s">
        <v>169</v>
      </c>
      <c r="E178" s="42"/>
      <c r="F178" s="228" t="s">
        <v>702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169</v>
      </c>
      <c r="AU178" s="19" t="s">
        <v>81</v>
      </c>
    </row>
    <row r="179" s="13" customFormat="1">
      <c r="A179" s="13"/>
      <c r="B179" s="232"/>
      <c r="C179" s="233"/>
      <c r="D179" s="234" t="s">
        <v>171</v>
      </c>
      <c r="E179" s="235" t="s">
        <v>19</v>
      </c>
      <c r="F179" s="236" t="s">
        <v>655</v>
      </c>
      <c r="G179" s="233"/>
      <c r="H179" s="235" t="s">
        <v>19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171</v>
      </c>
      <c r="AU179" s="242" t="s">
        <v>81</v>
      </c>
      <c r="AV179" s="13" t="s">
        <v>79</v>
      </c>
      <c r="AW179" s="13" t="s">
        <v>33</v>
      </c>
      <c r="AX179" s="13" t="s">
        <v>72</v>
      </c>
      <c r="AY179" s="242" t="s">
        <v>160</v>
      </c>
    </row>
    <row r="180" s="14" customFormat="1">
      <c r="A180" s="14"/>
      <c r="B180" s="243"/>
      <c r="C180" s="244"/>
      <c r="D180" s="234" t="s">
        <v>171</v>
      </c>
      <c r="E180" s="245" t="s">
        <v>19</v>
      </c>
      <c r="F180" s="246" t="s">
        <v>685</v>
      </c>
      <c r="G180" s="244"/>
      <c r="H180" s="247">
        <v>11.640000000000001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171</v>
      </c>
      <c r="AU180" s="253" t="s">
        <v>81</v>
      </c>
      <c r="AV180" s="14" t="s">
        <v>81</v>
      </c>
      <c r="AW180" s="14" t="s">
        <v>33</v>
      </c>
      <c r="AX180" s="14" t="s">
        <v>72</v>
      </c>
      <c r="AY180" s="253" t="s">
        <v>160</v>
      </c>
    </row>
    <row r="181" s="14" customFormat="1">
      <c r="A181" s="14"/>
      <c r="B181" s="243"/>
      <c r="C181" s="244"/>
      <c r="D181" s="234" t="s">
        <v>171</v>
      </c>
      <c r="E181" s="245" t="s">
        <v>19</v>
      </c>
      <c r="F181" s="246" t="s">
        <v>686</v>
      </c>
      <c r="G181" s="244"/>
      <c r="H181" s="247">
        <v>47.335999999999999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171</v>
      </c>
      <c r="AU181" s="253" t="s">
        <v>81</v>
      </c>
      <c r="AV181" s="14" t="s">
        <v>81</v>
      </c>
      <c r="AW181" s="14" t="s">
        <v>33</v>
      </c>
      <c r="AX181" s="14" t="s">
        <v>72</v>
      </c>
      <c r="AY181" s="253" t="s">
        <v>160</v>
      </c>
    </row>
    <row r="182" s="14" customFormat="1">
      <c r="A182" s="14"/>
      <c r="B182" s="243"/>
      <c r="C182" s="244"/>
      <c r="D182" s="234" t="s">
        <v>171</v>
      </c>
      <c r="E182" s="245" t="s">
        <v>19</v>
      </c>
      <c r="F182" s="246" t="s">
        <v>685</v>
      </c>
      <c r="G182" s="244"/>
      <c r="H182" s="247">
        <v>11.640000000000001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171</v>
      </c>
      <c r="AU182" s="253" t="s">
        <v>81</v>
      </c>
      <c r="AV182" s="14" t="s">
        <v>81</v>
      </c>
      <c r="AW182" s="14" t="s">
        <v>33</v>
      </c>
      <c r="AX182" s="14" t="s">
        <v>72</v>
      </c>
      <c r="AY182" s="253" t="s">
        <v>160</v>
      </c>
    </row>
    <row r="183" s="14" customFormat="1">
      <c r="A183" s="14"/>
      <c r="B183" s="243"/>
      <c r="C183" s="244"/>
      <c r="D183" s="234" t="s">
        <v>171</v>
      </c>
      <c r="E183" s="245" t="s">
        <v>19</v>
      </c>
      <c r="F183" s="246" t="s">
        <v>687</v>
      </c>
      <c r="G183" s="244"/>
      <c r="H183" s="247">
        <v>84.856999999999999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171</v>
      </c>
      <c r="AU183" s="253" t="s">
        <v>81</v>
      </c>
      <c r="AV183" s="14" t="s">
        <v>81</v>
      </c>
      <c r="AW183" s="14" t="s">
        <v>33</v>
      </c>
      <c r="AX183" s="14" t="s">
        <v>72</v>
      </c>
      <c r="AY183" s="253" t="s">
        <v>160</v>
      </c>
    </row>
    <row r="184" s="14" customFormat="1">
      <c r="A184" s="14"/>
      <c r="B184" s="243"/>
      <c r="C184" s="244"/>
      <c r="D184" s="234" t="s">
        <v>171</v>
      </c>
      <c r="E184" s="245" t="s">
        <v>19</v>
      </c>
      <c r="F184" s="246" t="s">
        <v>688</v>
      </c>
      <c r="G184" s="244"/>
      <c r="H184" s="247">
        <v>19.462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171</v>
      </c>
      <c r="AU184" s="253" t="s">
        <v>81</v>
      </c>
      <c r="AV184" s="14" t="s">
        <v>81</v>
      </c>
      <c r="AW184" s="14" t="s">
        <v>33</v>
      </c>
      <c r="AX184" s="14" t="s">
        <v>72</v>
      </c>
      <c r="AY184" s="253" t="s">
        <v>160</v>
      </c>
    </row>
    <row r="185" s="14" customFormat="1">
      <c r="A185" s="14"/>
      <c r="B185" s="243"/>
      <c r="C185" s="244"/>
      <c r="D185" s="234" t="s">
        <v>171</v>
      </c>
      <c r="E185" s="245" t="s">
        <v>19</v>
      </c>
      <c r="F185" s="246" t="s">
        <v>689</v>
      </c>
      <c r="G185" s="244"/>
      <c r="H185" s="247">
        <v>69.063999999999993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171</v>
      </c>
      <c r="AU185" s="253" t="s">
        <v>81</v>
      </c>
      <c r="AV185" s="14" t="s">
        <v>81</v>
      </c>
      <c r="AW185" s="14" t="s">
        <v>33</v>
      </c>
      <c r="AX185" s="14" t="s">
        <v>72</v>
      </c>
      <c r="AY185" s="253" t="s">
        <v>160</v>
      </c>
    </row>
    <row r="186" s="14" customFormat="1">
      <c r="A186" s="14"/>
      <c r="B186" s="243"/>
      <c r="C186" s="244"/>
      <c r="D186" s="234" t="s">
        <v>171</v>
      </c>
      <c r="E186" s="245" t="s">
        <v>19</v>
      </c>
      <c r="F186" s="246" t="s">
        <v>690</v>
      </c>
      <c r="G186" s="244"/>
      <c r="H186" s="247">
        <v>44.316000000000002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171</v>
      </c>
      <c r="AU186" s="253" t="s">
        <v>81</v>
      </c>
      <c r="AV186" s="14" t="s">
        <v>81</v>
      </c>
      <c r="AW186" s="14" t="s">
        <v>33</v>
      </c>
      <c r="AX186" s="14" t="s">
        <v>72</v>
      </c>
      <c r="AY186" s="253" t="s">
        <v>160</v>
      </c>
    </row>
    <row r="187" s="15" customFormat="1">
      <c r="A187" s="15"/>
      <c r="B187" s="254"/>
      <c r="C187" s="255"/>
      <c r="D187" s="234" t="s">
        <v>171</v>
      </c>
      <c r="E187" s="256" t="s">
        <v>19</v>
      </c>
      <c r="F187" s="257" t="s">
        <v>173</v>
      </c>
      <c r="G187" s="255"/>
      <c r="H187" s="258">
        <v>288.315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171</v>
      </c>
      <c r="AU187" s="264" t="s">
        <v>81</v>
      </c>
      <c r="AV187" s="15" t="s">
        <v>167</v>
      </c>
      <c r="AW187" s="15" t="s">
        <v>33</v>
      </c>
      <c r="AX187" s="15" t="s">
        <v>79</v>
      </c>
      <c r="AY187" s="264" t="s">
        <v>160</v>
      </c>
    </row>
    <row r="188" s="2" customFormat="1" ht="37.8" customHeight="1">
      <c r="A188" s="40"/>
      <c r="B188" s="41"/>
      <c r="C188" s="214" t="s">
        <v>219</v>
      </c>
      <c r="D188" s="214" t="s">
        <v>162</v>
      </c>
      <c r="E188" s="215" t="s">
        <v>703</v>
      </c>
      <c r="F188" s="216" t="s">
        <v>704</v>
      </c>
      <c r="G188" s="217" t="s">
        <v>222</v>
      </c>
      <c r="H188" s="218">
        <v>233.731</v>
      </c>
      <c r="I188" s="219"/>
      <c r="J188" s="220">
        <f>ROUND(I188*H188,2)</f>
        <v>0</v>
      </c>
      <c r="K188" s="216" t="s">
        <v>166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167</v>
      </c>
      <c r="AT188" s="225" t="s">
        <v>162</v>
      </c>
      <c r="AU188" s="225" t="s">
        <v>81</v>
      </c>
      <c r="AY188" s="19" t="s">
        <v>160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167</v>
      </c>
      <c r="BM188" s="225" t="s">
        <v>705</v>
      </c>
    </row>
    <row r="189" s="2" customFormat="1">
      <c r="A189" s="40"/>
      <c r="B189" s="41"/>
      <c r="C189" s="42"/>
      <c r="D189" s="227" t="s">
        <v>169</v>
      </c>
      <c r="E189" s="42"/>
      <c r="F189" s="228" t="s">
        <v>706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169</v>
      </c>
      <c r="AU189" s="19" t="s">
        <v>81</v>
      </c>
    </row>
    <row r="190" s="13" customFormat="1">
      <c r="A190" s="13"/>
      <c r="B190" s="232"/>
      <c r="C190" s="233"/>
      <c r="D190" s="234" t="s">
        <v>171</v>
      </c>
      <c r="E190" s="235" t="s">
        <v>19</v>
      </c>
      <c r="F190" s="236" t="s">
        <v>707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171</v>
      </c>
      <c r="AU190" s="242" t="s">
        <v>81</v>
      </c>
      <c r="AV190" s="13" t="s">
        <v>79</v>
      </c>
      <c r="AW190" s="13" t="s">
        <v>33</v>
      </c>
      <c r="AX190" s="13" t="s">
        <v>72</v>
      </c>
      <c r="AY190" s="242" t="s">
        <v>160</v>
      </c>
    </row>
    <row r="191" s="14" customFormat="1">
      <c r="A191" s="14"/>
      <c r="B191" s="243"/>
      <c r="C191" s="244"/>
      <c r="D191" s="234" t="s">
        <v>171</v>
      </c>
      <c r="E191" s="245" t="s">
        <v>19</v>
      </c>
      <c r="F191" s="246" t="s">
        <v>667</v>
      </c>
      <c r="G191" s="244"/>
      <c r="H191" s="247">
        <v>17.227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171</v>
      </c>
      <c r="AU191" s="253" t="s">
        <v>81</v>
      </c>
      <c r="AV191" s="14" t="s">
        <v>81</v>
      </c>
      <c r="AW191" s="14" t="s">
        <v>33</v>
      </c>
      <c r="AX191" s="14" t="s">
        <v>72</v>
      </c>
      <c r="AY191" s="253" t="s">
        <v>160</v>
      </c>
    </row>
    <row r="192" s="14" customFormat="1">
      <c r="A192" s="14"/>
      <c r="B192" s="243"/>
      <c r="C192" s="244"/>
      <c r="D192" s="234" t="s">
        <v>171</v>
      </c>
      <c r="E192" s="245" t="s">
        <v>19</v>
      </c>
      <c r="F192" s="246" t="s">
        <v>668</v>
      </c>
      <c r="G192" s="244"/>
      <c r="H192" s="247">
        <v>3.8180000000000001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171</v>
      </c>
      <c r="AU192" s="253" t="s">
        <v>81</v>
      </c>
      <c r="AV192" s="14" t="s">
        <v>81</v>
      </c>
      <c r="AW192" s="14" t="s">
        <v>33</v>
      </c>
      <c r="AX192" s="14" t="s">
        <v>72</v>
      </c>
      <c r="AY192" s="253" t="s">
        <v>160</v>
      </c>
    </row>
    <row r="193" s="13" customFormat="1">
      <c r="A193" s="13"/>
      <c r="B193" s="232"/>
      <c r="C193" s="233"/>
      <c r="D193" s="234" t="s">
        <v>171</v>
      </c>
      <c r="E193" s="235" t="s">
        <v>19</v>
      </c>
      <c r="F193" s="236" t="s">
        <v>708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171</v>
      </c>
      <c r="AU193" s="242" t="s">
        <v>81</v>
      </c>
      <c r="AV193" s="13" t="s">
        <v>79</v>
      </c>
      <c r="AW193" s="13" t="s">
        <v>33</v>
      </c>
      <c r="AX193" s="13" t="s">
        <v>72</v>
      </c>
      <c r="AY193" s="242" t="s">
        <v>160</v>
      </c>
    </row>
    <row r="194" s="14" customFormat="1">
      <c r="A194" s="14"/>
      <c r="B194" s="243"/>
      <c r="C194" s="244"/>
      <c r="D194" s="234" t="s">
        <v>171</v>
      </c>
      <c r="E194" s="245" t="s">
        <v>19</v>
      </c>
      <c r="F194" s="246" t="s">
        <v>673</v>
      </c>
      <c r="G194" s="244"/>
      <c r="H194" s="247">
        <v>13.968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171</v>
      </c>
      <c r="AU194" s="253" t="s">
        <v>81</v>
      </c>
      <c r="AV194" s="14" t="s">
        <v>81</v>
      </c>
      <c r="AW194" s="14" t="s">
        <v>33</v>
      </c>
      <c r="AX194" s="14" t="s">
        <v>72</v>
      </c>
      <c r="AY194" s="253" t="s">
        <v>160</v>
      </c>
    </row>
    <row r="195" s="14" customFormat="1">
      <c r="A195" s="14"/>
      <c r="B195" s="243"/>
      <c r="C195" s="244"/>
      <c r="D195" s="234" t="s">
        <v>171</v>
      </c>
      <c r="E195" s="245" t="s">
        <v>19</v>
      </c>
      <c r="F195" s="246" t="s">
        <v>673</v>
      </c>
      <c r="G195" s="244"/>
      <c r="H195" s="247">
        <v>13.968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171</v>
      </c>
      <c r="AU195" s="253" t="s">
        <v>81</v>
      </c>
      <c r="AV195" s="14" t="s">
        <v>81</v>
      </c>
      <c r="AW195" s="14" t="s">
        <v>33</v>
      </c>
      <c r="AX195" s="14" t="s">
        <v>72</v>
      </c>
      <c r="AY195" s="253" t="s">
        <v>160</v>
      </c>
    </row>
    <row r="196" s="14" customFormat="1">
      <c r="A196" s="14"/>
      <c r="B196" s="243"/>
      <c r="C196" s="244"/>
      <c r="D196" s="234" t="s">
        <v>171</v>
      </c>
      <c r="E196" s="245" t="s">
        <v>19</v>
      </c>
      <c r="F196" s="246" t="s">
        <v>674</v>
      </c>
      <c r="G196" s="244"/>
      <c r="H196" s="247">
        <v>37.020000000000003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171</v>
      </c>
      <c r="AU196" s="253" t="s">
        <v>81</v>
      </c>
      <c r="AV196" s="14" t="s">
        <v>81</v>
      </c>
      <c r="AW196" s="14" t="s">
        <v>33</v>
      </c>
      <c r="AX196" s="14" t="s">
        <v>72</v>
      </c>
      <c r="AY196" s="253" t="s">
        <v>160</v>
      </c>
    </row>
    <row r="197" s="14" customFormat="1">
      <c r="A197" s="14"/>
      <c r="B197" s="243"/>
      <c r="C197" s="244"/>
      <c r="D197" s="234" t="s">
        <v>171</v>
      </c>
      <c r="E197" s="245" t="s">
        <v>19</v>
      </c>
      <c r="F197" s="246" t="s">
        <v>675</v>
      </c>
      <c r="G197" s="244"/>
      <c r="H197" s="247">
        <v>24.117000000000001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171</v>
      </c>
      <c r="AU197" s="253" t="s">
        <v>81</v>
      </c>
      <c r="AV197" s="14" t="s">
        <v>81</v>
      </c>
      <c r="AW197" s="14" t="s">
        <v>33</v>
      </c>
      <c r="AX197" s="14" t="s">
        <v>72</v>
      </c>
      <c r="AY197" s="253" t="s">
        <v>160</v>
      </c>
    </row>
    <row r="198" s="14" customFormat="1">
      <c r="A198" s="14"/>
      <c r="B198" s="243"/>
      <c r="C198" s="244"/>
      <c r="D198" s="234" t="s">
        <v>171</v>
      </c>
      <c r="E198" s="245" t="s">
        <v>19</v>
      </c>
      <c r="F198" s="246" t="s">
        <v>676</v>
      </c>
      <c r="G198" s="244"/>
      <c r="H198" s="247">
        <v>6.2489999999999997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171</v>
      </c>
      <c r="AU198" s="253" t="s">
        <v>81</v>
      </c>
      <c r="AV198" s="14" t="s">
        <v>81</v>
      </c>
      <c r="AW198" s="14" t="s">
        <v>33</v>
      </c>
      <c r="AX198" s="14" t="s">
        <v>72</v>
      </c>
      <c r="AY198" s="253" t="s">
        <v>160</v>
      </c>
    </row>
    <row r="199" s="14" customFormat="1">
      <c r="A199" s="14"/>
      <c r="B199" s="243"/>
      <c r="C199" s="244"/>
      <c r="D199" s="234" t="s">
        <v>171</v>
      </c>
      <c r="E199" s="245" t="s">
        <v>19</v>
      </c>
      <c r="F199" s="246" t="s">
        <v>677</v>
      </c>
      <c r="G199" s="244"/>
      <c r="H199" s="247">
        <v>8.2189999999999994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171</v>
      </c>
      <c r="AU199" s="253" t="s">
        <v>81</v>
      </c>
      <c r="AV199" s="14" t="s">
        <v>81</v>
      </c>
      <c r="AW199" s="14" t="s">
        <v>33</v>
      </c>
      <c r="AX199" s="14" t="s">
        <v>72</v>
      </c>
      <c r="AY199" s="253" t="s">
        <v>160</v>
      </c>
    </row>
    <row r="200" s="14" customFormat="1">
      <c r="A200" s="14"/>
      <c r="B200" s="243"/>
      <c r="C200" s="244"/>
      <c r="D200" s="234" t="s">
        <v>171</v>
      </c>
      <c r="E200" s="245" t="s">
        <v>19</v>
      </c>
      <c r="F200" s="246" t="s">
        <v>678</v>
      </c>
      <c r="G200" s="244"/>
      <c r="H200" s="247">
        <v>46.287999999999997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171</v>
      </c>
      <c r="AU200" s="253" t="s">
        <v>81</v>
      </c>
      <c r="AV200" s="14" t="s">
        <v>81</v>
      </c>
      <c r="AW200" s="14" t="s">
        <v>33</v>
      </c>
      <c r="AX200" s="14" t="s">
        <v>72</v>
      </c>
      <c r="AY200" s="253" t="s">
        <v>160</v>
      </c>
    </row>
    <row r="201" s="14" customFormat="1">
      <c r="A201" s="14"/>
      <c r="B201" s="243"/>
      <c r="C201" s="244"/>
      <c r="D201" s="234" t="s">
        <v>171</v>
      </c>
      <c r="E201" s="245" t="s">
        <v>19</v>
      </c>
      <c r="F201" s="246" t="s">
        <v>679</v>
      </c>
      <c r="G201" s="244"/>
      <c r="H201" s="247">
        <v>23.933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171</v>
      </c>
      <c r="AU201" s="253" t="s">
        <v>81</v>
      </c>
      <c r="AV201" s="14" t="s">
        <v>81</v>
      </c>
      <c r="AW201" s="14" t="s">
        <v>33</v>
      </c>
      <c r="AX201" s="14" t="s">
        <v>72</v>
      </c>
      <c r="AY201" s="253" t="s">
        <v>160</v>
      </c>
    </row>
    <row r="202" s="14" customFormat="1">
      <c r="A202" s="14"/>
      <c r="B202" s="243"/>
      <c r="C202" s="244"/>
      <c r="D202" s="234" t="s">
        <v>171</v>
      </c>
      <c r="E202" s="245" t="s">
        <v>19</v>
      </c>
      <c r="F202" s="246" t="s">
        <v>680</v>
      </c>
      <c r="G202" s="244"/>
      <c r="H202" s="247">
        <v>38.923999999999999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171</v>
      </c>
      <c r="AU202" s="253" t="s">
        <v>81</v>
      </c>
      <c r="AV202" s="14" t="s">
        <v>81</v>
      </c>
      <c r="AW202" s="14" t="s">
        <v>33</v>
      </c>
      <c r="AX202" s="14" t="s">
        <v>72</v>
      </c>
      <c r="AY202" s="253" t="s">
        <v>160</v>
      </c>
    </row>
    <row r="203" s="15" customFormat="1">
      <c r="A203" s="15"/>
      <c r="B203" s="254"/>
      <c r="C203" s="255"/>
      <c r="D203" s="234" t="s">
        <v>171</v>
      </c>
      <c r="E203" s="256" t="s">
        <v>19</v>
      </c>
      <c r="F203" s="257" t="s">
        <v>173</v>
      </c>
      <c r="G203" s="255"/>
      <c r="H203" s="258">
        <v>233.731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171</v>
      </c>
      <c r="AU203" s="264" t="s">
        <v>81</v>
      </c>
      <c r="AV203" s="15" t="s">
        <v>167</v>
      </c>
      <c r="AW203" s="15" t="s">
        <v>33</v>
      </c>
      <c r="AX203" s="15" t="s">
        <v>79</v>
      </c>
      <c r="AY203" s="264" t="s">
        <v>160</v>
      </c>
    </row>
    <row r="204" s="2" customFormat="1" ht="37.8" customHeight="1">
      <c r="A204" s="40"/>
      <c r="B204" s="41"/>
      <c r="C204" s="214" t="s">
        <v>228</v>
      </c>
      <c r="D204" s="214" t="s">
        <v>162</v>
      </c>
      <c r="E204" s="215" t="s">
        <v>240</v>
      </c>
      <c r="F204" s="216" t="s">
        <v>241</v>
      </c>
      <c r="G204" s="217" t="s">
        <v>222</v>
      </c>
      <c r="H204" s="218">
        <v>118.066</v>
      </c>
      <c r="I204" s="219"/>
      <c r="J204" s="220">
        <f>ROUND(I204*H204,2)</f>
        <v>0</v>
      </c>
      <c r="K204" s="216" t="s">
        <v>166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167</v>
      </c>
      <c r="AT204" s="225" t="s">
        <v>162</v>
      </c>
      <c r="AU204" s="225" t="s">
        <v>81</v>
      </c>
      <c r="AY204" s="19" t="s">
        <v>160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167</v>
      </c>
      <c r="BM204" s="225" t="s">
        <v>709</v>
      </c>
    </row>
    <row r="205" s="2" customFormat="1">
      <c r="A205" s="40"/>
      <c r="B205" s="41"/>
      <c r="C205" s="42"/>
      <c r="D205" s="227" t="s">
        <v>169</v>
      </c>
      <c r="E205" s="42"/>
      <c r="F205" s="228" t="s">
        <v>243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169</v>
      </c>
      <c r="AU205" s="19" t="s">
        <v>81</v>
      </c>
    </row>
    <row r="206" s="14" customFormat="1">
      <c r="A206" s="14"/>
      <c r="B206" s="243"/>
      <c r="C206" s="244"/>
      <c r="D206" s="234" t="s">
        <v>171</v>
      </c>
      <c r="E206" s="245" t="s">
        <v>19</v>
      </c>
      <c r="F206" s="246" t="s">
        <v>710</v>
      </c>
      <c r="G206" s="244"/>
      <c r="H206" s="247">
        <v>20.231999999999999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171</v>
      </c>
      <c r="AU206" s="253" t="s">
        <v>81</v>
      </c>
      <c r="AV206" s="14" t="s">
        <v>81</v>
      </c>
      <c r="AW206" s="14" t="s">
        <v>33</v>
      </c>
      <c r="AX206" s="14" t="s">
        <v>72</v>
      </c>
      <c r="AY206" s="253" t="s">
        <v>160</v>
      </c>
    </row>
    <row r="207" s="14" customFormat="1">
      <c r="A207" s="14"/>
      <c r="B207" s="243"/>
      <c r="C207" s="244"/>
      <c r="D207" s="234" t="s">
        <v>171</v>
      </c>
      <c r="E207" s="245" t="s">
        <v>19</v>
      </c>
      <c r="F207" s="246" t="s">
        <v>711</v>
      </c>
      <c r="G207" s="244"/>
      <c r="H207" s="247">
        <v>21.045000000000002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171</v>
      </c>
      <c r="AU207" s="253" t="s">
        <v>81</v>
      </c>
      <c r="AV207" s="14" t="s">
        <v>81</v>
      </c>
      <c r="AW207" s="14" t="s">
        <v>33</v>
      </c>
      <c r="AX207" s="14" t="s">
        <v>72</v>
      </c>
      <c r="AY207" s="253" t="s">
        <v>160</v>
      </c>
    </row>
    <row r="208" s="14" customFormat="1">
      <c r="A208" s="14"/>
      <c r="B208" s="243"/>
      <c r="C208" s="244"/>
      <c r="D208" s="234" t="s">
        <v>171</v>
      </c>
      <c r="E208" s="245" t="s">
        <v>19</v>
      </c>
      <c r="F208" s="246" t="s">
        <v>712</v>
      </c>
      <c r="G208" s="244"/>
      <c r="H208" s="247">
        <v>212.68600000000001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171</v>
      </c>
      <c r="AU208" s="253" t="s">
        <v>81</v>
      </c>
      <c r="AV208" s="14" t="s">
        <v>81</v>
      </c>
      <c r="AW208" s="14" t="s">
        <v>33</v>
      </c>
      <c r="AX208" s="14" t="s">
        <v>72</v>
      </c>
      <c r="AY208" s="253" t="s">
        <v>160</v>
      </c>
    </row>
    <row r="209" s="16" customFormat="1">
      <c r="A209" s="16"/>
      <c r="B209" s="265"/>
      <c r="C209" s="266"/>
      <c r="D209" s="234" t="s">
        <v>171</v>
      </c>
      <c r="E209" s="267" t="s">
        <v>19</v>
      </c>
      <c r="F209" s="268" t="s">
        <v>198</v>
      </c>
      <c r="G209" s="266"/>
      <c r="H209" s="269">
        <v>253.96299999999999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171</v>
      </c>
      <c r="AU209" s="275" t="s">
        <v>81</v>
      </c>
      <c r="AV209" s="16" t="s">
        <v>178</v>
      </c>
      <c r="AW209" s="16" t="s">
        <v>33</v>
      </c>
      <c r="AX209" s="16" t="s">
        <v>72</v>
      </c>
      <c r="AY209" s="275" t="s">
        <v>160</v>
      </c>
    </row>
    <row r="210" s="14" customFormat="1">
      <c r="A210" s="14"/>
      <c r="B210" s="243"/>
      <c r="C210" s="244"/>
      <c r="D210" s="234" t="s">
        <v>171</v>
      </c>
      <c r="E210" s="245" t="s">
        <v>19</v>
      </c>
      <c r="F210" s="246" t="s">
        <v>713</v>
      </c>
      <c r="G210" s="244"/>
      <c r="H210" s="247">
        <v>-135.89699999999999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171</v>
      </c>
      <c r="AU210" s="253" t="s">
        <v>81</v>
      </c>
      <c r="AV210" s="14" t="s">
        <v>81</v>
      </c>
      <c r="AW210" s="14" t="s">
        <v>33</v>
      </c>
      <c r="AX210" s="14" t="s">
        <v>72</v>
      </c>
      <c r="AY210" s="253" t="s">
        <v>160</v>
      </c>
    </row>
    <row r="211" s="16" customFormat="1">
      <c r="A211" s="16"/>
      <c r="B211" s="265"/>
      <c r="C211" s="266"/>
      <c r="D211" s="234" t="s">
        <v>171</v>
      </c>
      <c r="E211" s="267" t="s">
        <v>19</v>
      </c>
      <c r="F211" s="268" t="s">
        <v>198</v>
      </c>
      <c r="G211" s="266"/>
      <c r="H211" s="269">
        <v>-135.89699999999999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5" t="s">
        <v>171</v>
      </c>
      <c r="AU211" s="275" t="s">
        <v>81</v>
      </c>
      <c r="AV211" s="16" t="s">
        <v>178</v>
      </c>
      <c r="AW211" s="16" t="s">
        <v>33</v>
      </c>
      <c r="AX211" s="16" t="s">
        <v>72</v>
      </c>
      <c r="AY211" s="275" t="s">
        <v>160</v>
      </c>
    </row>
    <row r="212" s="15" customFormat="1">
      <c r="A212" s="15"/>
      <c r="B212" s="254"/>
      <c r="C212" s="255"/>
      <c r="D212" s="234" t="s">
        <v>171</v>
      </c>
      <c r="E212" s="256" t="s">
        <v>19</v>
      </c>
      <c r="F212" s="257" t="s">
        <v>173</v>
      </c>
      <c r="G212" s="255"/>
      <c r="H212" s="258">
        <v>118.066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171</v>
      </c>
      <c r="AU212" s="264" t="s">
        <v>81</v>
      </c>
      <c r="AV212" s="15" t="s">
        <v>167</v>
      </c>
      <c r="AW212" s="15" t="s">
        <v>33</v>
      </c>
      <c r="AX212" s="15" t="s">
        <v>79</v>
      </c>
      <c r="AY212" s="264" t="s">
        <v>160</v>
      </c>
    </row>
    <row r="213" s="2" customFormat="1" ht="37.8" customHeight="1">
      <c r="A213" s="40"/>
      <c r="B213" s="41"/>
      <c r="C213" s="214" t="s">
        <v>212</v>
      </c>
      <c r="D213" s="214" t="s">
        <v>162</v>
      </c>
      <c r="E213" s="215" t="s">
        <v>245</v>
      </c>
      <c r="F213" s="216" t="s">
        <v>246</v>
      </c>
      <c r="G213" s="217" t="s">
        <v>222</v>
      </c>
      <c r="H213" s="218">
        <v>1062.5940000000001</v>
      </c>
      <c r="I213" s="219"/>
      <c r="J213" s="220">
        <f>ROUND(I213*H213,2)</f>
        <v>0</v>
      </c>
      <c r="K213" s="216" t="s">
        <v>166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167</v>
      </c>
      <c r="AT213" s="225" t="s">
        <v>162</v>
      </c>
      <c r="AU213" s="225" t="s">
        <v>81</v>
      </c>
      <c r="AY213" s="19" t="s">
        <v>160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167</v>
      </c>
      <c r="BM213" s="225" t="s">
        <v>714</v>
      </c>
    </row>
    <row r="214" s="2" customFormat="1">
      <c r="A214" s="40"/>
      <c r="B214" s="41"/>
      <c r="C214" s="42"/>
      <c r="D214" s="227" t="s">
        <v>169</v>
      </c>
      <c r="E214" s="42"/>
      <c r="F214" s="228" t="s">
        <v>248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169</v>
      </c>
      <c r="AU214" s="19" t="s">
        <v>81</v>
      </c>
    </row>
    <row r="215" s="13" customFormat="1">
      <c r="A215" s="13"/>
      <c r="B215" s="232"/>
      <c r="C215" s="233"/>
      <c r="D215" s="234" t="s">
        <v>171</v>
      </c>
      <c r="E215" s="235" t="s">
        <v>19</v>
      </c>
      <c r="F215" s="236" t="s">
        <v>467</v>
      </c>
      <c r="G215" s="233"/>
      <c r="H215" s="235" t="s">
        <v>19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171</v>
      </c>
      <c r="AU215" s="242" t="s">
        <v>81</v>
      </c>
      <c r="AV215" s="13" t="s">
        <v>79</v>
      </c>
      <c r="AW215" s="13" t="s">
        <v>33</v>
      </c>
      <c r="AX215" s="13" t="s">
        <v>72</v>
      </c>
      <c r="AY215" s="242" t="s">
        <v>160</v>
      </c>
    </row>
    <row r="216" s="14" customFormat="1">
      <c r="A216" s="14"/>
      <c r="B216" s="243"/>
      <c r="C216" s="244"/>
      <c r="D216" s="234" t="s">
        <v>171</v>
      </c>
      <c r="E216" s="245" t="s">
        <v>19</v>
      </c>
      <c r="F216" s="246" t="s">
        <v>715</v>
      </c>
      <c r="G216" s="244"/>
      <c r="H216" s="247">
        <v>1062.5940000000001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171</v>
      </c>
      <c r="AU216" s="253" t="s">
        <v>81</v>
      </c>
      <c r="AV216" s="14" t="s">
        <v>81</v>
      </c>
      <c r="AW216" s="14" t="s">
        <v>33</v>
      </c>
      <c r="AX216" s="14" t="s">
        <v>72</v>
      </c>
      <c r="AY216" s="253" t="s">
        <v>160</v>
      </c>
    </row>
    <row r="217" s="15" customFormat="1">
      <c r="A217" s="15"/>
      <c r="B217" s="254"/>
      <c r="C217" s="255"/>
      <c r="D217" s="234" t="s">
        <v>171</v>
      </c>
      <c r="E217" s="256" t="s">
        <v>19</v>
      </c>
      <c r="F217" s="257" t="s">
        <v>173</v>
      </c>
      <c r="G217" s="255"/>
      <c r="H217" s="258">
        <v>1062.5940000000001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171</v>
      </c>
      <c r="AU217" s="264" t="s">
        <v>81</v>
      </c>
      <c r="AV217" s="15" t="s">
        <v>167</v>
      </c>
      <c r="AW217" s="15" t="s">
        <v>33</v>
      </c>
      <c r="AX217" s="15" t="s">
        <v>79</v>
      </c>
      <c r="AY217" s="264" t="s">
        <v>160</v>
      </c>
    </row>
    <row r="218" s="2" customFormat="1" ht="24.15" customHeight="1">
      <c r="A218" s="40"/>
      <c r="B218" s="41"/>
      <c r="C218" s="214" t="s">
        <v>239</v>
      </c>
      <c r="D218" s="214" t="s">
        <v>162</v>
      </c>
      <c r="E218" s="215" t="s">
        <v>251</v>
      </c>
      <c r="F218" s="216" t="s">
        <v>252</v>
      </c>
      <c r="G218" s="217" t="s">
        <v>253</v>
      </c>
      <c r="H218" s="218">
        <v>236.13200000000001</v>
      </c>
      <c r="I218" s="219"/>
      <c r="J218" s="220">
        <f>ROUND(I218*H218,2)</f>
        <v>0</v>
      </c>
      <c r="K218" s="216" t="s">
        <v>166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167</v>
      </c>
      <c r="AT218" s="225" t="s">
        <v>162</v>
      </c>
      <c r="AU218" s="225" t="s">
        <v>81</v>
      </c>
      <c r="AY218" s="19" t="s">
        <v>160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167</v>
      </c>
      <c r="BM218" s="225" t="s">
        <v>716</v>
      </c>
    </row>
    <row r="219" s="2" customFormat="1">
      <c r="A219" s="40"/>
      <c r="B219" s="41"/>
      <c r="C219" s="42"/>
      <c r="D219" s="227" t="s">
        <v>169</v>
      </c>
      <c r="E219" s="42"/>
      <c r="F219" s="228" t="s">
        <v>255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169</v>
      </c>
      <c r="AU219" s="19" t="s">
        <v>81</v>
      </c>
    </row>
    <row r="220" s="14" customFormat="1">
      <c r="A220" s="14"/>
      <c r="B220" s="243"/>
      <c r="C220" s="244"/>
      <c r="D220" s="234" t="s">
        <v>171</v>
      </c>
      <c r="E220" s="245" t="s">
        <v>19</v>
      </c>
      <c r="F220" s="246" t="s">
        <v>710</v>
      </c>
      <c r="G220" s="244"/>
      <c r="H220" s="247">
        <v>20.231999999999999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171</v>
      </c>
      <c r="AU220" s="253" t="s">
        <v>81</v>
      </c>
      <c r="AV220" s="14" t="s">
        <v>81</v>
      </c>
      <c r="AW220" s="14" t="s">
        <v>33</v>
      </c>
      <c r="AX220" s="14" t="s">
        <v>72</v>
      </c>
      <c r="AY220" s="253" t="s">
        <v>160</v>
      </c>
    </row>
    <row r="221" s="14" customFormat="1">
      <c r="A221" s="14"/>
      <c r="B221" s="243"/>
      <c r="C221" s="244"/>
      <c r="D221" s="234" t="s">
        <v>171</v>
      </c>
      <c r="E221" s="245" t="s">
        <v>19</v>
      </c>
      <c r="F221" s="246" t="s">
        <v>711</v>
      </c>
      <c r="G221" s="244"/>
      <c r="H221" s="247">
        <v>21.045000000000002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171</v>
      </c>
      <c r="AU221" s="253" t="s">
        <v>81</v>
      </c>
      <c r="AV221" s="14" t="s">
        <v>81</v>
      </c>
      <c r="AW221" s="14" t="s">
        <v>33</v>
      </c>
      <c r="AX221" s="14" t="s">
        <v>72</v>
      </c>
      <c r="AY221" s="253" t="s">
        <v>160</v>
      </c>
    </row>
    <row r="222" s="14" customFormat="1">
      <c r="A222" s="14"/>
      <c r="B222" s="243"/>
      <c r="C222" s="244"/>
      <c r="D222" s="234" t="s">
        <v>171</v>
      </c>
      <c r="E222" s="245" t="s">
        <v>19</v>
      </c>
      <c r="F222" s="246" t="s">
        <v>712</v>
      </c>
      <c r="G222" s="244"/>
      <c r="H222" s="247">
        <v>212.68600000000001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171</v>
      </c>
      <c r="AU222" s="253" t="s">
        <v>81</v>
      </c>
      <c r="AV222" s="14" t="s">
        <v>81</v>
      </c>
      <c r="AW222" s="14" t="s">
        <v>33</v>
      </c>
      <c r="AX222" s="14" t="s">
        <v>72</v>
      </c>
      <c r="AY222" s="253" t="s">
        <v>160</v>
      </c>
    </row>
    <row r="223" s="16" customFormat="1">
      <c r="A223" s="16"/>
      <c r="B223" s="265"/>
      <c r="C223" s="266"/>
      <c r="D223" s="234" t="s">
        <v>171</v>
      </c>
      <c r="E223" s="267" t="s">
        <v>19</v>
      </c>
      <c r="F223" s="268" t="s">
        <v>198</v>
      </c>
      <c r="G223" s="266"/>
      <c r="H223" s="269">
        <v>253.96299999999999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171</v>
      </c>
      <c r="AU223" s="275" t="s">
        <v>81</v>
      </c>
      <c r="AV223" s="16" t="s">
        <v>178</v>
      </c>
      <c r="AW223" s="16" t="s">
        <v>33</v>
      </c>
      <c r="AX223" s="16" t="s">
        <v>72</v>
      </c>
      <c r="AY223" s="275" t="s">
        <v>160</v>
      </c>
    </row>
    <row r="224" s="14" customFormat="1">
      <c r="A224" s="14"/>
      <c r="B224" s="243"/>
      <c r="C224" s="244"/>
      <c r="D224" s="234" t="s">
        <v>171</v>
      </c>
      <c r="E224" s="245" t="s">
        <v>19</v>
      </c>
      <c r="F224" s="246" t="s">
        <v>713</v>
      </c>
      <c r="G224" s="244"/>
      <c r="H224" s="247">
        <v>-135.89699999999999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171</v>
      </c>
      <c r="AU224" s="253" t="s">
        <v>81</v>
      </c>
      <c r="AV224" s="14" t="s">
        <v>81</v>
      </c>
      <c r="AW224" s="14" t="s">
        <v>33</v>
      </c>
      <c r="AX224" s="14" t="s">
        <v>72</v>
      </c>
      <c r="AY224" s="253" t="s">
        <v>160</v>
      </c>
    </row>
    <row r="225" s="16" customFormat="1">
      <c r="A225" s="16"/>
      <c r="B225" s="265"/>
      <c r="C225" s="266"/>
      <c r="D225" s="234" t="s">
        <v>171</v>
      </c>
      <c r="E225" s="267" t="s">
        <v>19</v>
      </c>
      <c r="F225" s="268" t="s">
        <v>198</v>
      </c>
      <c r="G225" s="266"/>
      <c r="H225" s="269">
        <v>-135.89699999999999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5" t="s">
        <v>171</v>
      </c>
      <c r="AU225" s="275" t="s">
        <v>81</v>
      </c>
      <c r="AV225" s="16" t="s">
        <v>178</v>
      </c>
      <c r="AW225" s="16" t="s">
        <v>33</v>
      </c>
      <c r="AX225" s="16" t="s">
        <v>72</v>
      </c>
      <c r="AY225" s="275" t="s">
        <v>160</v>
      </c>
    </row>
    <row r="226" s="15" customFormat="1">
      <c r="A226" s="15"/>
      <c r="B226" s="254"/>
      <c r="C226" s="255"/>
      <c r="D226" s="234" t="s">
        <v>171</v>
      </c>
      <c r="E226" s="256" t="s">
        <v>19</v>
      </c>
      <c r="F226" s="257" t="s">
        <v>173</v>
      </c>
      <c r="G226" s="255"/>
      <c r="H226" s="258">
        <v>118.066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171</v>
      </c>
      <c r="AU226" s="264" t="s">
        <v>81</v>
      </c>
      <c r="AV226" s="15" t="s">
        <v>167</v>
      </c>
      <c r="AW226" s="15" t="s">
        <v>33</v>
      </c>
      <c r="AX226" s="15" t="s">
        <v>72</v>
      </c>
      <c r="AY226" s="264" t="s">
        <v>160</v>
      </c>
    </row>
    <row r="227" s="14" customFormat="1">
      <c r="A227" s="14"/>
      <c r="B227" s="243"/>
      <c r="C227" s="244"/>
      <c r="D227" s="234" t="s">
        <v>171</v>
      </c>
      <c r="E227" s="245" t="s">
        <v>19</v>
      </c>
      <c r="F227" s="246" t="s">
        <v>717</v>
      </c>
      <c r="G227" s="244"/>
      <c r="H227" s="247">
        <v>236.13200000000001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171</v>
      </c>
      <c r="AU227" s="253" t="s">
        <v>81</v>
      </c>
      <c r="AV227" s="14" t="s">
        <v>81</v>
      </c>
      <c r="AW227" s="14" t="s">
        <v>33</v>
      </c>
      <c r="AX227" s="14" t="s">
        <v>79</v>
      </c>
      <c r="AY227" s="253" t="s">
        <v>160</v>
      </c>
    </row>
    <row r="228" s="2" customFormat="1" ht="24.15" customHeight="1">
      <c r="A228" s="40"/>
      <c r="B228" s="41"/>
      <c r="C228" s="214" t="s">
        <v>244</v>
      </c>
      <c r="D228" s="214" t="s">
        <v>162</v>
      </c>
      <c r="E228" s="215" t="s">
        <v>258</v>
      </c>
      <c r="F228" s="216" t="s">
        <v>259</v>
      </c>
      <c r="G228" s="217" t="s">
        <v>222</v>
      </c>
      <c r="H228" s="218">
        <v>118.066</v>
      </c>
      <c r="I228" s="219"/>
      <c r="J228" s="220">
        <f>ROUND(I228*H228,2)</f>
        <v>0</v>
      </c>
      <c r="K228" s="216" t="s">
        <v>166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167</v>
      </c>
      <c r="AT228" s="225" t="s">
        <v>162</v>
      </c>
      <c r="AU228" s="225" t="s">
        <v>81</v>
      </c>
      <c r="AY228" s="19" t="s">
        <v>160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167</v>
      </c>
      <c r="BM228" s="225" t="s">
        <v>718</v>
      </c>
    </row>
    <row r="229" s="2" customFormat="1">
      <c r="A229" s="40"/>
      <c r="B229" s="41"/>
      <c r="C229" s="42"/>
      <c r="D229" s="227" t="s">
        <v>169</v>
      </c>
      <c r="E229" s="42"/>
      <c r="F229" s="228" t="s">
        <v>261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169</v>
      </c>
      <c r="AU229" s="19" t="s">
        <v>81</v>
      </c>
    </row>
    <row r="230" s="14" customFormat="1">
      <c r="A230" s="14"/>
      <c r="B230" s="243"/>
      <c r="C230" s="244"/>
      <c r="D230" s="234" t="s">
        <v>171</v>
      </c>
      <c r="E230" s="245" t="s">
        <v>19</v>
      </c>
      <c r="F230" s="246" t="s">
        <v>710</v>
      </c>
      <c r="G230" s="244"/>
      <c r="H230" s="247">
        <v>20.231999999999999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171</v>
      </c>
      <c r="AU230" s="253" t="s">
        <v>81</v>
      </c>
      <c r="AV230" s="14" t="s">
        <v>81</v>
      </c>
      <c r="AW230" s="14" t="s">
        <v>33</v>
      </c>
      <c r="AX230" s="14" t="s">
        <v>72</v>
      </c>
      <c r="AY230" s="253" t="s">
        <v>160</v>
      </c>
    </row>
    <row r="231" s="14" customFormat="1">
      <c r="A231" s="14"/>
      <c r="B231" s="243"/>
      <c r="C231" s="244"/>
      <c r="D231" s="234" t="s">
        <v>171</v>
      </c>
      <c r="E231" s="245" t="s">
        <v>19</v>
      </c>
      <c r="F231" s="246" t="s">
        <v>711</v>
      </c>
      <c r="G231" s="244"/>
      <c r="H231" s="247">
        <v>21.045000000000002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171</v>
      </c>
      <c r="AU231" s="253" t="s">
        <v>81</v>
      </c>
      <c r="AV231" s="14" t="s">
        <v>81</v>
      </c>
      <c r="AW231" s="14" t="s">
        <v>33</v>
      </c>
      <c r="AX231" s="14" t="s">
        <v>72</v>
      </c>
      <c r="AY231" s="253" t="s">
        <v>160</v>
      </c>
    </row>
    <row r="232" s="14" customFormat="1">
      <c r="A232" s="14"/>
      <c r="B232" s="243"/>
      <c r="C232" s="244"/>
      <c r="D232" s="234" t="s">
        <v>171</v>
      </c>
      <c r="E232" s="245" t="s">
        <v>19</v>
      </c>
      <c r="F232" s="246" t="s">
        <v>712</v>
      </c>
      <c r="G232" s="244"/>
      <c r="H232" s="247">
        <v>212.68600000000001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171</v>
      </c>
      <c r="AU232" s="253" t="s">
        <v>81</v>
      </c>
      <c r="AV232" s="14" t="s">
        <v>81</v>
      </c>
      <c r="AW232" s="14" t="s">
        <v>33</v>
      </c>
      <c r="AX232" s="14" t="s">
        <v>72</v>
      </c>
      <c r="AY232" s="253" t="s">
        <v>160</v>
      </c>
    </row>
    <row r="233" s="16" customFormat="1">
      <c r="A233" s="16"/>
      <c r="B233" s="265"/>
      <c r="C233" s="266"/>
      <c r="D233" s="234" t="s">
        <v>171</v>
      </c>
      <c r="E233" s="267" t="s">
        <v>19</v>
      </c>
      <c r="F233" s="268" t="s">
        <v>198</v>
      </c>
      <c r="G233" s="266"/>
      <c r="H233" s="269">
        <v>253.96299999999999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171</v>
      </c>
      <c r="AU233" s="275" t="s">
        <v>81</v>
      </c>
      <c r="AV233" s="16" t="s">
        <v>178</v>
      </c>
      <c r="AW233" s="16" t="s">
        <v>33</v>
      </c>
      <c r="AX233" s="16" t="s">
        <v>72</v>
      </c>
      <c r="AY233" s="275" t="s">
        <v>160</v>
      </c>
    </row>
    <row r="234" s="14" customFormat="1">
      <c r="A234" s="14"/>
      <c r="B234" s="243"/>
      <c r="C234" s="244"/>
      <c r="D234" s="234" t="s">
        <v>171</v>
      </c>
      <c r="E234" s="245" t="s">
        <v>19</v>
      </c>
      <c r="F234" s="246" t="s">
        <v>713</v>
      </c>
      <c r="G234" s="244"/>
      <c r="H234" s="247">
        <v>-135.89699999999999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171</v>
      </c>
      <c r="AU234" s="253" t="s">
        <v>81</v>
      </c>
      <c r="AV234" s="14" t="s">
        <v>81</v>
      </c>
      <c r="AW234" s="14" t="s">
        <v>33</v>
      </c>
      <c r="AX234" s="14" t="s">
        <v>72</v>
      </c>
      <c r="AY234" s="253" t="s">
        <v>160</v>
      </c>
    </row>
    <row r="235" s="16" customFormat="1">
      <c r="A235" s="16"/>
      <c r="B235" s="265"/>
      <c r="C235" s="266"/>
      <c r="D235" s="234" t="s">
        <v>171</v>
      </c>
      <c r="E235" s="267" t="s">
        <v>19</v>
      </c>
      <c r="F235" s="268" t="s">
        <v>198</v>
      </c>
      <c r="G235" s="266"/>
      <c r="H235" s="269">
        <v>-135.89699999999999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5" t="s">
        <v>171</v>
      </c>
      <c r="AU235" s="275" t="s">
        <v>81</v>
      </c>
      <c r="AV235" s="16" t="s">
        <v>178</v>
      </c>
      <c r="AW235" s="16" t="s">
        <v>33</v>
      </c>
      <c r="AX235" s="16" t="s">
        <v>72</v>
      </c>
      <c r="AY235" s="275" t="s">
        <v>160</v>
      </c>
    </row>
    <row r="236" s="15" customFormat="1">
      <c r="A236" s="15"/>
      <c r="B236" s="254"/>
      <c r="C236" s="255"/>
      <c r="D236" s="234" t="s">
        <v>171</v>
      </c>
      <c r="E236" s="256" t="s">
        <v>19</v>
      </c>
      <c r="F236" s="257" t="s">
        <v>173</v>
      </c>
      <c r="G236" s="255"/>
      <c r="H236" s="258">
        <v>118.066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171</v>
      </c>
      <c r="AU236" s="264" t="s">
        <v>81</v>
      </c>
      <c r="AV236" s="15" t="s">
        <v>167</v>
      </c>
      <c r="AW236" s="15" t="s">
        <v>33</v>
      </c>
      <c r="AX236" s="15" t="s">
        <v>79</v>
      </c>
      <c r="AY236" s="264" t="s">
        <v>160</v>
      </c>
    </row>
    <row r="237" s="2" customFormat="1" ht="24.15" customHeight="1">
      <c r="A237" s="40"/>
      <c r="B237" s="41"/>
      <c r="C237" s="214" t="s">
        <v>250</v>
      </c>
      <c r="D237" s="214" t="s">
        <v>162</v>
      </c>
      <c r="E237" s="215" t="s">
        <v>719</v>
      </c>
      <c r="F237" s="216" t="s">
        <v>720</v>
      </c>
      <c r="G237" s="217" t="s">
        <v>222</v>
      </c>
      <c r="H237" s="218">
        <v>135.89699999999999</v>
      </c>
      <c r="I237" s="219"/>
      <c r="J237" s="220">
        <f>ROUND(I237*H237,2)</f>
        <v>0</v>
      </c>
      <c r="K237" s="216" t="s">
        <v>166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167</v>
      </c>
      <c r="AT237" s="225" t="s">
        <v>162</v>
      </c>
      <c r="AU237" s="225" t="s">
        <v>81</v>
      </c>
      <c r="AY237" s="19" t="s">
        <v>160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167</v>
      </c>
      <c r="BM237" s="225" t="s">
        <v>721</v>
      </c>
    </row>
    <row r="238" s="2" customFormat="1">
      <c r="A238" s="40"/>
      <c r="B238" s="41"/>
      <c r="C238" s="42"/>
      <c r="D238" s="227" t="s">
        <v>169</v>
      </c>
      <c r="E238" s="42"/>
      <c r="F238" s="228" t="s">
        <v>722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169</v>
      </c>
      <c r="AU238" s="19" t="s">
        <v>81</v>
      </c>
    </row>
    <row r="239" s="13" customFormat="1">
      <c r="A239" s="13"/>
      <c r="B239" s="232"/>
      <c r="C239" s="233"/>
      <c r="D239" s="234" t="s">
        <v>171</v>
      </c>
      <c r="E239" s="235" t="s">
        <v>19</v>
      </c>
      <c r="F239" s="236" t="s">
        <v>655</v>
      </c>
      <c r="G239" s="233"/>
      <c r="H239" s="235" t="s">
        <v>19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171</v>
      </c>
      <c r="AU239" s="242" t="s">
        <v>81</v>
      </c>
      <c r="AV239" s="13" t="s">
        <v>79</v>
      </c>
      <c r="AW239" s="13" t="s">
        <v>33</v>
      </c>
      <c r="AX239" s="13" t="s">
        <v>72</v>
      </c>
      <c r="AY239" s="242" t="s">
        <v>160</v>
      </c>
    </row>
    <row r="240" s="14" customFormat="1">
      <c r="A240" s="14"/>
      <c r="B240" s="243"/>
      <c r="C240" s="244"/>
      <c r="D240" s="234" t="s">
        <v>171</v>
      </c>
      <c r="E240" s="245" t="s">
        <v>19</v>
      </c>
      <c r="F240" s="246" t="s">
        <v>723</v>
      </c>
      <c r="G240" s="244"/>
      <c r="H240" s="247">
        <v>2.6890000000000001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171</v>
      </c>
      <c r="AU240" s="253" t="s">
        <v>81</v>
      </c>
      <c r="AV240" s="14" t="s">
        <v>81</v>
      </c>
      <c r="AW240" s="14" t="s">
        <v>33</v>
      </c>
      <c r="AX240" s="14" t="s">
        <v>72</v>
      </c>
      <c r="AY240" s="253" t="s">
        <v>160</v>
      </c>
    </row>
    <row r="241" s="14" customFormat="1">
      <c r="A241" s="14"/>
      <c r="B241" s="243"/>
      <c r="C241" s="244"/>
      <c r="D241" s="234" t="s">
        <v>171</v>
      </c>
      <c r="E241" s="245" t="s">
        <v>19</v>
      </c>
      <c r="F241" s="246" t="s">
        <v>724</v>
      </c>
      <c r="G241" s="244"/>
      <c r="H241" s="247">
        <v>11.766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171</v>
      </c>
      <c r="AU241" s="253" t="s">
        <v>81</v>
      </c>
      <c r="AV241" s="14" t="s">
        <v>81</v>
      </c>
      <c r="AW241" s="14" t="s">
        <v>33</v>
      </c>
      <c r="AX241" s="14" t="s">
        <v>72</v>
      </c>
      <c r="AY241" s="253" t="s">
        <v>160</v>
      </c>
    </row>
    <row r="242" s="14" customFormat="1">
      <c r="A242" s="14"/>
      <c r="B242" s="243"/>
      <c r="C242" s="244"/>
      <c r="D242" s="234" t="s">
        <v>171</v>
      </c>
      <c r="E242" s="245" t="s">
        <v>19</v>
      </c>
      <c r="F242" s="246" t="s">
        <v>725</v>
      </c>
      <c r="G242" s="244"/>
      <c r="H242" s="247">
        <v>5.9379999999999997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171</v>
      </c>
      <c r="AU242" s="253" t="s">
        <v>81</v>
      </c>
      <c r="AV242" s="14" t="s">
        <v>81</v>
      </c>
      <c r="AW242" s="14" t="s">
        <v>33</v>
      </c>
      <c r="AX242" s="14" t="s">
        <v>72</v>
      </c>
      <c r="AY242" s="253" t="s">
        <v>160</v>
      </c>
    </row>
    <row r="243" s="14" customFormat="1">
      <c r="A243" s="14"/>
      <c r="B243" s="243"/>
      <c r="C243" s="244"/>
      <c r="D243" s="234" t="s">
        <v>171</v>
      </c>
      <c r="E243" s="245" t="s">
        <v>19</v>
      </c>
      <c r="F243" s="246" t="s">
        <v>726</v>
      </c>
      <c r="G243" s="244"/>
      <c r="H243" s="247">
        <v>2.0099999999999998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171</v>
      </c>
      <c r="AU243" s="253" t="s">
        <v>81</v>
      </c>
      <c r="AV243" s="14" t="s">
        <v>81</v>
      </c>
      <c r="AW243" s="14" t="s">
        <v>33</v>
      </c>
      <c r="AX243" s="14" t="s">
        <v>72</v>
      </c>
      <c r="AY243" s="253" t="s">
        <v>160</v>
      </c>
    </row>
    <row r="244" s="14" customFormat="1">
      <c r="A244" s="14"/>
      <c r="B244" s="243"/>
      <c r="C244" s="244"/>
      <c r="D244" s="234" t="s">
        <v>171</v>
      </c>
      <c r="E244" s="245" t="s">
        <v>19</v>
      </c>
      <c r="F244" s="246" t="s">
        <v>727</v>
      </c>
      <c r="G244" s="244"/>
      <c r="H244" s="247">
        <v>3.0449999999999999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171</v>
      </c>
      <c r="AU244" s="253" t="s">
        <v>81</v>
      </c>
      <c r="AV244" s="14" t="s">
        <v>81</v>
      </c>
      <c r="AW244" s="14" t="s">
        <v>33</v>
      </c>
      <c r="AX244" s="14" t="s">
        <v>72</v>
      </c>
      <c r="AY244" s="253" t="s">
        <v>160</v>
      </c>
    </row>
    <row r="245" s="14" customFormat="1">
      <c r="A245" s="14"/>
      <c r="B245" s="243"/>
      <c r="C245" s="244"/>
      <c r="D245" s="234" t="s">
        <v>171</v>
      </c>
      <c r="E245" s="245" t="s">
        <v>19</v>
      </c>
      <c r="F245" s="246" t="s">
        <v>728</v>
      </c>
      <c r="G245" s="244"/>
      <c r="H245" s="247">
        <v>10.606999999999999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171</v>
      </c>
      <c r="AU245" s="253" t="s">
        <v>81</v>
      </c>
      <c r="AV245" s="14" t="s">
        <v>81</v>
      </c>
      <c r="AW245" s="14" t="s">
        <v>33</v>
      </c>
      <c r="AX245" s="14" t="s">
        <v>72</v>
      </c>
      <c r="AY245" s="253" t="s">
        <v>160</v>
      </c>
    </row>
    <row r="246" s="14" customFormat="1">
      <c r="A246" s="14"/>
      <c r="B246" s="243"/>
      <c r="C246" s="244"/>
      <c r="D246" s="234" t="s">
        <v>171</v>
      </c>
      <c r="E246" s="245" t="s">
        <v>19</v>
      </c>
      <c r="F246" s="246" t="s">
        <v>729</v>
      </c>
      <c r="G246" s="244"/>
      <c r="H246" s="247">
        <v>3.2869999999999999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171</v>
      </c>
      <c r="AU246" s="253" t="s">
        <v>81</v>
      </c>
      <c r="AV246" s="14" t="s">
        <v>81</v>
      </c>
      <c r="AW246" s="14" t="s">
        <v>33</v>
      </c>
      <c r="AX246" s="14" t="s">
        <v>72</v>
      </c>
      <c r="AY246" s="253" t="s">
        <v>160</v>
      </c>
    </row>
    <row r="247" s="14" customFormat="1">
      <c r="A247" s="14"/>
      <c r="B247" s="243"/>
      <c r="C247" s="244"/>
      <c r="D247" s="234" t="s">
        <v>171</v>
      </c>
      <c r="E247" s="245" t="s">
        <v>19</v>
      </c>
      <c r="F247" s="246" t="s">
        <v>730</v>
      </c>
      <c r="G247" s="244"/>
      <c r="H247" s="247">
        <v>8.1400000000000006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171</v>
      </c>
      <c r="AU247" s="253" t="s">
        <v>81</v>
      </c>
      <c r="AV247" s="14" t="s">
        <v>81</v>
      </c>
      <c r="AW247" s="14" t="s">
        <v>33</v>
      </c>
      <c r="AX247" s="14" t="s">
        <v>72</v>
      </c>
      <c r="AY247" s="253" t="s">
        <v>160</v>
      </c>
    </row>
    <row r="248" s="14" customFormat="1">
      <c r="A248" s="14"/>
      <c r="B248" s="243"/>
      <c r="C248" s="244"/>
      <c r="D248" s="234" t="s">
        <v>171</v>
      </c>
      <c r="E248" s="245" t="s">
        <v>19</v>
      </c>
      <c r="F248" s="246" t="s">
        <v>731</v>
      </c>
      <c r="G248" s="244"/>
      <c r="H248" s="247">
        <v>1.817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171</v>
      </c>
      <c r="AU248" s="253" t="s">
        <v>81</v>
      </c>
      <c r="AV248" s="14" t="s">
        <v>81</v>
      </c>
      <c r="AW248" s="14" t="s">
        <v>33</v>
      </c>
      <c r="AX248" s="14" t="s">
        <v>72</v>
      </c>
      <c r="AY248" s="253" t="s">
        <v>160</v>
      </c>
    </row>
    <row r="249" s="14" customFormat="1">
      <c r="A249" s="14"/>
      <c r="B249" s="243"/>
      <c r="C249" s="244"/>
      <c r="D249" s="234" t="s">
        <v>171</v>
      </c>
      <c r="E249" s="245" t="s">
        <v>19</v>
      </c>
      <c r="F249" s="246" t="s">
        <v>732</v>
      </c>
      <c r="G249" s="244"/>
      <c r="H249" s="247">
        <v>0.77600000000000002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171</v>
      </c>
      <c r="AU249" s="253" t="s">
        <v>81</v>
      </c>
      <c r="AV249" s="14" t="s">
        <v>81</v>
      </c>
      <c r="AW249" s="14" t="s">
        <v>33</v>
      </c>
      <c r="AX249" s="14" t="s">
        <v>72</v>
      </c>
      <c r="AY249" s="253" t="s">
        <v>160</v>
      </c>
    </row>
    <row r="250" s="14" customFormat="1">
      <c r="A250" s="14"/>
      <c r="B250" s="243"/>
      <c r="C250" s="244"/>
      <c r="D250" s="234" t="s">
        <v>171</v>
      </c>
      <c r="E250" s="245" t="s">
        <v>19</v>
      </c>
      <c r="F250" s="246" t="s">
        <v>733</v>
      </c>
      <c r="G250" s="244"/>
      <c r="H250" s="247">
        <v>14.494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171</v>
      </c>
      <c r="AU250" s="253" t="s">
        <v>81</v>
      </c>
      <c r="AV250" s="14" t="s">
        <v>81</v>
      </c>
      <c r="AW250" s="14" t="s">
        <v>33</v>
      </c>
      <c r="AX250" s="14" t="s">
        <v>72</v>
      </c>
      <c r="AY250" s="253" t="s">
        <v>160</v>
      </c>
    </row>
    <row r="251" s="14" customFormat="1">
      <c r="A251" s="14"/>
      <c r="B251" s="243"/>
      <c r="C251" s="244"/>
      <c r="D251" s="234" t="s">
        <v>171</v>
      </c>
      <c r="E251" s="245" t="s">
        <v>19</v>
      </c>
      <c r="F251" s="246" t="s">
        <v>734</v>
      </c>
      <c r="G251" s="244"/>
      <c r="H251" s="247">
        <v>0.94899999999999995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171</v>
      </c>
      <c r="AU251" s="253" t="s">
        <v>81</v>
      </c>
      <c r="AV251" s="14" t="s">
        <v>81</v>
      </c>
      <c r="AW251" s="14" t="s">
        <v>33</v>
      </c>
      <c r="AX251" s="14" t="s">
        <v>72</v>
      </c>
      <c r="AY251" s="253" t="s">
        <v>160</v>
      </c>
    </row>
    <row r="252" s="14" customFormat="1">
      <c r="A252" s="14"/>
      <c r="B252" s="243"/>
      <c r="C252" s="244"/>
      <c r="D252" s="234" t="s">
        <v>171</v>
      </c>
      <c r="E252" s="245" t="s">
        <v>19</v>
      </c>
      <c r="F252" s="246" t="s">
        <v>735</v>
      </c>
      <c r="G252" s="244"/>
      <c r="H252" s="247">
        <v>2.2210000000000001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171</v>
      </c>
      <c r="AU252" s="253" t="s">
        <v>81</v>
      </c>
      <c r="AV252" s="14" t="s">
        <v>81</v>
      </c>
      <c r="AW252" s="14" t="s">
        <v>33</v>
      </c>
      <c r="AX252" s="14" t="s">
        <v>72</v>
      </c>
      <c r="AY252" s="253" t="s">
        <v>160</v>
      </c>
    </row>
    <row r="253" s="14" customFormat="1">
      <c r="A253" s="14"/>
      <c r="B253" s="243"/>
      <c r="C253" s="244"/>
      <c r="D253" s="234" t="s">
        <v>171</v>
      </c>
      <c r="E253" s="245" t="s">
        <v>19</v>
      </c>
      <c r="F253" s="246" t="s">
        <v>736</v>
      </c>
      <c r="G253" s="244"/>
      <c r="H253" s="247">
        <v>6.7599999999999998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171</v>
      </c>
      <c r="AU253" s="253" t="s">
        <v>81</v>
      </c>
      <c r="AV253" s="14" t="s">
        <v>81</v>
      </c>
      <c r="AW253" s="14" t="s">
        <v>33</v>
      </c>
      <c r="AX253" s="14" t="s">
        <v>72</v>
      </c>
      <c r="AY253" s="253" t="s">
        <v>160</v>
      </c>
    </row>
    <row r="254" s="14" customFormat="1">
      <c r="A254" s="14"/>
      <c r="B254" s="243"/>
      <c r="C254" s="244"/>
      <c r="D254" s="234" t="s">
        <v>171</v>
      </c>
      <c r="E254" s="245" t="s">
        <v>19</v>
      </c>
      <c r="F254" s="246" t="s">
        <v>737</v>
      </c>
      <c r="G254" s="244"/>
      <c r="H254" s="247">
        <v>12.769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171</v>
      </c>
      <c r="AU254" s="253" t="s">
        <v>81</v>
      </c>
      <c r="AV254" s="14" t="s">
        <v>81</v>
      </c>
      <c r="AW254" s="14" t="s">
        <v>33</v>
      </c>
      <c r="AX254" s="14" t="s">
        <v>72</v>
      </c>
      <c r="AY254" s="253" t="s">
        <v>160</v>
      </c>
    </row>
    <row r="255" s="14" customFormat="1">
      <c r="A255" s="14"/>
      <c r="B255" s="243"/>
      <c r="C255" s="244"/>
      <c r="D255" s="234" t="s">
        <v>171</v>
      </c>
      <c r="E255" s="245" t="s">
        <v>19</v>
      </c>
      <c r="F255" s="246" t="s">
        <v>738</v>
      </c>
      <c r="G255" s="244"/>
      <c r="H255" s="247">
        <v>8.2620000000000005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171</v>
      </c>
      <c r="AU255" s="253" t="s">
        <v>81</v>
      </c>
      <c r="AV255" s="14" t="s">
        <v>81</v>
      </c>
      <c r="AW255" s="14" t="s">
        <v>33</v>
      </c>
      <c r="AX255" s="14" t="s">
        <v>72</v>
      </c>
      <c r="AY255" s="253" t="s">
        <v>160</v>
      </c>
    </row>
    <row r="256" s="14" customFormat="1">
      <c r="A256" s="14"/>
      <c r="B256" s="243"/>
      <c r="C256" s="244"/>
      <c r="D256" s="234" t="s">
        <v>171</v>
      </c>
      <c r="E256" s="245" t="s">
        <v>19</v>
      </c>
      <c r="F256" s="246" t="s">
        <v>737</v>
      </c>
      <c r="G256" s="244"/>
      <c r="H256" s="247">
        <v>12.769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171</v>
      </c>
      <c r="AU256" s="253" t="s">
        <v>81</v>
      </c>
      <c r="AV256" s="14" t="s">
        <v>81</v>
      </c>
      <c r="AW256" s="14" t="s">
        <v>33</v>
      </c>
      <c r="AX256" s="14" t="s">
        <v>72</v>
      </c>
      <c r="AY256" s="253" t="s">
        <v>160</v>
      </c>
    </row>
    <row r="257" s="14" customFormat="1">
      <c r="A257" s="14"/>
      <c r="B257" s="243"/>
      <c r="C257" s="244"/>
      <c r="D257" s="234" t="s">
        <v>171</v>
      </c>
      <c r="E257" s="245" t="s">
        <v>19</v>
      </c>
      <c r="F257" s="246" t="s">
        <v>739</v>
      </c>
      <c r="G257" s="244"/>
      <c r="H257" s="247">
        <v>2.8319999999999999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171</v>
      </c>
      <c r="AU257" s="253" t="s">
        <v>81</v>
      </c>
      <c r="AV257" s="14" t="s">
        <v>81</v>
      </c>
      <c r="AW257" s="14" t="s">
        <v>33</v>
      </c>
      <c r="AX257" s="14" t="s">
        <v>72</v>
      </c>
      <c r="AY257" s="253" t="s">
        <v>160</v>
      </c>
    </row>
    <row r="258" s="14" customFormat="1">
      <c r="A258" s="14"/>
      <c r="B258" s="243"/>
      <c r="C258" s="244"/>
      <c r="D258" s="234" t="s">
        <v>171</v>
      </c>
      <c r="E258" s="245" t="s">
        <v>19</v>
      </c>
      <c r="F258" s="246" t="s">
        <v>740</v>
      </c>
      <c r="G258" s="244"/>
      <c r="H258" s="247">
        <v>5.2480000000000002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171</v>
      </c>
      <c r="AU258" s="253" t="s">
        <v>81</v>
      </c>
      <c r="AV258" s="14" t="s">
        <v>81</v>
      </c>
      <c r="AW258" s="14" t="s">
        <v>33</v>
      </c>
      <c r="AX258" s="14" t="s">
        <v>72</v>
      </c>
      <c r="AY258" s="253" t="s">
        <v>160</v>
      </c>
    </row>
    <row r="259" s="14" customFormat="1">
      <c r="A259" s="14"/>
      <c r="B259" s="243"/>
      <c r="C259" s="244"/>
      <c r="D259" s="234" t="s">
        <v>171</v>
      </c>
      <c r="E259" s="245" t="s">
        <v>19</v>
      </c>
      <c r="F259" s="246" t="s">
        <v>741</v>
      </c>
      <c r="G259" s="244"/>
      <c r="H259" s="247">
        <v>1.9790000000000001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171</v>
      </c>
      <c r="AU259" s="253" t="s">
        <v>81</v>
      </c>
      <c r="AV259" s="14" t="s">
        <v>81</v>
      </c>
      <c r="AW259" s="14" t="s">
        <v>33</v>
      </c>
      <c r="AX259" s="14" t="s">
        <v>72</v>
      </c>
      <c r="AY259" s="253" t="s">
        <v>160</v>
      </c>
    </row>
    <row r="260" s="14" customFormat="1">
      <c r="A260" s="14"/>
      <c r="B260" s="243"/>
      <c r="C260" s="244"/>
      <c r="D260" s="234" t="s">
        <v>171</v>
      </c>
      <c r="E260" s="245" t="s">
        <v>19</v>
      </c>
      <c r="F260" s="246" t="s">
        <v>727</v>
      </c>
      <c r="G260" s="244"/>
      <c r="H260" s="247">
        <v>3.0449999999999999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171</v>
      </c>
      <c r="AU260" s="253" t="s">
        <v>81</v>
      </c>
      <c r="AV260" s="14" t="s">
        <v>81</v>
      </c>
      <c r="AW260" s="14" t="s">
        <v>33</v>
      </c>
      <c r="AX260" s="14" t="s">
        <v>72</v>
      </c>
      <c r="AY260" s="253" t="s">
        <v>160</v>
      </c>
    </row>
    <row r="261" s="14" customFormat="1">
      <c r="A261" s="14"/>
      <c r="B261" s="243"/>
      <c r="C261" s="244"/>
      <c r="D261" s="234" t="s">
        <v>171</v>
      </c>
      <c r="E261" s="245" t="s">
        <v>19</v>
      </c>
      <c r="F261" s="246" t="s">
        <v>733</v>
      </c>
      <c r="G261" s="244"/>
      <c r="H261" s="247">
        <v>14.494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171</v>
      </c>
      <c r="AU261" s="253" t="s">
        <v>81</v>
      </c>
      <c r="AV261" s="14" t="s">
        <v>81</v>
      </c>
      <c r="AW261" s="14" t="s">
        <v>33</v>
      </c>
      <c r="AX261" s="14" t="s">
        <v>72</v>
      </c>
      <c r="AY261" s="253" t="s">
        <v>160</v>
      </c>
    </row>
    <row r="262" s="15" customFormat="1">
      <c r="A262" s="15"/>
      <c r="B262" s="254"/>
      <c r="C262" s="255"/>
      <c r="D262" s="234" t="s">
        <v>171</v>
      </c>
      <c r="E262" s="256" t="s">
        <v>19</v>
      </c>
      <c r="F262" s="257" t="s">
        <v>173</v>
      </c>
      <c r="G262" s="255"/>
      <c r="H262" s="258">
        <v>135.89699999999999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171</v>
      </c>
      <c r="AU262" s="264" t="s">
        <v>81</v>
      </c>
      <c r="AV262" s="15" t="s">
        <v>167</v>
      </c>
      <c r="AW262" s="15" t="s">
        <v>33</v>
      </c>
      <c r="AX262" s="15" t="s">
        <v>79</v>
      </c>
      <c r="AY262" s="264" t="s">
        <v>160</v>
      </c>
    </row>
    <row r="263" s="12" customFormat="1" ht="22.8" customHeight="1">
      <c r="A263" s="12"/>
      <c r="B263" s="198"/>
      <c r="C263" s="199"/>
      <c r="D263" s="200" t="s">
        <v>71</v>
      </c>
      <c r="E263" s="212" t="s">
        <v>81</v>
      </c>
      <c r="F263" s="212" t="s">
        <v>742</v>
      </c>
      <c r="G263" s="199"/>
      <c r="H263" s="199"/>
      <c r="I263" s="202"/>
      <c r="J263" s="213">
        <f>BK263</f>
        <v>0</v>
      </c>
      <c r="K263" s="199"/>
      <c r="L263" s="204"/>
      <c r="M263" s="205"/>
      <c r="N263" s="206"/>
      <c r="O263" s="206"/>
      <c r="P263" s="207">
        <f>SUM(P264:P362)</f>
        <v>0</v>
      </c>
      <c r="Q263" s="206"/>
      <c r="R263" s="207">
        <f>SUM(R264:R362)</f>
        <v>392.78641969999995</v>
      </c>
      <c r="S263" s="206"/>
      <c r="T263" s="208">
        <f>SUM(T264:T362)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79</v>
      </c>
      <c r="AT263" s="210" t="s">
        <v>71</v>
      </c>
      <c r="AU263" s="210" t="s">
        <v>79</v>
      </c>
      <c r="AY263" s="209" t="s">
        <v>160</v>
      </c>
      <c r="BK263" s="211">
        <f>SUM(BK264:BK362)</f>
        <v>0</v>
      </c>
    </row>
    <row r="264" s="2" customFormat="1" ht="21.75" customHeight="1">
      <c r="A264" s="40"/>
      <c r="B264" s="41"/>
      <c r="C264" s="214" t="s">
        <v>257</v>
      </c>
      <c r="D264" s="214" t="s">
        <v>162</v>
      </c>
      <c r="E264" s="215" t="s">
        <v>743</v>
      </c>
      <c r="F264" s="216" t="s">
        <v>744</v>
      </c>
      <c r="G264" s="217" t="s">
        <v>222</v>
      </c>
      <c r="H264" s="218">
        <v>34.174999999999997</v>
      </c>
      <c r="I264" s="219"/>
      <c r="J264" s="220">
        <f>ROUND(I264*H264,2)</f>
        <v>0</v>
      </c>
      <c r="K264" s="216" t="s">
        <v>166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2.1600000000000001</v>
      </c>
      <c r="R264" s="223">
        <f>Q264*H264</f>
        <v>73.817999999999998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167</v>
      </c>
      <c r="AT264" s="225" t="s">
        <v>162</v>
      </c>
      <c r="AU264" s="225" t="s">
        <v>81</v>
      </c>
      <c r="AY264" s="19" t="s">
        <v>160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167</v>
      </c>
      <c r="BM264" s="225" t="s">
        <v>745</v>
      </c>
    </row>
    <row r="265" s="2" customFormat="1">
      <c r="A265" s="40"/>
      <c r="B265" s="41"/>
      <c r="C265" s="42"/>
      <c r="D265" s="227" t="s">
        <v>169</v>
      </c>
      <c r="E265" s="42"/>
      <c r="F265" s="228" t="s">
        <v>746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169</v>
      </c>
      <c r="AU265" s="19" t="s">
        <v>81</v>
      </c>
    </row>
    <row r="266" s="13" customFormat="1">
      <c r="A266" s="13"/>
      <c r="B266" s="232"/>
      <c r="C266" s="233"/>
      <c r="D266" s="234" t="s">
        <v>171</v>
      </c>
      <c r="E266" s="235" t="s">
        <v>19</v>
      </c>
      <c r="F266" s="236" t="s">
        <v>747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171</v>
      </c>
      <c r="AU266" s="242" t="s">
        <v>81</v>
      </c>
      <c r="AV266" s="13" t="s">
        <v>79</v>
      </c>
      <c r="AW266" s="13" t="s">
        <v>33</v>
      </c>
      <c r="AX266" s="13" t="s">
        <v>72</v>
      </c>
      <c r="AY266" s="242" t="s">
        <v>160</v>
      </c>
    </row>
    <row r="267" s="14" customFormat="1">
      <c r="A267" s="14"/>
      <c r="B267" s="243"/>
      <c r="C267" s="244"/>
      <c r="D267" s="234" t="s">
        <v>171</v>
      </c>
      <c r="E267" s="245" t="s">
        <v>19</v>
      </c>
      <c r="F267" s="246" t="s">
        <v>748</v>
      </c>
      <c r="G267" s="244"/>
      <c r="H267" s="247">
        <v>6.9299999999999997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171</v>
      </c>
      <c r="AU267" s="253" t="s">
        <v>81</v>
      </c>
      <c r="AV267" s="14" t="s">
        <v>81</v>
      </c>
      <c r="AW267" s="14" t="s">
        <v>33</v>
      </c>
      <c r="AX267" s="14" t="s">
        <v>72</v>
      </c>
      <c r="AY267" s="253" t="s">
        <v>160</v>
      </c>
    </row>
    <row r="268" s="14" customFormat="1">
      <c r="A268" s="14"/>
      <c r="B268" s="243"/>
      <c r="C268" s="244"/>
      <c r="D268" s="234" t="s">
        <v>171</v>
      </c>
      <c r="E268" s="245" t="s">
        <v>19</v>
      </c>
      <c r="F268" s="246" t="s">
        <v>749</v>
      </c>
      <c r="G268" s="244"/>
      <c r="H268" s="247">
        <v>18.724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171</v>
      </c>
      <c r="AU268" s="253" t="s">
        <v>81</v>
      </c>
      <c r="AV268" s="14" t="s">
        <v>81</v>
      </c>
      <c r="AW268" s="14" t="s">
        <v>33</v>
      </c>
      <c r="AX268" s="14" t="s">
        <v>72</v>
      </c>
      <c r="AY268" s="253" t="s">
        <v>160</v>
      </c>
    </row>
    <row r="269" s="14" customFormat="1">
      <c r="A269" s="14"/>
      <c r="B269" s="243"/>
      <c r="C269" s="244"/>
      <c r="D269" s="234" t="s">
        <v>171</v>
      </c>
      <c r="E269" s="245" t="s">
        <v>19</v>
      </c>
      <c r="F269" s="246" t="s">
        <v>750</v>
      </c>
      <c r="G269" s="244"/>
      <c r="H269" s="247">
        <v>5.6699999999999999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171</v>
      </c>
      <c r="AU269" s="253" t="s">
        <v>81</v>
      </c>
      <c r="AV269" s="14" t="s">
        <v>81</v>
      </c>
      <c r="AW269" s="14" t="s">
        <v>33</v>
      </c>
      <c r="AX269" s="14" t="s">
        <v>72</v>
      </c>
      <c r="AY269" s="253" t="s">
        <v>160</v>
      </c>
    </row>
    <row r="270" s="14" customFormat="1">
      <c r="A270" s="14"/>
      <c r="B270" s="243"/>
      <c r="C270" s="244"/>
      <c r="D270" s="234" t="s">
        <v>171</v>
      </c>
      <c r="E270" s="245" t="s">
        <v>19</v>
      </c>
      <c r="F270" s="246" t="s">
        <v>751</v>
      </c>
      <c r="G270" s="244"/>
      <c r="H270" s="247">
        <v>0.94199999999999995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171</v>
      </c>
      <c r="AU270" s="253" t="s">
        <v>81</v>
      </c>
      <c r="AV270" s="14" t="s">
        <v>81</v>
      </c>
      <c r="AW270" s="14" t="s">
        <v>33</v>
      </c>
      <c r="AX270" s="14" t="s">
        <v>72</v>
      </c>
      <c r="AY270" s="253" t="s">
        <v>160</v>
      </c>
    </row>
    <row r="271" s="14" customFormat="1">
      <c r="A271" s="14"/>
      <c r="B271" s="243"/>
      <c r="C271" s="244"/>
      <c r="D271" s="234" t="s">
        <v>171</v>
      </c>
      <c r="E271" s="245" t="s">
        <v>19</v>
      </c>
      <c r="F271" s="246" t="s">
        <v>752</v>
      </c>
      <c r="G271" s="244"/>
      <c r="H271" s="247">
        <v>1.909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171</v>
      </c>
      <c r="AU271" s="253" t="s">
        <v>81</v>
      </c>
      <c r="AV271" s="14" t="s">
        <v>81</v>
      </c>
      <c r="AW271" s="14" t="s">
        <v>33</v>
      </c>
      <c r="AX271" s="14" t="s">
        <v>72</v>
      </c>
      <c r="AY271" s="253" t="s">
        <v>160</v>
      </c>
    </row>
    <row r="272" s="15" customFormat="1">
      <c r="A272" s="15"/>
      <c r="B272" s="254"/>
      <c r="C272" s="255"/>
      <c r="D272" s="234" t="s">
        <v>171</v>
      </c>
      <c r="E272" s="256" t="s">
        <v>19</v>
      </c>
      <c r="F272" s="257" t="s">
        <v>173</v>
      </c>
      <c r="G272" s="255"/>
      <c r="H272" s="258">
        <v>34.174999999999997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4" t="s">
        <v>171</v>
      </c>
      <c r="AU272" s="264" t="s">
        <v>81</v>
      </c>
      <c r="AV272" s="15" t="s">
        <v>167</v>
      </c>
      <c r="AW272" s="15" t="s">
        <v>33</v>
      </c>
      <c r="AX272" s="15" t="s">
        <v>79</v>
      </c>
      <c r="AY272" s="264" t="s">
        <v>160</v>
      </c>
    </row>
    <row r="273" s="2" customFormat="1" ht="21.75" customHeight="1">
      <c r="A273" s="40"/>
      <c r="B273" s="41"/>
      <c r="C273" s="214" t="s">
        <v>8</v>
      </c>
      <c r="D273" s="214" t="s">
        <v>162</v>
      </c>
      <c r="E273" s="215" t="s">
        <v>753</v>
      </c>
      <c r="F273" s="216" t="s">
        <v>754</v>
      </c>
      <c r="G273" s="217" t="s">
        <v>222</v>
      </c>
      <c r="H273" s="218">
        <v>20.013999999999999</v>
      </c>
      <c r="I273" s="219"/>
      <c r="J273" s="220">
        <f>ROUND(I273*H273,2)</f>
        <v>0</v>
      </c>
      <c r="K273" s="216" t="s">
        <v>166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2.5018699999999998</v>
      </c>
      <c r="R273" s="223">
        <f>Q273*H273</f>
        <v>50.072426179999994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167</v>
      </c>
      <c r="AT273" s="225" t="s">
        <v>162</v>
      </c>
      <c r="AU273" s="225" t="s">
        <v>81</v>
      </c>
      <c r="AY273" s="19" t="s">
        <v>160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167</v>
      </c>
      <c r="BM273" s="225" t="s">
        <v>755</v>
      </c>
    </row>
    <row r="274" s="2" customFormat="1">
      <c r="A274" s="40"/>
      <c r="B274" s="41"/>
      <c r="C274" s="42"/>
      <c r="D274" s="227" t="s">
        <v>169</v>
      </c>
      <c r="E274" s="42"/>
      <c r="F274" s="228" t="s">
        <v>756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169</v>
      </c>
      <c r="AU274" s="19" t="s">
        <v>81</v>
      </c>
    </row>
    <row r="275" s="13" customFormat="1">
      <c r="A275" s="13"/>
      <c r="B275" s="232"/>
      <c r="C275" s="233"/>
      <c r="D275" s="234" t="s">
        <v>171</v>
      </c>
      <c r="E275" s="235" t="s">
        <v>19</v>
      </c>
      <c r="F275" s="236" t="s">
        <v>655</v>
      </c>
      <c r="G275" s="233"/>
      <c r="H275" s="235" t="s">
        <v>19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171</v>
      </c>
      <c r="AU275" s="242" t="s">
        <v>81</v>
      </c>
      <c r="AV275" s="13" t="s">
        <v>79</v>
      </c>
      <c r="AW275" s="13" t="s">
        <v>33</v>
      </c>
      <c r="AX275" s="13" t="s">
        <v>72</v>
      </c>
      <c r="AY275" s="242" t="s">
        <v>160</v>
      </c>
    </row>
    <row r="276" s="14" customFormat="1">
      <c r="A276" s="14"/>
      <c r="B276" s="243"/>
      <c r="C276" s="244"/>
      <c r="D276" s="234" t="s">
        <v>171</v>
      </c>
      <c r="E276" s="245" t="s">
        <v>19</v>
      </c>
      <c r="F276" s="246" t="s">
        <v>757</v>
      </c>
      <c r="G276" s="244"/>
      <c r="H276" s="247">
        <v>14.85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171</v>
      </c>
      <c r="AU276" s="253" t="s">
        <v>81</v>
      </c>
      <c r="AV276" s="14" t="s">
        <v>81</v>
      </c>
      <c r="AW276" s="14" t="s">
        <v>33</v>
      </c>
      <c r="AX276" s="14" t="s">
        <v>72</v>
      </c>
      <c r="AY276" s="253" t="s">
        <v>160</v>
      </c>
    </row>
    <row r="277" s="14" customFormat="1">
      <c r="A277" s="14"/>
      <c r="B277" s="243"/>
      <c r="C277" s="244"/>
      <c r="D277" s="234" t="s">
        <v>171</v>
      </c>
      <c r="E277" s="245" t="s">
        <v>19</v>
      </c>
      <c r="F277" s="246" t="s">
        <v>758</v>
      </c>
      <c r="G277" s="244"/>
      <c r="H277" s="247">
        <v>3.4129999999999998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171</v>
      </c>
      <c r="AU277" s="253" t="s">
        <v>81</v>
      </c>
      <c r="AV277" s="14" t="s">
        <v>81</v>
      </c>
      <c r="AW277" s="14" t="s">
        <v>33</v>
      </c>
      <c r="AX277" s="14" t="s">
        <v>72</v>
      </c>
      <c r="AY277" s="253" t="s">
        <v>160</v>
      </c>
    </row>
    <row r="278" s="14" customFormat="1">
      <c r="A278" s="14"/>
      <c r="B278" s="243"/>
      <c r="C278" s="244"/>
      <c r="D278" s="234" t="s">
        <v>171</v>
      </c>
      <c r="E278" s="245" t="s">
        <v>19</v>
      </c>
      <c r="F278" s="246" t="s">
        <v>759</v>
      </c>
      <c r="G278" s="244"/>
      <c r="H278" s="247">
        <v>0.623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171</v>
      </c>
      <c r="AU278" s="253" t="s">
        <v>81</v>
      </c>
      <c r="AV278" s="14" t="s">
        <v>81</v>
      </c>
      <c r="AW278" s="14" t="s">
        <v>33</v>
      </c>
      <c r="AX278" s="14" t="s">
        <v>72</v>
      </c>
      <c r="AY278" s="253" t="s">
        <v>160</v>
      </c>
    </row>
    <row r="279" s="14" customFormat="1">
      <c r="A279" s="14"/>
      <c r="B279" s="243"/>
      <c r="C279" s="244"/>
      <c r="D279" s="234" t="s">
        <v>171</v>
      </c>
      <c r="E279" s="245" t="s">
        <v>19</v>
      </c>
      <c r="F279" s="246" t="s">
        <v>760</v>
      </c>
      <c r="G279" s="244"/>
      <c r="H279" s="247">
        <v>1.1279999999999999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171</v>
      </c>
      <c r="AU279" s="253" t="s">
        <v>81</v>
      </c>
      <c r="AV279" s="14" t="s">
        <v>81</v>
      </c>
      <c r="AW279" s="14" t="s">
        <v>33</v>
      </c>
      <c r="AX279" s="14" t="s">
        <v>72</v>
      </c>
      <c r="AY279" s="253" t="s">
        <v>160</v>
      </c>
    </row>
    <row r="280" s="15" customFormat="1">
      <c r="A280" s="15"/>
      <c r="B280" s="254"/>
      <c r="C280" s="255"/>
      <c r="D280" s="234" t="s">
        <v>171</v>
      </c>
      <c r="E280" s="256" t="s">
        <v>19</v>
      </c>
      <c r="F280" s="257" t="s">
        <v>173</v>
      </c>
      <c r="G280" s="255"/>
      <c r="H280" s="258">
        <v>20.013999999999999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171</v>
      </c>
      <c r="AU280" s="264" t="s">
        <v>81</v>
      </c>
      <c r="AV280" s="15" t="s">
        <v>167</v>
      </c>
      <c r="AW280" s="15" t="s">
        <v>33</v>
      </c>
      <c r="AX280" s="15" t="s">
        <v>79</v>
      </c>
      <c r="AY280" s="264" t="s">
        <v>160</v>
      </c>
    </row>
    <row r="281" s="2" customFormat="1" ht="16.5" customHeight="1">
      <c r="A281" s="40"/>
      <c r="B281" s="41"/>
      <c r="C281" s="214" t="s">
        <v>269</v>
      </c>
      <c r="D281" s="214" t="s">
        <v>162</v>
      </c>
      <c r="E281" s="215" t="s">
        <v>761</v>
      </c>
      <c r="F281" s="216" t="s">
        <v>762</v>
      </c>
      <c r="G281" s="217" t="s">
        <v>181</v>
      </c>
      <c r="H281" s="218">
        <v>6.8719999999999999</v>
      </c>
      <c r="I281" s="219"/>
      <c r="J281" s="220">
        <f>ROUND(I281*H281,2)</f>
        <v>0</v>
      </c>
      <c r="K281" s="216" t="s">
        <v>166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0.00247</v>
      </c>
      <c r="R281" s="223">
        <f>Q281*H281</f>
        <v>0.01697384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167</v>
      </c>
      <c r="AT281" s="225" t="s">
        <v>162</v>
      </c>
      <c r="AU281" s="225" t="s">
        <v>81</v>
      </c>
      <c r="AY281" s="19" t="s">
        <v>160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167</v>
      </c>
      <c r="BM281" s="225" t="s">
        <v>763</v>
      </c>
    </row>
    <row r="282" s="2" customFormat="1">
      <c r="A282" s="40"/>
      <c r="B282" s="41"/>
      <c r="C282" s="42"/>
      <c r="D282" s="227" t="s">
        <v>169</v>
      </c>
      <c r="E282" s="42"/>
      <c r="F282" s="228" t="s">
        <v>764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169</v>
      </c>
      <c r="AU282" s="19" t="s">
        <v>81</v>
      </c>
    </row>
    <row r="283" s="13" customFormat="1">
      <c r="A283" s="13"/>
      <c r="B283" s="232"/>
      <c r="C283" s="233"/>
      <c r="D283" s="234" t="s">
        <v>171</v>
      </c>
      <c r="E283" s="235" t="s">
        <v>19</v>
      </c>
      <c r="F283" s="236" t="s">
        <v>655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171</v>
      </c>
      <c r="AU283" s="242" t="s">
        <v>81</v>
      </c>
      <c r="AV283" s="13" t="s">
        <v>79</v>
      </c>
      <c r="AW283" s="13" t="s">
        <v>33</v>
      </c>
      <c r="AX283" s="13" t="s">
        <v>72</v>
      </c>
      <c r="AY283" s="242" t="s">
        <v>160</v>
      </c>
    </row>
    <row r="284" s="14" customFormat="1">
      <c r="A284" s="14"/>
      <c r="B284" s="243"/>
      <c r="C284" s="244"/>
      <c r="D284" s="234" t="s">
        <v>171</v>
      </c>
      <c r="E284" s="245" t="s">
        <v>19</v>
      </c>
      <c r="F284" s="246" t="s">
        <v>765</v>
      </c>
      <c r="G284" s="244"/>
      <c r="H284" s="247">
        <v>6.3300000000000001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171</v>
      </c>
      <c r="AU284" s="253" t="s">
        <v>81</v>
      </c>
      <c r="AV284" s="14" t="s">
        <v>81</v>
      </c>
      <c r="AW284" s="14" t="s">
        <v>33</v>
      </c>
      <c r="AX284" s="14" t="s">
        <v>72</v>
      </c>
      <c r="AY284" s="253" t="s">
        <v>160</v>
      </c>
    </row>
    <row r="285" s="14" customFormat="1">
      <c r="A285" s="14"/>
      <c r="B285" s="243"/>
      <c r="C285" s="244"/>
      <c r="D285" s="234" t="s">
        <v>171</v>
      </c>
      <c r="E285" s="245" t="s">
        <v>19</v>
      </c>
      <c r="F285" s="246" t="s">
        <v>766</v>
      </c>
      <c r="G285" s="244"/>
      <c r="H285" s="247">
        <v>0.54200000000000004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171</v>
      </c>
      <c r="AU285" s="253" t="s">
        <v>81</v>
      </c>
      <c r="AV285" s="14" t="s">
        <v>81</v>
      </c>
      <c r="AW285" s="14" t="s">
        <v>33</v>
      </c>
      <c r="AX285" s="14" t="s">
        <v>72</v>
      </c>
      <c r="AY285" s="253" t="s">
        <v>160</v>
      </c>
    </row>
    <row r="286" s="15" customFormat="1">
      <c r="A286" s="15"/>
      <c r="B286" s="254"/>
      <c r="C286" s="255"/>
      <c r="D286" s="234" t="s">
        <v>171</v>
      </c>
      <c r="E286" s="256" t="s">
        <v>19</v>
      </c>
      <c r="F286" s="257" t="s">
        <v>173</v>
      </c>
      <c r="G286" s="255"/>
      <c r="H286" s="258">
        <v>6.8719999999999999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171</v>
      </c>
      <c r="AU286" s="264" t="s">
        <v>81</v>
      </c>
      <c r="AV286" s="15" t="s">
        <v>167</v>
      </c>
      <c r="AW286" s="15" t="s">
        <v>33</v>
      </c>
      <c r="AX286" s="15" t="s">
        <v>79</v>
      </c>
      <c r="AY286" s="264" t="s">
        <v>160</v>
      </c>
    </row>
    <row r="287" s="2" customFormat="1" ht="16.5" customHeight="1">
      <c r="A287" s="40"/>
      <c r="B287" s="41"/>
      <c r="C287" s="214" t="s">
        <v>275</v>
      </c>
      <c r="D287" s="214" t="s">
        <v>162</v>
      </c>
      <c r="E287" s="215" t="s">
        <v>767</v>
      </c>
      <c r="F287" s="216" t="s">
        <v>768</v>
      </c>
      <c r="G287" s="217" t="s">
        <v>181</v>
      </c>
      <c r="H287" s="218">
        <v>6.8719999999999999</v>
      </c>
      <c r="I287" s="219"/>
      <c r="J287" s="220">
        <f>ROUND(I287*H287,2)</f>
        <v>0</v>
      </c>
      <c r="K287" s="216" t="s">
        <v>166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167</v>
      </c>
      <c r="AT287" s="225" t="s">
        <v>162</v>
      </c>
      <c r="AU287" s="225" t="s">
        <v>81</v>
      </c>
      <c r="AY287" s="19" t="s">
        <v>160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167</v>
      </c>
      <c r="BM287" s="225" t="s">
        <v>769</v>
      </c>
    </row>
    <row r="288" s="2" customFormat="1">
      <c r="A288" s="40"/>
      <c r="B288" s="41"/>
      <c r="C288" s="42"/>
      <c r="D288" s="227" t="s">
        <v>169</v>
      </c>
      <c r="E288" s="42"/>
      <c r="F288" s="228" t="s">
        <v>770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169</v>
      </c>
      <c r="AU288" s="19" t="s">
        <v>81</v>
      </c>
    </row>
    <row r="289" s="13" customFormat="1">
      <c r="A289" s="13"/>
      <c r="B289" s="232"/>
      <c r="C289" s="233"/>
      <c r="D289" s="234" t="s">
        <v>171</v>
      </c>
      <c r="E289" s="235" t="s">
        <v>19</v>
      </c>
      <c r="F289" s="236" t="s">
        <v>655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171</v>
      </c>
      <c r="AU289" s="242" t="s">
        <v>81</v>
      </c>
      <c r="AV289" s="13" t="s">
        <v>79</v>
      </c>
      <c r="AW289" s="13" t="s">
        <v>33</v>
      </c>
      <c r="AX289" s="13" t="s">
        <v>72</v>
      </c>
      <c r="AY289" s="242" t="s">
        <v>160</v>
      </c>
    </row>
    <row r="290" s="14" customFormat="1">
      <c r="A290" s="14"/>
      <c r="B290" s="243"/>
      <c r="C290" s="244"/>
      <c r="D290" s="234" t="s">
        <v>171</v>
      </c>
      <c r="E290" s="245" t="s">
        <v>19</v>
      </c>
      <c r="F290" s="246" t="s">
        <v>765</v>
      </c>
      <c r="G290" s="244"/>
      <c r="H290" s="247">
        <v>6.3300000000000001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171</v>
      </c>
      <c r="AU290" s="253" t="s">
        <v>81</v>
      </c>
      <c r="AV290" s="14" t="s">
        <v>81</v>
      </c>
      <c r="AW290" s="14" t="s">
        <v>33</v>
      </c>
      <c r="AX290" s="14" t="s">
        <v>72</v>
      </c>
      <c r="AY290" s="253" t="s">
        <v>160</v>
      </c>
    </row>
    <row r="291" s="14" customFormat="1">
      <c r="A291" s="14"/>
      <c r="B291" s="243"/>
      <c r="C291" s="244"/>
      <c r="D291" s="234" t="s">
        <v>171</v>
      </c>
      <c r="E291" s="245" t="s">
        <v>19</v>
      </c>
      <c r="F291" s="246" t="s">
        <v>766</v>
      </c>
      <c r="G291" s="244"/>
      <c r="H291" s="247">
        <v>0.54200000000000004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171</v>
      </c>
      <c r="AU291" s="253" t="s">
        <v>81</v>
      </c>
      <c r="AV291" s="14" t="s">
        <v>81</v>
      </c>
      <c r="AW291" s="14" t="s">
        <v>33</v>
      </c>
      <c r="AX291" s="14" t="s">
        <v>72</v>
      </c>
      <c r="AY291" s="253" t="s">
        <v>160</v>
      </c>
    </row>
    <row r="292" s="15" customFormat="1">
      <c r="A292" s="15"/>
      <c r="B292" s="254"/>
      <c r="C292" s="255"/>
      <c r="D292" s="234" t="s">
        <v>171</v>
      </c>
      <c r="E292" s="256" t="s">
        <v>19</v>
      </c>
      <c r="F292" s="257" t="s">
        <v>173</v>
      </c>
      <c r="G292" s="255"/>
      <c r="H292" s="258">
        <v>6.8719999999999999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171</v>
      </c>
      <c r="AU292" s="264" t="s">
        <v>81</v>
      </c>
      <c r="AV292" s="15" t="s">
        <v>167</v>
      </c>
      <c r="AW292" s="15" t="s">
        <v>33</v>
      </c>
      <c r="AX292" s="15" t="s">
        <v>79</v>
      </c>
      <c r="AY292" s="264" t="s">
        <v>160</v>
      </c>
    </row>
    <row r="293" s="2" customFormat="1" ht="16.5" customHeight="1">
      <c r="A293" s="40"/>
      <c r="B293" s="41"/>
      <c r="C293" s="214" t="s">
        <v>283</v>
      </c>
      <c r="D293" s="214" t="s">
        <v>162</v>
      </c>
      <c r="E293" s="215" t="s">
        <v>771</v>
      </c>
      <c r="F293" s="216" t="s">
        <v>772</v>
      </c>
      <c r="G293" s="217" t="s">
        <v>253</v>
      </c>
      <c r="H293" s="218">
        <v>0.81399999999999995</v>
      </c>
      <c r="I293" s="219"/>
      <c r="J293" s="220">
        <f>ROUND(I293*H293,2)</f>
        <v>0</v>
      </c>
      <c r="K293" s="216" t="s">
        <v>166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1.06277</v>
      </c>
      <c r="R293" s="223">
        <f>Q293*H293</f>
        <v>0.86509477999999995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167</v>
      </c>
      <c r="AT293" s="225" t="s">
        <v>162</v>
      </c>
      <c r="AU293" s="225" t="s">
        <v>81</v>
      </c>
      <c r="AY293" s="19" t="s">
        <v>160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167</v>
      </c>
      <c r="BM293" s="225" t="s">
        <v>773</v>
      </c>
    </row>
    <row r="294" s="2" customFormat="1">
      <c r="A294" s="40"/>
      <c r="B294" s="41"/>
      <c r="C294" s="42"/>
      <c r="D294" s="227" t="s">
        <v>169</v>
      </c>
      <c r="E294" s="42"/>
      <c r="F294" s="228" t="s">
        <v>774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169</v>
      </c>
      <c r="AU294" s="19" t="s">
        <v>81</v>
      </c>
    </row>
    <row r="295" s="13" customFormat="1">
      <c r="A295" s="13"/>
      <c r="B295" s="232"/>
      <c r="C295" s="233"/>
      <c r="D295" s="234" t="s">
        <v>171</v>
      </c>
      <c r="E295" s="235" t="s">
        <v>19</v>
      </c>
      <c r="F295" s="236" t="s">
        <v>655</v>
      </c>
      <c r="G295" s="233"/>
      <c r="H295" s="235" t="s">
        <v>19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171</v>
      </c>
      <c r="AU295" s="242" t="s">
        <v>81</v>
      </c>
      <c r="AV295" s="13" t="s">
        <v>79</v>
      </c>
      <c r="AW295" s="13" t="s">
        <v>33</v>
      </c>
      <c r="AX295" s="13" t="s">
        <v>72</v>
      </c>
      <c r="AY295" s="242" t="s">
        <v>160</v>
      </c>
    </row>
    <row r="296" s="14" customFormat="1">
      <c r="A296" s="14"/>
      <c r="B296" s="243"/>
      <c r="C296" s="244"/>
      <c r="D296" s="234" t="s">
        <v>171</v>
      </c>
      <c r="E296" s="245" t="s">
        <v>19</v>
      </c>
      <c r="F296" s="246" t="s">
        <v>775</v>
      </c>
      <c r="G296" s="244"/>
      <c r="H296" s="247">
        <v>0.54900000000000004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171</v>
      </c>
      <c r="AU296" s="253" t="s">
        <v>81</v>
      </c>
      <c r="AV296" s="14" t="s">
        <v>81</v>
      </c>
      <c r="AW296" s="14" t="s">
        <v>33</v>
      </c>
      <c r="AX296" s="14" t="s">
        <v>72</v>
      </c>
      <c r="AY296" s="253" t="s">
        <v>160</v>
      </c>
    </row>
    <row r="297" s="14" customFormat="1">
      <c r="A297" s="14"/>
      <c r="B297" s="243"/>
      <c r="C297" s="244"/>
      <c r="D297" s="234" t="s">
        <v>171</v>
      </c>
      <c r="E297" s="245" t="s">
        <v>19</v>
      </c>
      <c r="F297" s="246" t="s">
        <v>776</v>
      </c>
      <c r="G297" s="244"/>
      <c r="H297" s="247">
        <v>0.126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171</v>
      </c>
      <c r="AU297" s="253" t="s">
        <v>81</v>
      </c>
      <c r="AV297" s="14" t="s">
        <v>81</v>
      </c>
      <c r="AW297" s="14" t="s">
        <v>33</v>
      </c>
      <c r="AX297" s="14" t="s">
        <v>72</v>
      </c>
      <c r="AY297" s="253" t="s">
        <v>160</v>
      </c>
    </row>
    <row r="298" s="14" customFormat="1">
      <c r="A298" s="14"/>
      <c r="B298" s="243"/>
      <c r="C298" s="244"/>
      <c r="D298" s="234" t="s">
        <v>171</v>
      </c>
      <c r="E298" s="245" t="s">
        <v>19</v>
      </c>
      <c r="F298" s="246" t="s">
        <v>777</v>
      </c>
      <c r="G298" s="244"/>
      <c r="H298" s="247">
        <v>0.023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171</v>
      </c>
      <c r="AU298" s="253" t="s">
        <v>81</v>
      </c>
      <c r="AV298" s="14" t="s">
        <v>81</v>
      </c>
      <c r="AW298" s="14" t="s">
        <v>33</v>
      </c>
      <c r="AX298" s="14" t="s">
        <v>72</v>
      </c>
      <c r="AY298" s="253" t="s">
        <v>160</v>
      </c>
    </row>
    <row r="299" s="14" customFormat="1">
      <c r="A299" s="14"/>
      <c r="B299" s="243"/>
      <c r="C299" s="244"/>
      <c r="D299" s="234" t="s">
        <v>171</v>
      </c>
      <c r="E299" s="245" t="s">
        <v>19</v>
      </c>
      <c r="F299" s="246" t="s">
        <v>778</v>
      </c>
      <c r="G299" s="244"/>
      <c r="H299" s="247">
        <v>0.042000000000000003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171</v>
      </c>
      <c r="AU299" s="253" t="s">
        <v>81</v>
      </c>
      <c r="AV299" s="14" t="s">
        <v>81</v>
      </c>
      <c r="AW299" s="14" t="s">
        <v>33</v>
      </c>
      <c r="AX299" s="14" t="s">
        <v>72</v>
      </c>
      <c r="AY299" s="253" t="s">
        <v>160</v>
      </c>
    </row>
    <row r="300" s="15" customFormat="1">
      <c r="A300" s="15"/>
      <c r="B300" s="254"/>
      <c r="C300" s="255"/>
      <c r="D300" s="234" t="s">
        <v>171</v>
      </c>
      <c r="E300" s="256" t="s">
        <v>19</v>
      </c>
      <c r="F300" s="257" t="s">
        <v>173</v>
      </c>
      <c r="G300" s="255"/>
      <c r="H300" s="258">
        <v>0.73999999999999999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171</v>
      </c>
      <c r="AU300" s="264" t="s">
        <v>81</v>
      </c>
      <c r="AV300" s="15" t="s">
        <v>167</v>
      </c>
      <c r="AW300" s="15" t="s">
        <v>33</v>
      </c>
      <c r="AX300" s="15" t="s">
        <v>72</v>
      </c>
      <c r="AY300" s="264" t="s">
        <v>160</v>
      </c>
    </row>
    <row r="301" s="14" customFormat="1">
      <c r="A301" s="14"/>
      <c r="B301" s="243"/>
      <c r="C301" s="244"/>
      <c r="D301" s="234" t="s">
        <v>171</v>
      </c>
      <c r="E301" s="245" t="s">
        <v>19</v>
      </c>
      <c r="F301" s="246" t="s">
        <v>779</v>
      </c>
      <c r="G301" s="244"/>
      <c r="H301" s="247">
        <v>0.81399999999999995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171</v>
      </c>
      <c r="AU301" s="253" t="s">
        <v>81</v>
      </c>
      <c r="AV301" s="14" t="s">
        <v>81</v>
      </c>
      <c r="AW301" s="14" t="s">
        <v>33</v>
      </c>
      <c r="AX301" s="14" t="s">
        <v>79</v>
      </c>
      <c r="AY301" s="253" t="s">
        <v>160</v>
      </c>
    </row>
    <row r="302" s="2" customFormat="1" ht="21.75" customHeight="1">
      <c r="A302" s="40"/>
      <c r="B302" s="41"/>
      <c r="C302" s="214" t="s">
        <v>289</v>
      </c>
      <c r="D302" s="214" t="s">
        <v>162</v>
      </c>
      <c r="E302" s="215" t="s">
        <v>780</v>
      </c>
      <c r="F302" s="216" t="s">
        <v>781</v>
      </c>
      <c r="G302" s="217" t="s">
        <v>222</v>
      </c>
      <c r="H302" s="218">
        <v>56.106000000000002</v>
      </c>
      <c r="I302" s="219"/>
      <c r="J302" s="220">
        <f>ROUND(I302*H302,2)</f>
        <v>0</v>
      </c>
      <c r="K302" s="216" t="s">
        <v>166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2.5018699999999998</v>
      </c>
      <c r="R302" s="223">
        <f>Q302*H302</f>
        <v>140.36991821999999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167</v>
      </c>
      <c r="AT302" s="225" t="s">
        <v>162</v>
      </c>
      <c r="AU302" s="225" t="s">
        <v>81</v>
      </c>
      <c r="AY302" s="19" t="s">
        <v>160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167</v>
      </c>
      <c r="BM302" s="225" t="s">
        <v>782</v>
      </c>
    </row>
    <row r="303" s="2" customFormat="1">
      <c r="A303" s="40"/>
      <c r="B303" s="41"/>
      <c r="C303" s="42"/>
      <c r="D303" s="227" t="s">
        <v>169</v>
      </c>
      <c r="E303" s="42"/>
      <c r="F303" s="228" t="s">
        <v>783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169</v>
      </c>
      <c r="AU303" s="19" t="s">
        <v>81</v>
      </c>
    </row>
    <row r="304" s="13" customFormat="1">
      <c r="A304" s="13"/>
      <c r="B304" s="232"/>
      <c r="C304" s="233"/>
      <c r="D304" s="234" t="s">
        <v>171</v>
      </c>
      <c r="E304" s="235" t="s">
        <v>19</v>
      </c>
      <c r="F304" s="236" t="s">
        <v>707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171</v>
      </c>
      <c r="AU304" s="242" t="s">
        <v>81</v>
      </c>
      <c r="AV304" s="13" t="s">
        <v>79</v>
      </c>
      <c r="AW304" s="13" t="s">
        <v>33</v>
      </c>
      <c r="AX304" s="13" t="s">
        <v>72</v>
      </c>
      <c r="AY304" s="242" t="s">
        <v>160</v>
      </c>
    </row>
    <row r="305" s="14" customFormat="1">
      <c r="A305" s="14"/>
      <c r="B305" s="243"/>
      <c r="C305" s="244"/>
      <c r="D305" s="234" t="s">
        <v>171</v>
      </c>
      <c r="E305" s="245" t="s">
        <v>19</v>
      </c>
      <c r="F305" s="246" t="s">
        <v>784</v>
      </c>
      <c r="G305" s="244"/>
      <c r="H305" s="247">
        <v>2.7570000000000001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171</v>
      </c>
      <c r="AU305" s="253" t="s">
        <v>81</v>
      </c>
      <c r="AV305" s="14" t="s">
        <v>81</v>
      </c>
      <c r="AW305" s="14" t="s">
        <v>33</v>
      </c>
      <c r="AX305" s="14" t="s">
        <v>72</v>
      </c>
      <c r="AY305" s="253" t="s">
        <v>160</v>
      </c>
    </row>
    <row r="306" s="14" customFormat="1">
      <c r="A306" s="14"/>
      <c r="B306" s="243"/>
      <c r="C306" s="244"/>
      <c r="D306" s="234" t="s">
        <v>171</v>
      </c>
      <c r="E306" s="245" t="s">
        <v>19</v>
      </c>
      <c r="F306" s="246" t="s">
        <v>785</v>
      </c>
      <c r="G306" s="244"/>
      <c r="H306" s="247">
        <v>2.1549999999999998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171</v>
      </c>
      <c r="AU306" s="253" t="s">
        <v>81</v>
      </c>
      <c r="AV306" s="14" t="s">
        <v>81</v>
      </c>
      <c r="AW306" s="14" t="s">
        <v>33</v>
      </c>
      <c r="AX306" s="14" t="s">
        <v>72</v>
      </c>
      <c r="AY306" s="253" t="s">
        <v>160</v>
      </c>
    </row>
    <row r="307" s="13" customFormat="1">
      <c r="A307" s="13"/>
      <c r="B307" s="232"/>
      <c r="C307" s="233"/>
      <c r="D307" s="234" t="s">
        <v>171</v>
      </c>
      <c r="E307" s="235" t="s">
        <v>19</v>
      </c>
      <c r="F307" s="236" t="s">
        <v>786</v>
      </c>
      <c r="G307" s="233"/>
      <c r="H307" s="235" t="s">
        <v>19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171</v>
      </c>
      <c r="AU307" s="242" t="s">
        <v>81</v>
      </c>
      <c r="AV307" s="13" t="s">
        <v>79</v>
      </c>
      <c r="AW307" s="13" t="s">
        <v>33</v>
      </c>
      <c r="AX307" s="13" t="s">
        <v>72</v>
      </c>
      <c r="AY307" s="242" t="s">
        <v>160</v>
      </c>
    </row>
    <row r="308" s="14" customFormat="1">
      <c r="A308" s="14"/>
      <c r="B308" s="243"/>
      <c r="C308" s="244"/>
      <c r="D308" s="234" t="s">
        <v>171</v>
      </c>
      <c r="E308" s="245" t="s">
        <v>19</v>
      </c>
      <c r="F308" s="246" t="s">
        <v>787</v>
      </c>
      <c r="G308" s="244"/>
      <c r="H308" s="247">
        <v>2.2360000000000002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171</v>
      </c>
      <c r="AU308" s="253" t="s">
        <v>81</v>
      </c>
      <c r="AV308" s="14" t="s">
        <v>81</v>
      </c>
      <c r="AW308" s="14" t="s">
        <v>33</v>
      </c>
      <c r="AX308" s="14" t="s">
        <v>72</v>
      </c>
      <c r="AY308" s="253" t="s">
        <v>160</v>
      </c>
    </row>
    <row r="309" s="14" customFormat="1">
      <c r="A309" s="14"/>
      <c r="B309" s="243"/>
      <c r="C309" s="244"/>
      <c r="D309" s="234" t="s">
        <v>171</v>
      </c>
      <c r="E309" s="245" t="s">
        <v>19</v>
      </c>
      <c r="F309" s="246" t="s">
        <v>787</v>
      </c>
      <c r="G309" s="244"/>
      <c r="H309" s="247">
        <v>2.2360000000000002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171</v>
      </c>
      <c r="AU309" s="253" t="s">
        <v>81</v>
      </c>
      <c r="AV309" s="14" t="s">
        <v>81</v>
      </c>
      <c r="AW309" s="14" t="s">
        <v>33</v>
      </c>
      <c r="AX309" s="14" t="s">
        <v>72</v>
      </c>
      <c r="AY309" s="253" t="s">
        <v>160</v>
      </c>
    </row>
    <row r="310" s="14" customFormat="1">
      <c r="A310" s="14"/>
      <c r="B310" s="243"/>
      <c r="C310" s="244"/>
      <c r="D310" s="234" t="s">
        <v>171</v>
      </c>
      <c r="E310" s="245" t="s">
        <v>19</v>
      </c>
      <c r="F310" s="246" t="s">
        <v>788</v>
      </c>
      <c r="G310" s="244"/>
      <c r="H310" s="247">
        <v>0.92800000000000005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171</v>
      </c>
      <c r="AU310" s="253" t="s">
        <v>81</v>
      </c>
      <c r="AV310" s="14" t="s">
        <v>81</v>
      </c>
      <c r="AW310" s="14" t="s">
        <v>33</v>
      </c>
      <c r="AX310" s="14" t="s">
        <v>72</v>
      </c>
      <c r="AY310" s="253" t="s">
        <v>160</v>
      </c>
    </row>
    <row r="311" s="14" customFormat="1">
      <c r="A311" s="14"/>
      <c r="B311" s="243"/>
      <c r="C311" s="244"/>
      <c r="D311" s="234" t="s">
        <v>171</v>
      </c>
      <c r="E311" s="245" t="s">
        <v>19</v>
      </c>
      <c r="F311" s="246" t="s">
        <v>788</v>
      </c>
      <c r="G311" s="244"/>
      <c r="H311" s="247">
        <v>0.92800000000000005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171</v>
      </c>
      <c r="AU311" s="253" t="s">
        <v>81</v>
      </c>
      <c r="AV311" s="14" t="s">
        <v>81</v>
      </c>
      <c r="AW311" s="14" t="s">
        <v>33</v>
      </c>
      <c r="AX311" s="14" t="s">
        <v>72</v>
      </c>
      <c r="AY311" s="253" t="s">
        <v>160</v>
      </c>
    </row>
    <row r="312" s="14" customFormat="1">
      <c r="A312" s="14"/>
      <c r="B312" s="243"/>
      <c r="C312" s="244"/>
      <c r="D312" s="234" t="s">
        <v>171</v>
      </c>
      <c r="E312" s="245" t="s">
        <v>19</v>
      </c>
      <c r="F312" s="246" t="s">
        <v>789</v>
      </c>
      <c r="G312" s="244"/>
      <c r="H312" s="247">
        <v>8.7409999999999997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171</v>
      </c>
      <c r="AU312" s="253" t="s">
        <v>81</v>
      </c>
      <c r="AV312" s="14" t="s">
        <v>81</v>
      </c>
      <c r="AW312" s="14" t="s">
        <v>33</v>
      </c>
      <c r="AX312" s="14" t="s">
        <v>72</v>
      </c>
      <c r="AY312" s="253" t="s">
        <v>160</v>
      </c>
    </row>
    <row r="313" s="14" customFormat="1">
      <c r="A313" s="14"/>
      <c r="B313" s="243"/>
      <c r="C313" s="244"/>
      <c r="D313" s="234" t="s">
        <v>171</v>
      </c>
      <c r="E313" s="245" t="s">
        <v>19</v>
      </c>
      <c r="F313" s="246" t="s">
        <v>790</v>
      </c>
      <c r="G313" s="244"/>
      <c r="H313" s="247">
        <v>5.6950000000000003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171</v>
      </c>
      <c r="AU313" s="253" t="s">
        <v>81</v>
      </c>
      <c r="AV313" s="14" t="s">
        <v>81</v>
      </c>
      <c r="AW313" s="14" t="s">
        <v>33</v>
      </c>
      <c r="AX313" s="14" t="s">
        <v>72</v>
      </c>
      <c r="AY313" s="253" t="s">
        <v>160</v>
      </c>
    </row>
    <row r="314" s="14" customFormat="1">
      <c r="A314" s="14"/>
      <c r="B314" s="243"/>
      <c r="C314" s="244"/>
      <c r="D314" s="234" t="s">
        <v>171</v>
      </c>
      <c r="E314" s="245" t="s">
        <v>19</v>
      </c>
      <c r="F314" s="246" t="s">
        <v>791</v>
      </c>
      <c r="G314" s="244"/>
      <c r="H314" s="247">
        <v>1.4750000000000001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171</v>
      </c>
      <c r="AU314" s="253" t="s">
        <v>81</v>
      </c>
      <c r="AV314" s="14" t="s">
        <v>81</v>
      </c>
      <c r="AW314" s="14" t="s">
        <v>33</v>
      </c>
      <c r="AX314" s="14" t="s">
        <v>72</v>
      </c>
      <c r="AY314" s="253" t="s">
        <v>160</v>
      </c>
    </row>
    <row r="315" s="14" customFormat="1">
      <c r="A315" s="14"/>
      <c r="B315" s="243"/>
      <c r="C315" s="244"/>
      <c r="D315" s="234" t="s">
        <v>171</v>
      </c>
      <c r="E315" s="245" t="s">
        <v>19</v>
      </c>
      <c r="F315" s="246" t="s">
        <v>792</v>
      </c>
      <c r="G315" s="244"/>
      <c r="H315" s="247">
        <v>1.9410000000000001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171</v>
      </c>
      <c r="AU315" s="253" t="s">
        <v>81</v>
      </c>
      <c r="AV315" s="14" t="s">
        <v>81</v>
      </c>
      <c r="AW315" s="14" t="s">
        <v>33</v>
      </c>
      <c r="AX315" s="14" t="s">
        <v>72</v>
      </c>
      <c r="AY315" s="253" t="s">
        <v>160</v>
      </c>
    </row>
    <row r="316" s="14" customFormat="1">
      <c r="A316" s="14"/>
      <c r="B316" s="243"/>
      <c r="C316" s="244"/>
      <c r="D316" s="234" t="s">
        <v>171</v>
      </c>
      <c r="E316" s="245" t="s">
        <v>19</v>
      </c>
      <c r="F316" s="246" t="s">
        <v>793</v>
      </c>
      <c r="G316" s="244"/>
      <c r="H316" s="247">
        <v>10.93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171</v>
      </c>
      <c r="AU316" s="253" t="s">
        <v>81</v>
      </c>
      <c r="AV316" s="14" t="s">
        <v>81</v>
      </c>
      <c r="AW316" s="14" t="s">
        <v>33</v>
      </c>
      <c r="AX316" s="14" t="s">
        <v>72</v>
      </c>
      <c r="AY316" s="253" t="s">
        <v>160</v>
      </c>
    </row>
    <row r="317" s="14" customFormat="1">
      <c r="A317" s="14"/>
      <c r="B317" s="243"/>
      <c r="C317" s="244"/>
      <c r="D317" s="234" t="s">
        <v>171</v>
      </c>
      <c r="E317" s="245" t="s">
        <v>19</v>
      </c>
      <c r="F317" s="246" t="s">
        <v>794</v>
      </c>
      <c r="G317" s="244"/>
      <c r="H317" s="247">
        <v>5.6509999999999998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171</v>
      </c>
      <c r="AU317" s="253" t="s">
        <v>81</v>
      </c>
      <c r="AV317" s="14" t="s">
        <v>81</v>
      </c>
      <c r="AW317" s="14" t="s">
        <v>33</v>
      </c>
      <c r="AX317" s="14" t="s">
        <v>72</v>
      </c>
      <c r="AY317" s="253" t="s">
        <v>160</v>
      </c>
    </row>
    <row r="318" s="14" customFormat="1">
      <c r="A318" s="14"/>
      <c r="B318" s="243"/>
      <c r="C318" s="244"/>
      <c r="D318" s="234" t="s">
        <v>171</v>
      </c>
      <c r="E318" s="245" t="s">
        <v>19</v>
      </c>
      <c r="F318" s="246" t="s">
        <v>795</v>
      </c>
      <c r="G318" s="244"/>
      <c r="H318" s="247">
        <v>9.1910000000000007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171</v>
      </c>
      <c r="AU318" s="253" t="s">
        <v>81</v>
      </c>
      <c r="AV318" s="14" t="s">
        <v>81</v>
      </c>
      <c r="AW318" s="14" t="s">
        <v>33</v>
      </c>
      <c r="AX318" s="14" t="s">
        <v>72</v>
      </c>
      <c r="AY318" s="253" t="s">
        <v>160</v>
      </c>
    </row>
    <row r="319" s="13" customFormat="1">
      <c r="A319" s="13"/>
      <c r="B319" s="232"/>
      <c r="C319" s="233"/>
      <c r="D319" s="234" t="s">
        <v>171</v>
      </c>
      <c r="E319" s="235" t="s">
        <v>19</v>
      </c>
      <c r="F319" s="236" t="s">
        <v>796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171</v>
      </c>
      <c r="AU319" s="242" t="s">
        <v>81</v>
      </c>
      <c r="AV319" s="13" t="s">
        <v>79</v>
      </c>
      <c r="AW319" s="13" t="s">
        <v>33</v>
      </c>
      <c r="AX319" s="13" t="s">
        <v>72</v>
      </c>
      <c r="AY319" s="242" t="s">
        <v>160</v>
      </c>
    </row>
    <row r="320" s="14" customFormat="1">
      <c r="A320" s="14"/>
      <c r="B320" s="243"/>
      <c r="C320" s="244"/>
      <c r="D320" s="234" t="s">
        <v>171</v>
      </c>
      <c r="E320" s="245" t="s">
        <v>19</v>
      </c>
      <c r="F320" s="246" t="s">
        <v>797</v>
      </c>
      <c r="G320" s="244"/>
      <c r="H320" s="247">
        <v>0.621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171</v>
      </c>
      <c r="AU320" s="253" t="s">
        <v>81</v>
      </c>
      <c r="AV320" s="14" t="s">
        <v>81</v>
      </c>
      <c r="AW320" s="14" t="s">
        <v>33</v>
      </c>
      <c r="AX320" s="14" t="s">
        <v>72</v>
      </c>
      <c r="AY320" s="253" t="s">
        <v>160</v>
      </c>
    </row>
    <row r="321" s="14" customFormat="1">
      <c r="A321" s="14"/>
      <c r="B321" s="243"/>
      <c r="C321" s="244"/>
      <c r="D321" s="234" t="s">
        <v>171</v>
      </c>
      <c r="E321" s="245" t="s">
        <v>19</v>
      </c>
      <c r="F321" s="246" t="s">
        <v>797</v>
      </c>
      <c r="G321" s="244"/>
      <c r="H321" s="247">
        <v>0.621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171</v>
      </c>
      <c r="AU321" s="253" t="s">
        <v>81</v>
      </c>
      <c r="AV321" s="14" t="s">
        <v>81</v>
      </c>
      <c r="AW321" s="14" t="s">
        <v>33</v>
      </c>
      <c r="AX321" s="14" t="s">
        <v>72</v>
      </c>
      <c r="AY321" s="253" t="s">
        <v>160</v>
      </c>
    </row>
    <row r="322" s="15" customFormat="1">
      <c r="A322" s="15"/>
      <c r="B322" s="254"/>
      <c r="C322" s="255"/>
      <c r="D322" s="234" t="s">
        <v>171</v>
      </c>
      <c r="E322" s="256" t="s">
        <v>19</v>
      </c>
      <c r="F322" s="257" t="s">
        <v>173</v>
      </c>
      <c r="G322" s="255"/>
      <c r="H322" s="258">
        <v>56.106000000000002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171</v>
      </c>
      <c r="AU322" s="264" t="s">
        <v>81</v>
      </c>
      <c r="AV322" s="15" t="s">
        <v>167</v>
      </c>
      <c r="AW322" s="15" t="s">
        <v>33</v>
      </c>
      <c r="AX322" s="15" t="s">
        <v>79</v>
      </c>
      <c r="AY322" s="264" t="s">
        <v>160</v>
      </c>
    </row>
    <row r="323" s="2" customFormat="1" ht="16.5" customHeight="1">
      <c r="A323" s="40"/>
      <c r="B323" s="41"/>
      <c r="C323" s="214" t="s">
        <v>295</v>
      </c>
      <c r="D323" s="214" t="s">
        <v>162</v>
      </c>
      <c r="E323" s="215" t="s">
        <v>798</v>
      </c>
      <c r="F323" s="216" t="s">
        <v>799</v>
      </c>
      <c r="G323" s="217" t="s">
        <v>181</v>
      </c>
      <c r="H323" s="218">
        <v>3</v>
      </c>
      <c r="I323" s="219"/>
      <c r="J323" s="220">
        <f>ROUND(I323*H323,2)</f>
        <v>0</v>
      </c>
      <c r="K323" s="216" t="s">
        <v>166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0.0026900000000000001</v>
      </c>
      <c r="R323" s="223">
        <f>Q323*H323</f>
        <v>0.0080700000000000008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167</v>
      </c>
      <c r="AT323" s="225" t="s">
        <v>162</v>
      </c>
      <c r="AU323" s="225" t="s">
        <v>81</v>
      </c>
      <c r="AY323" s="19" t="s">
        <v>160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167</v>
      </c>
      <c r="BM323" s="225" t="s">
        <v>800</v>
      </c>
    </row>
    <row r="324" s="2" customFormat="1">
      <c r="A324" s="40"/>
      <c r="B324" s="41"/>
      <c r="C324" s="42"/>
      <c r="D324" s="227" t="s">
        <v>169</v>
      </c>
      <c r="E324" s="42"/>
      <c r="F324" s="228" t="s">
        <v>801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169</v>
      </c>
      <c r="AU324" s="19" t="s">
        <v>81</v>
      </c>
    </row>
    <row r="325" s="13" customFormat="1">
      <c r="A325" s="13"/>
      <c r="B325" s="232"/>
      <c r="C325" s="233"/>
      <c r="D325" s="234" t="s">
        <v>171</v>
      </c>
      <c r="E325" s="235" t="s">
        <v>19</v>
      </c>
      <c r="F325" s="236" t="s">
        <v>655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171</v>
      </c>
      <c r="AU325" s="242" t="s">
        <v>81</v>
      </c>
      <c r="AV325" s="13" t="s">
        <v>79</v>
      </c>
      <c r="AW325" s="13" t="s">
        <v>33</v>
      </c>
      <c r="AX325" s="13" t="s">
        <v>72</v>
      </c>
      <c r="AY325" s="242" t="s">
        <v>160</v>
      </c>
    </row>
    <row r="326" s="14" customFormat="1">
      <c r="A326" s="14"/>
      <c r="B326" s="243"/>
      <c r="C326" s="244"/>
      <c r="D326" s="234" t="s">
        <v>171</v>
      </c>
      <c r="E326" s="245" t="s">
        <v>19</v>
      </c>
      <c r="F326" s="246" t="s">
        <v>802</v>
      </c>
      <c r="G326" s="244"/>
      <c r="H326" s="247">
        <v>1.5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171</v>
      </c>
      <c r="AU326" s="253" t="s">
        <v>81</v>
      </c>
      <c r="AV326" s="14" t="s">
        <v>81</v>
      </c>
      <c r="AW326" s="14" t="s">
        <v>33</v>
      </c>
      <c r="AX326" s="14" t="s">
        <v>72</v>
      </c>
      <c r="AY326" s="253" t="s">
        <v>160</v>
      </c>
    </row>
    <row r="327" s="14" customFormat="1">
      <c r="A327" s="14"/>
      <c r="B327" s="243"/>
      <c r="C327" s="244"/>
      <c r="D327" s="234" t="s">
        <v>171</v>
      </c>
      <c r="E327" s="245" t="s">
        <v>19</v>
      </c>
      <c r="F327" s="246" t="s">
        <v>802</v>
      </c>
      <c r="G327" s="244"/>
      <c r="H327" s="247">
        <v>1.5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171</v>
      </c>
      <c r="AU327" s="253" t="s">
        <v>81</v>
      </c>
      <c r="AV327" s="14" t="s">
        <v>81</v>
      </c>
      <c r="AW327" s="14" t="s">
        <v>33</v>
      </c>
      <c r="AX327" s="14" t="s">
        <v>72</v>
      </c>
      <c r="AY327" s="253" t="s">
        <v>160</v>
      </c>
    </row>
    <row r="328" s="15" customFormat="1">
      <c r="A328" s="15"/>
      <c r="B328" s="254"/>
      <c r="C328" s="255"/>
      <c r="D328" s="234" t="s">
        <v>171</v>
      </c>
      <c r="E328" s="256" t="s">
        <v>19</v>
      </c>
      <c r="F328" s="257" t="s">
        <v>173</v>
      </c>
      <c r="G328" s="255"/>
      <c r="H328" s="258">
        <v>3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171</v>
      </c>
      <c r="AU328" s="264" t="s">
        <v>81</v>
      </c>
      <c r="AV328" s="15" t="s">
        <v>167</v>
      </c>
      <c r="AW328" s="15" t="s">
        <v>33</v>
      </c>
      <c r="AX328" s="15" t="s">
        <v>79</v>
      </c>
      <c r="AY328" s="264" t="s">
        <v>160</v>
      </c>
    </row>
    <row r="329" s="2" customFormat="1" ht="16.5" customHeight="1">
      <c r="A329" s="40"/>
      <c r="B329" s="41"/>
      <c r="C329" s="214" t="s">
        <v>7</v>
      </c>
      <c r="D329" s="214" t="s">
        <v>162</v>
      </c>
      <c r="E329" s="215" t="s">
        <v>803</v>
      </c>
      <c r="F329" s="216" t="s">
        <v>804</v>
      </c>
      <c r="G329" s="217" t="s">
        <v>181</v>
      </c>
      <c r="H329" s="218">
        <v>3</v>
      </c>
      <c r="I329" s="219"/>
      <c r="J329" s="220">
        <f>ROUND(I329*H329,2)</f>
        <v>0</v>
      </c>
      <c r="K329" s="216" t="s">
        <v>166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167</v>
      </c>
      <c r="AT329" s="225" t="s">
        <v>162</v>
      </c>
      <c r="AU329" s="225" t="s">
        <v>81</v>
      </c>
      <c r="AY329" s="19" t="s">
        <v>160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167</v>
      </c>
      <c r="BM329" s="225" t="s">
        <v>805</v>
      </c>
    </row>
    <row r="330" s="2" customFormat="1">
      <c r="A330" s="40"/>
      <c r="B330" s="41"/>
      <c r="C330" s="42"/>
      <c r="D330" s="227" t="s">
        <v>169</v>
      </c>
      <c r="E330" s="42"/>
      <c r="F330" s="228" t="s">
        <v>806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169</v>
      </c>
      <c r="AU330" s="19" t="s">
        <v>81</v>
      </c>
    </row>
    <row r="331" s="13" customFormat="1">
      <c r="A331" s="13"/>
      <c r="B331" s="232"/>
      <c r="C331" s="233"/>
      <c r="D331" s="234" t="s">
        <v>171</v>
      </c>
      <c r="E331" s="235" t="s">
        <v>19</v>
      </c>
      <c r="F331" s="236" t="s">
        <v>655</v>
      </c>
      <c r="G331" s="233"/>
      <c r="H331" s="235" t="s">
        <v>19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171</v>
      </c>
      <c r="AU331" s="242" t="s">
        <v>81</v>
      </c>
      <c r="AV331" s="13" t="s">
        <v>79</v>
      </c>
      <c r="AW331" s="13" t="s">
        <v>33</v>
      </c>
      <c r="AX331" s="13" t="s">
        <v>72</v>
      </c>
      <c r="AY331" s="242" t="s">
        <v>160</v>
      </c>
    </row>
    <row r="332" s="14" customFormat="1">
      <c r="A332" s="14"/>
      <c r="B332" s="243"/>
      <c r="C332" s="244"/>
      <c r="D332" s="234" t="s">
        <v>171</v>
      </c>
      <c r="E332" s="245" t="s">
        <v>19</v>
      </c>
      <c r="F332" s="246" t="s">
        <v>802</v>
      </c>
      <c r="G332" s="244"/>
      <c r="H332" s="247">
        <v>1.5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171</v>
      </c>
      <c r="AU332" s="253" t="s">
        <v>81</v>
      </c>
      <c r="AV332" s="14" t="s">
        <v>81</v>
      </c>
      <c r="AW332" s="14" t="s">
        <v>33</v>
      </c>
      <c r="AX332" s="14" t="s">
        <v>72</v>
      </c>
      <c r="AY332" s="253" t="s">
        <v>160</v>
      </c>
    </row>
    <row r="333" s="14" customFormat="1">
      <c r="A333" s="14"/>
      <c r="B333" s="243"/>
      <c r="C333" s="244"/>
      <c r="D333" s="234" t="s">
        <v>171</v>
      </c>
      <c r="E333" s="245" t="s">
        <v>19</v>
      </c>
      <c r="F333" s="246" t="s">
        <v>802</v>
      </c>
      <c r="G333" s="244"/>
      <c r="H333" s="247">
        <v>1.5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171</v>
      </c>
      <c r="AU333" s="253" t="s">
        <v>81</v>
      </c>
      <c r="AV333" s="14" t="s">
        <v>81</v>
      </c>
      <c r="AW333" s="14" t="s">
        <v>33</v>
      </c>
      <c r="AX333" s="14" t="s">
        <v>72</v>
      </c>
      <c r="AY333" s="253" t="s">
        <v>160</v>
      </c>
    </row>
    <row r="334" s="15" customFormat="1">
      <c r="A334" s="15"/>
      <c r="B334" s="254"/>
      <c r="C334" s="255"/>
      <c r="D334" s="234" t="s">
        <v>171</v>
      </c>
      <c r="E334" s="256" t="s">
        <v>19</v>
      </c>
      <c r="F334" s="257" t="s">
        <v>173</v>
      </c>
      <c r="G334" s="255"/>
      <c r="H334" s="258">
        <v>3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4" t="s">
        <v>171</v>
      </c>
      <c r="AU334" s="264" t="s">
        <v>81</v>
      </c>
      <c r="AV334" s="15" t="s">
        <v>167</v>
      </c>
      <c r="AW334" s="15" t="s">
        <v>33</v>
      </c>
      <c r="AX334" s="15" t="s">
        <v>79</v>
      </c>
      <c r="AY334" s="264" t="s">
        <v>160</v>
      </c>
    </row>
    <row r="335" s="2" customFormat="1" ht="21.75" customHeight="1">
      <c r="A335" s="40"/>
      <c r="B335" s="41"/>
      <c r="C335" s="214" t="s">
        <v>304</v>
      </c>
      <c r="D335" s="214" t="s">
        <v>162</v>
      </c>
      <c r="E335" s="215" t="s">
        <v>807</v>
      </c>
      <c r="F335" s="216" t="s">
        <v>808</v>
      </c>
      <c r="G335" s="217" t="s">
        <v>181</v>
      </c>
      <c r="H335" s="218">
        <v>2.8260000000000001</v>
      </c>
      <c r="I335" s="219"/>
      <c r="J335" s="220">
        <f>ROUND(I335*H335,2)</f>
        <v>0</v>
      </c>
      <c r="K335" s="216" t="s">
        <v>166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0.00479</v>
      </c>
      <c r="R335" s="223">
        <f>Q335*H335</f>
        <v>0.01353654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167</v>
      </c>
      <c r="AT335" s="225" t="s">
        <v>162</v>
      </c>
      <c r="AU335" s="225" t="s">
        <v>81</v>
      </c>
      <c r="AY335" s="19" t="s">
        <v>160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79</v>
      </c>
      <c r="BK335" s="226">
        <f>ROUND(I335*H335,2)</f>
        <v>0</v>
      </c>
      <c r="BL335" s="19" t="s">
        <v>167</v>
      </c>
      <c r="BM335" s="225" t="s">
        <v>809</v>
      </c>
    </row>
    <row r="336" s="2" customFormat="1">
      <c r="A336" s="40"/>
      <c r="B336" s="41"/>
      <c r="C336" s="42"/>
      <c r="D336" s="227" t="s">
        <v>169</v>
      </c>
      <c r="E336" s="42"/>
      <c r="F336" s="228" t="s">
        <v>810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169</v>
      </c>
      <c r="AU336" s="19" t="s">
        <v>81</v>
      </c>
    </row>
    <row r="337" s="13" customFormat="1">
      <c r="A337" s="13"/>
      <c r="B337" s="232"/>
      <c r="C337" s="233"/>
      <c r="D337" s="234" t="s">
        <v>171</v>
      </c>
      <c r="E337" s="235" t="s">
        <v>19</v>
      </c>
      <c r="F337" s="236" t="s">
        <v>655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171</v>
      </c>
      <c r="AU337" s="242" t="s">
        <v>81</v>
      </c>
      <c r="AV337" s="13" t="s">
        <v>79</v>
      </c>
      <c r="AW337" s="13" t="s">
        <v>33</v>
      </c>
      <c r="AX337" s="13" t="s">
        <v>72</v>
      </c>
      <c r="AY337" s="242" t="s">
        <v>160</v>
      </c>
    </row>
    <row r="338" s="14" customFormat="1">
      <c r="A338" s="14"/>
      <c r="B338" s="243"/>
      <c r="C338" s="244"/>
      <c r="D338" s="234" t="s">
        <v>171</v>
      </c>
      <c r="E338" s="245" t="s">
        <v>19</v>
      </c>
      <c r="F338" s="246" t="s">
        <v>811</v>
      </c>
      <c r="G338" s="244"/>
      <c r="H338" s="247">
        <v>2.8260000000000001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171</v>
      </c>
      <c r="AU338" s="253" t="s">
        <v>81</v>
      </c>
      <c r="AV338" s="14" t="s">
        <v>81</v>
      </c>
      <c r="AW338" s="14" t="s">
        <v>33</v>
      </c>
      <c r="AX338" s="14" t="s">
        <v>72</v>
      </c>
      <c r="AY338" s="253" t="s">
        <v>160</v>
      </c>
    </row>
    <row r="339" s="15" customFormat="1">
      <c r="A339" s="15"/>
      <c r="B339" s="254"/>
      <c r="C339" s="255"/>
      <c r="D339" s="234" t="s">
        <v>171</v>
      </c>
      <c r="E339" s="256" t="s">
        <v>19</v>
      </c>
      <c r="F339" s="257" t="s">
        <v>173</v>
      </c>
      <c r="G339" s="255"/>
      <c r="H339" s="258">
        <v>2.8260000000000001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171</v>
      </c>
      <c r="AU339" s="264" t="s">
        <v>81</v>
      </c>
      <c r="AV339" s="15" t="s">
        <v>167</v>
      </c>
      <c r="AW339" s="15" t="s">
        <v>33</v>
      </c>
      <c r="AX339" s="15" t="s">
        <v>79</v>
      </c>
      <c r="AY339" s="264" t="s">
        <v>160</v>
      </c>
    </row>
    <row r="340" s="2" customFormat="1" ht="21.75" customHeight="1">
      <c r="A340" s="40"/>
      <c r="B340" s="41"/>
      <c r="C340" s="214" t="s">
        <v>309</v>
      </c>
      <c r="D340" s="214" t="s">
        <v>162</v>
      </c>
      <c r="E340" s="215" t="s">
        <v>812</v>
      </c>
      <c r="F340" s="216" t="s">
        <v>813</v>
      </c>
      <c r="G340" s="217" t="s">
        <v>181</v>
      </c>
      <c r="H340" s="218">
        <v>2.8260000000000001</v>
      </c>
      <c r="I340" s="219"/>
      <c r="J340" s="220">
        <f>ROUND(I340*H340,2)</f>
        <v>0</v>
      </c>
      <c r="K340" s="216" t="s">
        <v>166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167</v>
      </c>
      <c r="AT340" s="225" t="s">
        <v>162</v>
      </c>
      <c r="AU340" s="225" t="s">
        <v>81</v>
      </c>
      <c r="AY340" s="19" t="s">
        <v>160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167</v>
      </c>
      <c r="BM340" s="225" t="s">
        <v>814</v>
      </c>
    </row>
    <row r="341" s="2" customFormat="1">
      <c r="A341" s="40"/>
      <c r="B341" s="41"/>
      <c r="C341" s="42"/>
      <c r="D341" s="227" t="s">
        <v>169</v>
      </c>
      <c r="E341" s="42"/>
      <c r="F341" s="228" t="s">
        <v>815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169</v>
      </c>
      <c r="AU341" s="19" t="s">
        <v>81</v>
      </c>
    </row>
    <row r="342" s="13" customFormat="1">
      <c r="A342" s="13"/>
      <c r="B342" s="232"/>
      <c r="C342" s="233"/>
      <c r="D342" s="234" t="s">
        <v>171</v>
      </c>
      <c r="E342" s="235" t="s">
        <v>19</v>
      </c>
      <c r="F342" s="236" t="s">
        <v>655</v>
      </c>
      <c r="G342" s="233"/>
      <c r="H342" s="235" t="s">
        <v>19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171</v>
      </c>
      <c r="AU342" s="242" t="s">
        <v>81</v>
      </c>
      <c r="AV342" s="13" t="s">
        <v>79</v>
      </c>
      <c r="AW342" s="13" t="s">
        <v>33</v>
      </c>
      <c r="AX342" s="13" t="s">
        <v>72</v>
      </c>
      <c r="AY342" s="242" t="s">
        <v>160</v>
      </c>
    </row>
    <row r="343" s="14" customFormat="1">
      <c r="A343" s="14"/>
      <c r="B343" s="243"/>
      <c r="C343" s="244"/>
      <c r="D343" s="234" t="s">
        <v>171</v>
      </c>
      <c r="E343" s="245" t="s">
        <v>19</v>
      </c>
      <c r="F343" s="246" t="s">
        <v>811</v>
      </c>
      <c r="G343" s="244"/>
      <c r="H343" s="247">
        <v>2.8260000000000001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171</v>
      </c>
      <c r="AU343" s="253" t="s">
        <v>81</v>
      </c>
      <c r="AV343" s="14" t="s">
        <v>81</v>
      </c>
      <c r="AW343" s="14" t="s">
        <v>33</v>
      </c>
      <c r="AX343" s="14" t="s">
        <v>72</v>
      </c>
      <c r="AY343" s="253" t="s">
        <v>160</v>
      </c>
    </row>
    <row r="344" s="15" customFormat="1">
      <c r="A344" s="15"/>
      <c r="B344" s="254"/>
      <c r="C344" s="255"/>
      <c r="D344" s="234" t="s">
        <v>171</v>
      </c>
      <c r="E344" s="256" t="s">
        <v>19</v>
      </c>
      <c r="F344" s="257" t="s">
        <v>173</v>
      </c>
      <c r="G344" s="255"/>
      <c r="H344" s="258">
        <v>2.8260000000000001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171</v>
      </c>
      <c r="AU344" s="264" t="s">
        <v>81</v>
      </c>
      <c r="AV344" s="15" t="s">
        <v>167</v>
      </c>
      <c r="AW344" s="15" t="s">
        <v>33</v>
      </c>
      <c r="AX344" s="15" t="s">
        <v>79</v>
      </c>
      <c r="AY344" s="264" t="s">
        <v>160</v>
      </c>
    </row>
    <row r="345" s="2" customFormat="1" ht="16.5" customHeight="1">
      <c r="A345" s="40"/>
      <c r="B345" s="41"/>
      <c r="C345" s="214" t="s">
        <v>314</v>
      </c>
      <c r="D345" s="214" t="s">
        <v>162</v>
      </c>
      <c r="E345" s="215" t="s">
        <v>816</v>
      </c>
      <c r="F345" s="216" t="s">
        <v>817</v>
      </c>
      <c r="G345" s="217" t="s">
        <v>253</v>
      </c>
      <c r="H345" s="218">
        <v>11.923</v>
      </c>
      <c r="I345" s="219"/>
      <c r="J345" s="220">
        <f>ROUND(I345*H345,2)</f>
        <v>0</v>
      </c>
      <c r="K345" s="216" t="s">
        <v>166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1.0606199999999999</v>
      </c>
      <c r="R345" s="223">
        <f>Q345*H345</f>
        <v>12.645772259999999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167</v>
      </c>
      <c r="AT345" s="225" t="s">
        <v>162</v>
      </c>
      <c r="AU345" s="225" t="s">
        <v>81</v>
      </c>
      <c r="AY345" s="19" t="s">
        <v>160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79</v>
      </c>
      <c r="BK345" s="226">
        <f>ROUND(I345*H345,2)</f>
        <v>0</v>
      </c>
      <c r="BL345" s="19" t="s">
        <v>167</v>
      </c>
      <c r="BM345" s="225" t="s">
        <v>818</v>
      </c>
    </row>
    <row r="346" s="2" customFormat="1">
      <c r="A346" s="40"/>
      <c r="B346" s="41"/>
      <c r="C346" s="42"/>
      <c r="D346" s="227" t="s">
        <v>169</v>
      </c>
      <c r="E346" s="42"/>
      <c r="F346" s="228" t="s">
        <v>819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169</v>
      </c>
      <c r="AU346" s="19" t="s">
        <v>81</v>
      </c>
    </row>
    <row r="347" s="13" customFormat="1">
      <c r="A347" s="13"/>
      <c r="B347" s="232"/>
      <c r="C347" s="233"/>
      <c r="D347" s="234" t="s">
        <v>171</v>
      </c>
      <c r="E347" s="235" t="s">
        <v>19</v>
      </c>
      <c r="F347" s="236" t="s">
        <v>655</v>
      </c>
      <c r="G347" s="233"/>
      <c r="H347" s="235" t="s">
        <v>19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171</v>
      </c>
      <c r="AU347" s="242" t="s">
        <v>81</v>
      </c>
      <c r="AV347" s="13" t="s">
        <v>79</v>
      </c>
      <c r="AW347" s="13" t="s">
        <v>33</v>
      </c>
      <c r="AX347" s="13" t="s">
        <v>72</v>
      </c>
      <c r="AY347" s="242" t="s">
        <v>160</v>
      </c>
    </row>
    <row r="348" s="14" customFormat="1">
      <c r="A348" s="14"/>
      <c r="B348" s="243"/>
      <c r="C348" s="244"/>
      <c r="D348" s="234" t="s">
        <v>171</v>
      </c>
      <c r="E348" s="245" t="s">
        <v>19</v>
      </c>
      <c r="F348" s="246" t="s">
        <v>820</v>
      </c>
      <c r="G348" s="244"/>
      <c r="H348" s="247">
        <v>11.923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171</v>
      </c>
      <c r="AU348" s="253" t="s">
        <v>81</v>
      </c>
      <c r="AV348" s="14" t="s">
        <v>81</v>
      </c>
      <c r="AW348" s="14" t="s">
        <v>33</v>
      </c>
      <c r="AX348" s="14" t="s">
        <v>72</v>
      </c>
      <c r="AY348" s="253" t="s">
        <v>160</v>
      </c>
    </row>
    <row r="349" s="15" customFormat="1">
      <c r="A349" s="15"/>
      <c r="B349" s="254"/>
      <c r="C349" s="255"/>
      <c r="D349" s="234" t="s">
        <v>171</v>
      </c>
      <c r="E349" s="256" t="s">
        <v>19</v>
      </c>
      <c r="F349" s="257" t="s">
        <v>173</v>
      </c>
      <c r="G349" s="255"/>
      <c r="H349" s="258">
        <v>11.923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171</v>
      </c>
      <c r="AU349" s="264" t="s">
        <v>81</v>
      </c>
      <c r="AV349" s="15" t="s">
        <v>167</v>
      </c>
      <c r="AW349" s="15" t="s">
        <v>33</v>
      </c>
      <c r="AX349" s="15" t="s">
        <v>79</v>
      </c>
      <c r="AY349" s="264" t="s">
        <v>160</v>
      </c>
    </row>
    <row r="350" s="2" customFormat="1" ht="24.15" customHeight="1">
      <c r="A350" s="40"/>
      <c r="B350" s="41"/>
      <c r="C350" s="214" t="s">
        <v>319</v>
      </c>
      <c r="D350" s="214" t="s">
        <v>162</v>
      </c>
      <c r="E350" s="215" t="s">
        <v>821</v>
      </c>
      <c r="F350" s="216" t="s">
        <v>822</v>
      </c>
      <c r="G350" s="217" t="s">
        <v>181</v>
      </c>
      <c r="H350" s="218">
        <v>154.40700000000001</v>
      </c>
      <c r="I350" s="219"/>
      <c r="J350" s="220">
        <f>ROUND(I350*H350,2)</f>
        <v>0</v>
      </c>
      <c r="K350" s="216" t="s">
        <v>166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0.73404000000000003</v>
      </c>
      <c r="R350" s="223">
        <f>Q350*H350</f>
        <v>113.34091428000001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167</v>
      </c>
      <c r="AT350" s="225" t="s">
        <v>162</v>
      </c>
      <c r="AU350" s="225" t="s">
        <v>81</v>
      </c>
      <c r="AY350" s="19" t="s">
        <v>160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79</v>
      </c>
      <c r="BK350" s="226">
        <f>ROUND(I350*H350,2)</f>
        <v>0</v>
      </c>
      <c r="BL350" s="19" t="s">
        <v>167</v>
      </c>
      <c r="BM350" s="225" t="s">
        <v>823</v>
      </c>
    </row>
    <row r="351" s="2" customFormat="1">
      <c r="A351" s="40"/>
      <c r="B351" s="41"/>
      <c r="C351" s="42"/>
      <c r="D351" s="227" t="s">
        <v>169</v>
      </c>
      <c r="E351" s="42"/>
      <c r="F351" s="228" t="s">
        <v>824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169</v>
      </c>
      <c r="AU351" s="19" t="s">
        <v>81</v>
      </c>
    </row>
    <row r="352" s="13" customFormat="1">
      <c r="A352" s="13"/>
      <c r="B352" s="232"/>
      <c r="C352" s="233"/>
      <c r="D352" s="234" t="s">
        <v>171</v>
      </c>
      <c r="E352" s="235" t="s">
        <v>19</v>
      </c>
      <c r="F352" s="236" t="s">
        <v>655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171</v>
      </c>
      <c r="AU352" s="242" t="s">
        <v>81</v>
      </c>
      <c r="AV352" s="13" t="s">
        <v>79</v>
      </c>
      <c r="AW352" s="13" t="s">
        <v>33</v>
      </c>
      <c r="AX352" s="13" t="s">
        <v>72</v>
      </c>
      <c r="AY352" s="242" t="s">
        <v>160</v>
      </c>
    </row>
    <row r="353" s="14" customFormat="1">
      <c r="A353" s="14"/>
      <c r="B353" s="243"/>
      <c r="C353" s="244"/>
      <c r="D353" s="234" t="s">
        <v>171</v>
      </c>
      <c r="E353" s="245" t="s">
        <v>19</v>
      </c>
      <c r="F353" s="246" t="s">
        <v>825</v>
      </c>
      <c r="G353" s="244"/>
      <c r="H353" s="247">
        <v>2.8929999999999998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171</v>
      </c>
      <c r="AU353" s="253" t="s">
        <v>81</v>
      </c>
      <c r="AV353" s="14" t="s">
        <v>81</v>
      </c>
      <c r="AW353" s="14" t="s">
        <v>33</v>
      </c>
      <c r="AX353" s="14" t="s">
        <v>72</v>
      </c>
      <c r="AY353" s="253" t="s">
        <v>160</v>
      </c>
    </row>
    <row r="354" s="14" customFormat="1">
      <c r="A354" s="14"/>
      <c r="B354" s="243"/>
      <c r="C354" s="244"/>
      <c r="D354" s="234" t="s">
        <v>171</v>
      </c>
      <c r="E354" s="245" t="s">
        <v>19</v>
      </c>
      <c r="F354" s="246" t="s">
        <v>826</v>
      </c>
      <c r="G354" s="244"/>
      <c r="H354" s="247">
        <v>42.926000000000002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171</v>
      </c>
      <c r="AU354" s="253" t="s">
        <v>81</v>
      </c>
      <c r="AV354" s="14" t="s">
        <v>81</v>
      </c>
      <c r="AW354" s="14" t="s">
        <v>33</v>
      </c>
      <c r="AX354" s="14" t="s">
        <v>72</v>
      </c>
      <c r="AY354" s="253" t="s">
        <v>160</v>
      </c>
    </row>
    <row r="355" s="14" customFormat="1">
      <c r="A355" s="14"/>
      <c r="B355" s="243"/>
      <c r="C355" s="244"/>
      <c r="D355" s="234" t="s">
        <v>171</v>
      </c>
      <c r="E355" s="245" t="s">
        <v>19</v>
      </c>
      <c r="F355" s="246" t="s">
        <v>827</v>
      </c>
      <c r="G355" s="244"/>
      <c r="H355" s="247">
        <v>100.71599999999999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171</v>
      </c>
      <c r="AU355" s="253" t="s">
        <v>81</v>
      </c>
      <c r="AV355" s="14" t="s">
        <v>81</v>
      </c>
      <c r="AW355" s="14" t="s">
        <v>33</v>
      </c>
      <c r="AX355" s="14" t="s">
        <v>72</v>
      </c>
      <c r="AY355" s="253" t="s">
        <v>160</v>
      </c>
    </row>
    <row r="356" s="14" customFormat="1">
      <c r="A356" s="14"/>
      <c r="B356" s="243"/>
      <c r="C356" s="244"/>
      <c r="D356" s="234" t="s">
        <v>171</v>
      </c>
      <c r="E356" s="245" t="s">
        <v>19</v>
      </c>
      <c r="F356" s="246" t="s">
        <v>828</v>
      </c>
      <c r="G356" s="244"/>
      <c r="H356" s="247">
        <v>7.8719999999999999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171</v>
      </c>
      <c r="AU356" s="253" t="s">
        <v>81</v>
      </c>
      <c r="AV356" s="14" t="s">
        <v>81</v>
      </c>
      <c r="AW356" s="14" t="s">
        <v>33</v>
      </c>
      <c r="AX356" s="14" t="s">
        <v>72</v>
      </c>
      <c r="AY356" s="253" t="s">
        <v>160</v>
      </c>
    </row>
    <row r="357" s="15" customFormat="1">
      <c r="A357" s="15"/>
      <c r="B357" s="254"/>
      <c r="C357" s="255"/>
      <c r="D357" s="234" t="s">
        <v>171</v>
      </c>
      <c r="E357" s="256" t="s">
        <v>19</v>
      </c>
      <c r="F357" s="257" t="s">
        <v>173</v>
      </c>
      <c r="G357" s="255"/>
      <c r="H357" s="258">
        <v>154.40700000000001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4" t="s">
        <v>171</v>
      </c>
      <c r="AU357" s="264" t="s">
        <v>81</v>
      </c>
      <c r="AV357" s="15" t="s">
        <v>167</v>
      </c>
      <c r="AW357" s="15" t="s">
        <v>33</v>
      </c>
      <c r="AX357" s="15" t="s">
        <v>79</v>
      </c>
      <c r="AY357" s="264" t="s">
        <v>160</v>
      </c>
    </row>
    <row r="358" s="2" customFormat="1" ht="33" customHeight="1">
      <c r="A358" s="40"/>
      <c r="B358" s="41"/>
      <c r="C358" s="214" t="s">
        <v>328</v>
      </c>
      <c r="D358" s="214" t="s">
        <v>162</v>
      </c>
      <c r="E358" s="215" t="s">
        <v>829</v>
      </c>
      <c r="F358" s="216" t="s">
        <v>830</v>
      </c>
      <c r="G358" s="217" t="s">
        <v>253</v>
      </c>
      <c r="H358" s="218">
        <v>1.544</v>
      </c>
      <c r="I358" s="219"/>
      <c r="J358" s="220">
        <f>ROUND(I358*H358,2)</f>
        <v>0</v>
      </c>
      <c r="K358" s="216" t="s">
        <v>166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1.0593999999999999</v>
      </c>
      <c r="R358" s="223">
        <f>Q358*H358</f>
        <v>1.6357135999999999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167</v>
      </c>
      <c r="AT358" s="225" t="s">
        <v>162</v>
      </c>
      <c r="AU358" s="225" t="s">
        <v>81</v>
      </c>
      <c r="AY358" s="19" t="s">
        <v>160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79</v>
      </c>
      <c r="BK358" s="226">
        <f>ROUND(I358*H358,2)</f>
        <v>0</v>
      </c>
      <c r="BL358" s="19" t="s">
        <v>167</v>
      </c>
      <c r="BM358" s="225" t="s">
        <v>831</v>
      </c>
    </row>
    <row r="359" s="2" customFormat="1">
      <c r="A359" s="40"/>
      <c r="B359" s="41"/>
      <c r="C359" s="42"/>
      <c r="D359" s="227" t="s">
        <v>169</v>
      </c>
      <c r="E359" s="42"/>
      <c r="F359" s="228" t="s">
        <v>832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169</v>
      </c>
      <c r="AU359" s="19" t="s">
        <v>81</v>
      </c>
    </row>
    <row r="360" s="13" customFormat="1">
      <c r="A360" s="13"/>
      <c r="B360" s="232"/>
      <c r="C360" s="233"/>
      <c r="D360" s="234" t="s">
        <v>171</v>
      </c>
      <c r="E360" s="235" t="s">
        <v>19</v>
      </c>
      <c r="F360" s="236" t="s">
        <v>655</v>
      </c>
      <c r="G360" s="233"/>
      <c r="H360" s="235" t="s">
        <v>19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171</v>
      </c>
      <c r="AU360" s="242" t="s">
        <v>81</v>
      </c>
      <c r="AV360" s="13" t="s">
        <v>79</v>
      </c>
      <c r="AW360" s="13" t="s">
        <v>33</v>
      </c>
      <c r="AX360" s="13" t="s">
        <v>72</v>
      </c>
      <c r="AY360" s="242" t="s">
        <v>160</v>
      </c>
    </row>
    <row r="361" s="14" customFormat="1">
      <c r="A361" s="14"/>
      <c r="B361" s="243"/>
      <c r="C361" s="244"/>
      <c r="D361" s="234" t="s">
        <v>171</v>
      </c>
      <c r="E361" s="245" t="s">
        <v>19</v>
      </c>
      <c r="F361" s="246" t="s">
        <v>833</v>
      </c>
      <c r="G361" s="244"/>
      <c r="H361" s="247">
        <v>1.544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171</v>
      </c>
      <c r="AU361" s="253" t="s">
        <v>81</v>
      </c>
      <c r="AV361" s="14" t="s">
        <v>81</v>
      </c>
      <c r="AW361" s="14" t="s">
        <v>33</v>
      </c>
      <c r="AX361" s="14" t="s">
        <v>72</v>
      </c>
      <c r="AY361" s="253" t="s">
        <v>160</v>
      </c>
    </row>
    <row r="362" s="15" customFormat="1">
      <c r="A362" s="15"/>
      <c r="B362" s="254"/>
      <c r="C362" s="255"/>
      <c r="D362" s="234" t="s">
        <v>171</v>
      </c>
      <c r="E362" s="256" t="s">
        <v>19</v>
      </c>
      <c r="F362" s="257" t="s">
        <v>173</v>
      </c>
      <c r="G362" s="255"/>
      <c r="H362" s="258">
        <v>1.544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171</v>
      </c>
      <c r="AU362" s="264" t="s">
        <v>81</v>
      </c>
      <c r="AV362" s="15" t="s">
        <v>167</v>
      </c>
      <c r="AW362" s="15" t="s">
        <v>33</v>
      </c>
      <c r="AX362" s="15" t="s">
        <v>79</v>
      </c>
      <c r="AY362" s="264" t="s">
        <v>160</v>
      </c>
    </row>
    <row r="363" s="12" customFormat="1" ht="22.8" customHeight="1">
      <c r="A363" s="12"/>
      <c r="B363" s="198"/>
      <c r="C363" s="199"/>
      <c r="D363" s="200" t="s">
        <v>71</v>
      </c>
      <c r="E363" s="212" t="s">
        <v>178</v>
      </c>
      <c r="F363" s="212" t="s">
        <v>262</v>
      </c>
      <c r="G363" s="199"/>
      <c r="H363" s="199"/>
      <c r="I363" s="202"/>
      <c r="J363" s="213">
        <f>BK363</f>
        <v>0</v>
      </c>
      <c r="K363" s="199"/>
      <c r="L363" s="204"/>
      <c r="M363" s="205"/>
      <c r="N363" s="206"/>
      <c r="O363" s="206"/>
      <c r="P363" s="207">
        <f>SUM(P364:P673)</f>
        <v>0</v>
      </c>
      <c r="Q363" s="206"/>
      <c r="R363" s="207">
        <f>SUM(R364:R673)</f>
        <v>168.52014808999996</v>
      </c>
      <c r="S363" s="206"/>
      <c r="T363" s="208">
        <f>SUM(T364:T673)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9" t="s">
        <v>79</v>
      </c>
      <c r="AT363" s="210" t="s">
        <v>71</v>
      </c>
      <c r="AU363" s="210" t="s">
        <v>79</v>
      </c>
      <c r="AY363" s="209" t="s">
        <v>160</v>
      </c>
      <c r="BK363" s="211">
        <f>SUM(BK364:BK673)</f>
        <v>0</v>
      </c>
    </row>
    <row r="364" s="2" customFormat="1" ht="24.15" customHeight="1">
      <c r="A364" s="40"/>
      <c r="B364" s="41"/>
      <c r="C364" s="214" t="s">
        <v>336</v>
      </c>
      <c r="D364" s="214" t="s">
        <v>162</v>
      </c>
      <c r="E364" s="215" t="s">
        <v>834</v>
      </c>
      <c r="F364" s="216" t="s">
        <v>835</v>
      </c>
      <c r="G364" s="217" t="s">
        <v>222</v>
      </c>
      <c r="H364" s="218">
        <v>0.378</v>
      </c>
      <c r="I364" s="219"/>
      <c r="J364" s="220">
        <f>ROUND(I364*H364,2)</f>
        <v>0</v>
      </c>
      <c r="K364" s="216" t="s">
        <v>166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1.8775</v>
      </c>
      <c r="R364" s="223">
        <f>Q364*H364</f>
        <v>0.70969499999999996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167</v>
      </c>
      <c r="AT364" s="225" t="s">
        <v>162</v>
      </c>
      <c r="AU364" s="225" t="s">
        <v>81</v>
      </c>
      <c r="AY364" s="19" t="s">
        <v>160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79</v>
      </c>
      <c r="BK364" s="226">
        <f>ROUND(I364*H364,2)</f>
        <v>0</v>
      </c>
      <c r="BL364" s="19" t="s">
        <v>167</v>
      </c>
      <c r="BM364" s="225" t="s">
        <v>836</v>
      </c>
    </row>
    <row r="365" s="2" customFormat="1">
      <c r="A365" s="40"/>
      <c r="B365" s="41"/>
      <c r="C365" s="42"/>
      <c r="D365" s="227" t="s">
        <v>169</v>
      </c>
      <c r="E365" s="42"/>
      <c r="F365" s="228" t="s">
        <v>837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169</v>
      </c>
      <c r="AU365" s="19" t="s">
        <v>81</v>
      </c>
    </row>
    <row r="366" s="13" customFormat="1">
      <c r="A366" s="13"/>
      <c r="B366" s="232"/>
      <c r="C366" s="233"/>
      <c r="D366" s="234" t="s">
        <v>171</v>
      </c>
      <c r="E366" s="235" t="s">
        <v>19</v>
      </c>
      <c r="F366" s="236" t="s">
        <v>324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171</v>
      </c>
      <c r="AU366" s="242" t="s">
        <v>81</v>
      </c>
      <c r="AV366" s="13" t="s">
        <v>79</v>
      </c>
      <c r="AW366" s="13" t="s">
        <v>33</v>
      </c>
      <c r="AX366" s="13" t="s">
        <v>72</v>
      </c>
      <c r="AY366" s="242" t="s">
        <v>160</v>
      </c>
    </row>
    <row r="367" s="13" customFormat="1">
      <c r="A367" s="13"/>
      <c r="B367" s="232"/>
      <c r="C367" s="233"/>
      <c r="D367" s="234" t="s">
        <v>171</v>
      </c>
      <c r="E367" s="235" t="s">
        <v>19</v>
      </c>
      <c r="F367" s="236" t="s">
        <v>838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171</v>
      </c>
      <c r="AU367" s="242" t="s">
        <v>81</v>
      </c>
      <c r="AV367" s="13" t="s">
        <v>79</v>
      </c>
      <c r="AW367" s="13" t="s">
        <v>33</v>
      </c>
      <c r="AX367" s="13" t="s">
        <v>72</v>
      </c>
      <c r="AY367" s="242" t="s">
        <v>160</v>
      </c>
    </row>
    <row r="368" s="14" customFormat="1">
      <c r="A368" s="14"/>
      <c r="B368" s="243"/>
      <c r="C368" s="244"/>
      <c r="D368" s="234" t="s">
        <v>171</v>
      </c>
      <c r="E368" s="245" t="s">
        <v>19</v>
      </c>
      <c r="F368" s="246" t="s">
        <v>839</v>
      </c>
      <c r="G368" s="244"/>
      <c r="H368" s="247">
        <v>0.378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171</v>
      </c>
      <c r="AU368" s="253" t="s">
        <v>81</v>
      </c>
      <c r="AV368" s="14" t="s">
        <v>81</v>
      </c>
      <c r="AW368" s="14" t="s">
        <v>33</v>
      </c>
      <c r="AX368" s="14" t="s">
        <v>72</v>
      </c>
      <c r="AY368" s="253" t="s">
        <v>160</v>
      </c>
    </row>
    <row r="369" s="15" customFormat="1">
      <c r="A369" s="15"/>
      <c r="B369" s="254"/>
      <c r="C369" s="255"/>
      <c r="D369" s="234" t="s">
        <v>171</v>
      </c>
      <c r="E369" s="256" t="s">
        <v>19</v>
      </c>
      <c r="F369" s="257" t="s">
        <v>173</v>
      </c>
      <c r="G369" s="255"/>
      <c r="H369" s="258">
        <v>0.378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4" t="s">
        <v>171</v>
      </c>
      <c r="AU369" s="264" t="s">
        <v>81</v>
      </c>
      <c r="AV369" s="15" t="s">
        <v>167</v>
      </c>
      <c r="AW369" s="15" t="s">
        <v>33</v>
      </c>
      <c r="AX369" s="15" t="s">
        <v>79</v>
      </c>
      <c r="AY369" s="264" t="s">
        <v>160</v>
      </c>
    </row>
    <row r="370" s="2" customFormat="1" ht="24.15" customHeight="1">
      <c r="A370" s="40"/>
      <c r="B370" s="41"/>
      <c r="C370" s="214" t="s">
        <v>343</v>
      </c>
      <c r="D370" s="214" t="s">
        <v>162</v>
      </c>
      <c r="E370" s="215" t="s">
        <v>840</v>
      </c>
      <c r="F370" s="216" t="s">
        <v>841</v>
      </c>
      <c r="G370" s="217" t="s">
        <v>181</v>
      </c>
      <c r="H370" s="218">
        <v>165.214</v>
      </c>
      <c r="I370" s="219"/>
      <c r="J370" s="220">
        <f>ROUND(I370*H370,2)</f>
        <v>0</v>
      </c>
      <c r="K370" s="216" t="s">
        <v>166</v>
      </c>
      <c r="L370" s="46"/>
      <c r="M370" s="221" t="s">
        <v>19</v>
      </c>
      <c r="N370" s="222" t="s">
        <v>43</v>
      </c>
      <c r="O370" s="86"/>
      <c r="P370" s="223">
        <f>O370*H370</f>
        <v>0</v>
      </c>
      <c r="Q370" s="223">
        <v>0.15273999999999999</v>
      </c>
      <c r="R370" s="223">
        <f>Q370*H370</f>
        <v>25.234786359999998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167</v>
      </c>
      <c r="AT370" s="225" t="s">
        <v>162</v>
      </c>
      <c r="AU370" s="225" t="s">
        <v>81</v>
      </c>
      <c r="AY370" s="19" t="s">
        <v>160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79</v>
      </c>
      <c r="BK370" s="226">
        <f>ROUND(I370*H370,2)</f>
        <v>0</v>
      </c>
      <c r="BL370" s="19" t="s">
        <v>167</v>
      </c>
      <c r="BM370" s="225" t="s">
        <v>842</v>
      </c>
    </row>
    <row r="371" s="2" customFormat="1">
      <c r="A371" s="40"/>
      <c r="B371" s="41"/>
      <c r="C371" s="42"/>
      <c r="D371" s="227" t="s">
        <v>169</v>
      </c>
      <c r="E371" s="42"/>
      <c r="F371" s="228" t="s">
        <v>843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169</v>
      </c>
      <c r="AU371" s="19" t="s">
        <v>81</v>
      </c>
    </row>
    <row r="372" s="13" customFormat="1">
      <c r="A372" s="13"/>
      <c r="B372" s="232"/>
      <c r="C372" s="233"/>
      <c r="D372" s="234" t="s">
        <v>171</v>
      </c>
      <c r="E372" s="235" t="s">
        <v>19</v>
      </c>
      <c r="F372" s="236" t="s">
        <v>324</v>
      </c>
      <c r="G372" s="233"/>
      <c r="H372" s="235" t="s">
        <v>19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171</v>
      </c>
      <c r="AU372" s="242" t="s">
        <v>81</v>
      </c>
      <c r="AV372" s="13" t="s">
        <v>79</v>
      </c>
      <c r="AW372" s="13" t="s">
        <v>33</v>
      </c>
      <c r="AX372" s="13" t="s">
        <v>72</v>
      </c>
      <c r="AY372" s="242" t="s">
        <v>160</v>
      </c>
    </row>
    <row r="373" s="14" customFormat="1">
      <c r="A373" s="14"/>
      <c r="B373" s="243"/>
      <c r="C373" s="244"/>
      <c r="D373" s="234" t="s">
        <v>171</v>
      </c>
      <c r="E373" s="245" t="s">
        <v>19</v>
      </c>
      <c r="F373" s="246" t="s">
        <v>844</v>
      </c>
      <c r="G373" s="244"/>
      <c r="H373" s="247">
        <v>2.8490000000000002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171</v>
      </c>
      <c r="AU373" s="253" t="s">
        <v>81</v>
      </c>
      <c r="AV373" s="14" t="s">
        <v>81</v>
      </c>
      <c r="AW373" s="14" t="s">
        <v>33</v>
      </c>
      <c r="AX373" s="14" t="s">
        <v>72</v>
      </c>
      <c r="AY373" s="253" t="s">
        <v>160</v>
      </c>
    </row>
    <row r="374" s="14" customFormat="1">
      <c r="A374" s="14"/>
      <c r="B374" s="243"/>
      <c r="C374" s="244"/>
      <c r="D374" s="234" t="s">
        <v>171</v>
      </c>
      <c r="E374" s="245" t="s">
        <v>19</v>
      </c>
      <c r="F374" s="246" t="s">
        <v>845</v>
      </c>
      <c r="G374" s="244"/>
      <c r="H374" s="247">
        <v>3.3519999999999999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171</v>
      </c>
      <c r="AU374" s="253" t="s">
        <v>81</v>
      </c>
      <c r="AV374" s="14" t="s">
        <v>81</v>
      </c>
      <c r="AW374" s="14" t="s">
        <v>33</v>
      </c>
      <c r="AX374" s="14" t="s">
        <v>72</v>
      </c>
      <c r="AY374" s="253" t="s">
        <v>160</v>
      </c>
    </row>
    <row r="375" s="13" customFormat="1">
      <c r="A375" s="13"/>
      <c r="B375" s="232"/>
      <c r="C375" s="233"/>
      <c r="D375" s="234" t="s">
        <v>171</v>
      </c>
      <c r="E375" s="235" t="s">
        <v>19</v>
      </c>
      <c r="F375" s="236" t="s">
        <v>326</v>
      </c>
      <c r="G375" s="233"/>
      <c r="H375" s="235" t="s">
        <v>19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171</v>
      </c>
      <c r="AU375" s="242" t="s">
        <v>81</v>
      </c>
      <c r="AV375" s="13" t="s">
        <v>79</v>
      </c>
      <c r="AW375" s="13" t="s">
        <v>33</v>
      </c>
      <c r="AX375" s="13" t="s">
        <v>72</v>
      </c>
      <c r="AY375" s="242" t="s">
        <v>160</v>
      </c>
    </row>
    <row r="376" s="14" customFormat="1">
      <c r="A376" s="14"/>
      <c r="B376" s="243"/>
      <c r="C376" s="244"/>
      <c r="D376" s="234" t="s">
        <v>171</v>
      </c>
      <c r="E376" s="245" t="s">
        <v>19</v>
      </c>
      <c r="F376" s="246" t="s">
        <v>846</v>
      </c>
      <c r="G376" s="244"/>
      <c r="H376" s="247">
        <v>68.784999999999997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171</v>
      </c>
      <c r="AU376" s="253" t="s">
        <v>81</v>
      </c>
      <c r="AV376" s="14" t="s">
        <v>81</v>
      </c>
      <c r="AW376" s="14" t="s">
        <v>33</v>
      </c>
      <c r="AX376" s="14" t="s">
        <v>72</v>
      </c>
      <c r="AY376" s="253" t="s">
        <v>160</v>
      </c>
    </row>
    <row r="377" s="14" customFormat="1">
      <c r="A377" s="14"/>
      <c r="B377" s="243"/>
      <c r="C377" s="244"/>
      <c r="D377" s="234" t="s">
        <v>171</v>
      </c>
      <c r="E377" s="245" t="s">
        <v>19</v>
      </c>
      <c r="F377" s="246" t="s">
        <v>847</v>
      </c>
      <c r="G377" s="244"/>
      <c r="H377" s="247">
        <v>-2.0760000000000001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171</v>
      </c>
      <c r="AU377" s="253" t="s">
        <v>81</v>
      </c>
      <c r="AV377" s="14" t="s">
        <v>81</v>
      </c>
      <c r="AW377" s="14" t="s">
        <v>33</v>
      </c>
      <c r="AX377" s="14" t="s">
        <v>72</v>
      </c>
      <c r="AY377" s="253" t="s">
        <v>160</v>
      </c>
    </row>
    <row r="378" s="14" customFormat="1">
      <c r="A378" s="14"/>
      <c r="B378" s="243"/>
      <c r="C378" s="244"/>
      <c r="D378" s="234" t="s">
        <v>171</v>
      </c>
      <c r="E378" s="245" t="s">
        <v>19</v>
      </c>
      <c r="F378" s="246" t="s">
        <v>848</v>
      </c>
      <c r="G378" s="244"/>
      <c r="H378" s="247">
        <v>-13.938000000000001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171</v>
      </c>
      <c r="AU378" s="253" t="s">
        <v>81</v>
      </c>
      <c r="AV378" s="14" t="s">
        <v>81</v>
      </c>
      <c r="AW378" s="14" t="s">
        <v>33</v>
      </c>
      <c r="AX378" s="14" t="s">
        <v>72</v>
      </c>
      <c r="AY378" s="253" t="s">
        <v>160</v>
      </c>
    </row>
    <row r="379" s="14" customFormat="1">
      <c r="A379" s="14"/>
      <c r="B379" s="243"/>
      <c r="C379" s="244"/>
      <c r="D379" s="234" t="s">
        <v>171</v>
      </c>
      <c r="E379" s="245" t="s">
        <v>19</v>
      </c>
      <c r="F379" s="246" t="s">
        <v>849</v>
      </c>
      <c r="G379" s="244"/>
      <c r="H379" s="247">
        <v>104.66500000000001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171</v>
      </c>
      <c r="AU379" s="253" t="s">
        <v>81</v>
      </c>
      <c r="AV379" s="14" t="s">
        <v>81</v>
      </c>
      <c r="AW379" s="14" t="s">
        <v>33</v>
      </c>
      <c r="AX379" s="14" t="s">
        <v>72</v>
      </c>
      <c r="AY379" s="253" t="s">
        <v>160</v>
      </c>
    </row>
    <row r="380" s="14" customFormat="1">
      <c r="A380" s="14"/>
      <c r="B380" s="243"/>
      <c r="C380" s="244"/>
      <c r="D380" s="234" t="s">
        <v>171</v>
      </c>
      <c r="E380" s="245" t="s">
        <v>19</v>
      </c>
      <c r="F380" s="246" t="s">
        <v>850</v>
      </c>
      <c r="G380" s="244"/>
      <c r="H380" s="247">
        <v>-2.02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171</v>
      </c>
      <c r="AU380" s="253" t="s">
        <v>81</v>
      </c>
      <c r="AV380" s="14" t="s">
        <v>81</v>
      </c>
      <c r="AW380" s="14" t="s">
        <v>33</v>
      </c>
      <c r="AX380" s="14" t="s">
        <v>72</v>
      </c>
      <c r="AY380" s="253" t="s">
        <v>160</v>
      </c>
    </row>
    <row r="381" s="14" customFormat="1">
      <c r="A381" s="14"/>
      <c r="B381" s="243"/>
      <c r="C381" s="244"/>
      <c r="D381" s="234" t="s">
        <v>171</v>
      </c>
      <c r="E381" s="245" t="s">
        <v>19</v>
      </c>
      <c r="F381" s="246" t="s">
        <v>851</v>
      </c>
      <c r="G381" s="244"/>
      <c r="H381" s="247">
        <v>-0.86499999999999999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171</v>
      </c>
      <c r="AU381" s="253" t="s">
        <v>81</v>
      </c>
      <c r="AV381" s="14" t="s">
        <v>81</v>
      </c>
      <c r="AW381" s="14" t="s">
        <v>33</v>
      </c>
      <c r="AX381" s="14" t="s">
        <v>72</v>
      </c>
      <c r="AY381" s="253" t="s">
        <v>160</v>
      </c>
    </row>
    <row r="382" s="14" customFormat="1">
      <c r="A382" s="14"/>
      <c r="B382" s="243"/>
      <c r="C382" s="244"/>
      <c r="D382" s="234" t="s">
        <v>171</v>
      </c>
      <c r="E382" s="245" t="s">
        <v>19</v>
      </c>
      <c r="F382" s="246" t="s">
        <v>852</v>
      </c>
      <c r="G382" s="244"/>
      <c r="H382" s="247">
        <v>7.6120000000000001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171</v>
      </c>
      <c r="AU382" s="253" t="s">
        <v>81</v>
      </c>
      <c r="AV382" s="14" t="s">
        <v>81</v>
      </c>
      <c r="AW382" s="14" t="s">
        <v>33</v>
      </c>
      <c r="AX382" s="14" t="s">
        <v>72</v>
      </c>
      <c r="AY382" s="253" t="s">
        <v>160</v>
      </c>
    </row>
    <row r="383" s="14" customFormat="1">
      <c r="A383" s="14"/>
      <c r="B383" s="243"/>
      <c r="C383" s="244"/>
      <c r="D383" s="234" t="s">
        <v>171</v>
      </c>
      <c r="E383" s="245" t="s">
        <v>19</v>
      </c>
      <c r="F383" s="246" t="s">
        <v>853</v>
      </c>
      <c r="G383" s="244"/>
      <c r="H383" s="247">
        <v>-3.1499999999999999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171</v>
      </c>
      <c r="AU383" s="253" t="s">
        <v>81</v>
      </c>
      <c r="AV383" s="14" t="s">
        <v>81</v>
      </c>
      <c r="AW383" s="14" t="s">
        <v>33</v>
      </c>
      <c r="AX383" s="14" t="s">
        <v>72</v>
      </c>
      <c r="AY383" s="253" t="s">
        <v>160</v>
      </c>
    </row>
    <row r="384" s="15" customFormat="1">
      <c r="A384" s="15"/>
      <c r="B384" s="254"/>
      <c r="C384" s="255"/>
      <c r="D384" s="234" t="s">
        <v>171</v>
      </c>
      <c r="E384" s="256" t="s">
        <v>19</v>
      </c>
      <c r="F384" s="257" t="s">
        <v>173</v>
      </c>
      <c r="G384" s="255"/>
      <c r="H384" s="258">
        <v>165.214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4" t="s">
        <v>171</v>
      </c>
      <c r="AU384" s="264" t="s">
        <v>81</v>
      </c>
      <c r="AV384" s="15" t="s">
        <v>167</v>
      </c>
      <c r="AW384" s="15" t="s">
        <v>33</v>
      </c>
      <c r="AX384" s="15" t="s">
        <v>79</v>
      </c>
      <c r="AY384" s="264" t="s">
        <v>160</v>
      </c>
    </row>
    <row r="385" s="2" customFormat="1" ht="24.15" customHeight="1">
      <c r="A385" s="40"/>
      <c r="B385" s="41"/>
      <c r="C385" s="214" t="s">
        <v>349</v>
      </c>
      <c r="D385" s="214" t="s">
        <v>162</v>
      </c>
      <c r="E385" s="215" t="s">
        <v>854</v>
      </c>
      <c r="F385" s="216" t="s">
        <v>855</v>
      </c>
      <c r="G385" s="217" t="s">
        <v>181</v>
      </c>
      <c r="H385" s="218">
        <v>257.85399999999998</v>
      </c>
      <c r="I385" s="219"/>
      <c r="J385" s="220">
        <f>ROUND(I385*H385,2)</f>
        <v>0</v>
      </c>
      <c r="K385" s="216" t="s">
        <v>166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0.16422999999999999</v>
      </c>
      <c r="R385" s="223">
        <f>Q385*H385</f>
        <v>42.347362419999996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167</v>
      </c>
      <c r="AT385" s="225" t="s">
        <v>162</v>
      </c>
      <c r="AU385" s="225" t="s">
        <v>81</v>
      </c>
      <c r="AY385" s="19" t="s">
        <v>160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79</v>
      </c>
      <c r="BK385" s="226">
        <f>ROUND(I385*H385,2)</f>
        <v>0</v>
      </c>
      <c r="BL385" s="19" t="s">
        <v>167</v>
      </c>
      <c r="BM385" s="225" t="s">
        <v>856</v>
      </c>
    </row>
    <row r="386" s="2" customFormat="1">
      <c r="A386" s="40"/>
      <c r="B386" s="41"/>
      <c r="C386" s="42"/>
      <c r="D386" s="227" t="s">
        <v>169</v>
      </c>
      <c r="E386" s="42"/>
      <c r="F386" s="228" t="s">
        <v>857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169</v>
      </c>
      <c r="AU386" s="19" t="s">
        <v>81</v>
      </c>
    </row>
    <row r="387" s="13" customFormat="1">
      <c r="A387" s="13"/>
      <c r="B387" s="232"/>
      <c r="C387" s="233"/>
      <c r="D387" s="234" t="s">
        <v>171</v>
      </c>
      <c r="E387" s="235" t="s">
        <v>19</v>
      </c>
      <c r="F387" s="236" t="s">
        <v>324</v>
      </c>
      <c r="G387" s="233"/>
      <c r="H387" s="235" t="s">
        <v>19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171</v>
      </c>
      <c r="AU387" s="242" t="s">
        <v>81</v>
      </c>
      <c r="AV387" s="13" t="s">
        <v>79</v>
      </c>
      <c r="AW387" s="13" t="s">
        <v>33</v>
      </c>
      <c r="AX387" s="13" t="s">
        <v>72</v>
      </c>
      <c r="AY387" s="242" t="s">
        <v>160</v>
      </c>
    </row>
    <row r="388" s="14" customFormat="1">
      <c r="A388" s="14"/>
      <c r="B388" s="243"/>
      <c r="C388" s="244"/>
      <c r="D388" s="234" t="s">
        <v>171</v>
      </c>
      <c r="E388" s="245" t="s">
        <v>19</v>
      </c>
      <c r="F388" s="246" t="s">
        <v>858</v>
      </c>
      <c r="G388" s="244"/>
      <c r="H388" s="247">
        <v>87.028999999999996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171</v>
      </c>
      <c r="AU388" s="253" t="s">
        <v>81</v>
      </c>
      <c r="AV388" s="14" t="s">
        <v>81</v>
      </c>
      <c r="AW388" s="14" t="s">
        <v>33</v>
      </c>
      <c r="AX388" s="14" t="s">
        <v>72</v>
      </c>
      <c r="AY388" s="253" t="s">
        <v>160</v>
      </c>
    </row>
    <row r="389" s="14" customFormat="1">
      <c r="A389" s="14"/>
      <c r="B389" s="243"/>
      <c r="C389" s="244"/>
      <c r="D389" s="234" t="s">
        <v>171</v>
      </c>
      <c r="E389" s="245" t="s">
        <v>19</v>
      </c>
      <c r="F389" s="246" t="s">
        <v>859</v>
      </c>
      <c r="G389" s="244"/>
      <c r="H389" s="247">
        <v>-2.5830000000000002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171</v>
      </c>
      <c r="AU389" s="253" t="s">
        <v>81</v>
      </c>
      <c r="AV389" s="14" t="s">
        <v>81</v>
      </c>
      <c r="AW389" s="14" t="s">
        <v>33</v>
      </c>
      <c r="AX389" s="14" t="s">
        <v>72</v>
      </c>
      <c r="AY389" s="253" t="s">
        <v>160</v>
      </c>
    </row>
    <row r="390" s="14" customFormat="1">
      <c r="A390" s="14"/>
      <c r="B390" s="243"/>
      <c r="C390" s="244"/>
      <c r="D390" s="234" t="s">
        <v>171</v>
      </c>
      <c r="E390" s="245" t="s">
        <v>19</v>
      </c>
      <c r="F390" s="246" t="s">
        <v>860</v>
      </c>
      <c r="G390" s="244"/>
      <c r="H390" s="247">
        <v>4.1609999999999996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171</v>
      </c>
      <c r="AU390" s="253" t="s">
        <v>81</v>
      </c>
      <c r="AV390" s="14" t="s">
        <v>81</v>
      </c>
      <c r="AW390" s="14" t="s">
        <v>33</v>
      </c>
      <c r="AX390" s="14" t="s">
        <v>72</v>
      </c>
      <c r="AY390" s="253" t="s">
        <v>160</v>
      </c>
    </row>
    <row r="391" s="14" customFormat="1">
      <c r="A391" s="14"/>
      <c r="B391" s="243"/>
      <c r="C391" s="244"/>
      <c r="D391" s="234" t="s">
        <v>171</v>
      </c>
      <c r="E391" s="245" t="s">
        <v>19</v>
      </c>
      <c r="F391" s="246" t="s">
        <v>861</v>
      </c>
      <c r="G391" s="244"/>
      <c r="H391" s="247">
        <v>45.951999999999998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171</v>
      </c>
      <c r="AU391" s="253" t="s">
        <v>81</v>
      </c>
      <c r="AV391" s="14" t="s">
        <v>81</v>
      </c>
      <c r="AW391" s="14" t="s">
        <v>33</v>
      </c>
      <c r="AX391" s="14" t="s">
        <v>72</v>
      </c>
      <c r="AY391" s="253" t="s">
        <v>160</v>
      </c>
    </row>
    <row r="392" s="14" customFormat="1">
      <c r="A392" s="14"/>
      <c r="B392" s="243"/>
      <c r="C392" s="244"/>
      <c r="D392" s="234" t="s">
        <v>171</v>
      </c>
      <c r="E392" s="245" t="s">
        <v>19</v>
      </c>
      <c r="F392" s="246" t="s">
        <v>862</v>
      </c>
      <c r="G392" s="244"/>
      <c r="H392" s="247">
        <v>-2.0739999999999998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171</v>
      </c>
      <c r="AU392" s="253" t="s">
        <v>81</v>
      </c>
      <c r="AV392" s="14" t="s">
        <v>81</v>
      </c>
      <c r="AW392" s="14" t="s">
        <v>33</v>
      </c>
      <c r="AX392" s="14" t="s">
        <v>72</v>
      </c>
      <c r="AY392" s="253" t="s">
        <v>160</v>
      </c>
    </row>
    <row r="393" s="14" customFormat="1">
      <c r="A393" s="14"/>
      <c r="B393" s="243"/>
      <c r="C393" s="244"/>
      <c r="D393" s="234" t="s">
        <v>171</v>
      </c>
      <c r="E393" s="245" t="s">
        <v>19</v>
      </c>
      <c r="F393" s="246" t="s">
        <v>863</v>
      </c>
      <c r="G393" s="244"/>
      <c r="H393" s="247">
        <v>-17.747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171</v>
      </c>
      <c r="AU393" s="253" t="s">
        <v>81</v>
      </c>
      <c r="AV393" s="14" t="s">
        <v>81</v>
      </c>
      <c r="AW393" s="14" t="s">
        <v>33</v>
      </c>
      <c r="AX393" s="14" t="s">
        <v>72</v>
      </c>
      <c r="AY393" s="253" t="s">
        <v>160</v>
      </c>
    </row>
    <row r="394" s="14" customFormat="1">
      <c r="A394" s="14"/>
      <c r="B394" s="243"/>
      <c r="C394" s="244"/>
      <c r="D394" s="234" t="s">
        <v>171</v>
      </c>
      <c r="E394" s="245" t="s">
        <v>19</v>
      </c>
      <c r="F394" s="246" t="s">
        <v>864</v>
      </c>
      <c r="G394" s="244"/>
      <c r="H394" s="247">
        <v>-2.6659999999999999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171</v>
      </c>
      <c r="AU394" s="253" t="s">
        <v>81</v>
      </c>
      <c r="AV394" s="14" t="s">
        <v>81</v>
      </c>
      <c r="AW394" s="14" t="s">
        <v>33</v>
      </c>
      <c r="AX394" s="14" t="s">
        <v>72</v>
      </c>
      <c r="AY394" s="253" t="s">
        <v>160</v>
      </c>
    </row>
    <row r="395" s="13" customFormat="1">
      <c r="A395" s="13"/>
      <c r="B395" s="232"/>
      <c r="C395" s="233"/>
      <c r="D395" s="234" t="s">
        <v>171</v>
      </c>
      <c r="E395" s="235" t="s">
        <v>19</v>
      </c>
      <c r="F395" s="236" t="s">
        <v>326</v>
      </c>
      <c r="G395" s="233"/>
      <c r="H395" s="235" t="s">
        <v>19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171</v>
      </c>
      <c r="AU395" s="242" t="s">
        <v>81</v>
      </c>
      <c r="AV395" s="13" t="s">
        <v>79</v>
      </c>
      <c r="AW395" s="13" t="s">
        <v>33</v>
      </c>
      <c r="AX395" s="13" t="s">
        <v>72</v>
      </c>
      <c r="AY395" s="242" t="s">
        <v>160</v>
      </c>
    </row>
    <row r="396" s="14" customFormat="1">
      <c r="A396" s="14"/>
      <c r="B396" s="243"/>
      <c r="C396" s="244"/>
      <c r="D396" s="234" t="s">
        <v>171</v>
      </c>
      <c r="E396" s="245" t="s">
        <v>19</v>
      </c>
      <c r="F396" s="246" t="s">
        <v>865</v>
      </c>
      <c r="G396" s="244"/>
      <c r="H396" s="247">
        <v>185.25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171</v>
      </c>
      <c r="AU396" s="253" t="s">
        <v>81</v>
      </c>
      <c r="AV396" s="14" t="s">
        <v>81</v>
      </c>
      <c r="AW396" s="14" t="s">
        <v>33</v>
      </c>
      <c r="AX396" s="14" t="s">
        <v>72</v>
      </c>
      <c r="AY396" s="253" t="s">
        <v>160</v>
      </c>
    </row>
    <row r="397" s="14" customFormat="1">
      <c r="A397" s="14"/>
      <c r="B397" s="243"/>
      <c r="C397" s="244"/>
      <c r="D397" s="234" t="s">
        <v>171</v>
      </c>
      <c r="E397" s="245" t="s">
        <v>19</v>
      </c>
      <c r="F397" s="246" t="s">
        <v>866</v>
      </c>
      <c r="G397" s="244"/>
      <c r="H397" s="247">
        <v>-23.07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171</v>
      </c>
      <c r="AU397" s="253" t="s">
        <v>81</v>
      </c>
      <c r="AV397" s="14" t="s">
        <v>81</v>
      </c>
      <c r="AW397" s="14" t="s">
        <v>33</v>
      </c>
      <c r="AX397" s="14" t="s">
        <v>72</v>
      </c>
      <c r="AY397" s="253" t="s">
        <v>160</v>
      </c>
    </row>
    <row r="398" s="14" customFormat="1">
      <c r="A398" s="14"/>
      <c r="B398" s="243"/>
      <c r="C398" s="244"/>
      <c r="D398" s="234" t="s">
        <v>171</v>
      </c>
      <c r="E398" s="245" t="s">
        <v>19</v>
      </c>
      <c r="F398" s="246" t="s">
        <v>867</v>
      </c>
      <c r="G398" s="244"/>
      <c r="H398" s="247">
        <v>-7.4980000000000002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171</v>
      </c>
      <c r="AU398" s="253" t="s">
        <v>81</v>
      </c>
      <c r="AV398" s="14" t="s">
        <v>81</v>
      </c>
      <c r="AW398" s="14" t="s">
        <v>33</v>
      </c>
      <c r="AX398" s="14" t="s">
        <v>72</v>
      </c>
      <c r="AY398" s="253" t="s">
        <v>160</v>
      </c>
    </row>
    <row r="399" s="14" customFormat="1">
      <c r="A399" s="14"/>
      <c r="B399" s="243"/>
      <c r="C399" s="244"/>
      <c r="D399" s="234" t="s">
        <v>171</v>
      </c>
      <c r="E399" s="245" t="s">
        <v>19</v>
      </c>
      <c r="F399" s="246" t="s">
        <v>868</v>
      </c>
      <c r="G399" s="244"/>
      <c r="H399" s="247">
        <v>-8.9000000000000004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171</v>
      </c>
      <c r="AU399" s="253" t="s">
        <v>81</v>
      </c>
      <c r="AV399" s="14" t="s">
        <v>81</v>
      </c>
      <c r="AW399" s="14" t="s">
        <v>33</v>
      </c>
      <c r="AX399" s="14" t="s">
        <v>72</v>
      </c>
      <c r="AY399" s="253" t="s">
        <v>160</v>
      </c>
    </row>
    <row r="400" s="15" customFormat="1">
      <c r="A400" s="15"/>
      <c r="B400" s="254"/>
      <c r="C400" s="255"/>
      <c r="D400" s="234" t="s">
        <v>171</v>
      </c>
      <c r="E400" s="256" t="s">
        <v>19</v>
      </c>
      <c r="F400" s="257" t="s">
        <v>173</v>
      </c>
      <c r="G400" s="255"/>
      <c r="H400" s="258">
        <v>257.85399999999998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4" t="s">
        <v>171</v>
      </c>
      <c r="AU400" s="264" t="s">
        <v>81</v>
      </c>
      <c r="AV400" s="15" t="s">
        <v>167</v>
      </c>
      <c r="AW400" s="15" t="s">
        <v>33</v>
      </c>
      <c r="AX400" s="15" t="s">
        <v>79</v>
      </c>
      <c r="AY400" s="264" t="s">
        <v>160</v>
      </c>
    </row>
    <row r="401" s="2" customFormat="1" ht="24.15" customHeight="1">
      <c r="A401" s="40"/>
      <c r="B401" s="41"/>
      <c r="C401" s="214" t="s">
        <v>356</v>
      </c>
      <c r="D401" s="214" t="s">
        <v>162</v>
      </c>
      <c r="E401" s="215" t="s">
        <v>869</v>
      </c>
      <c r="F401" s="216" t="s">
        <v>870</v>
      </c>
      <c r="G401" s="217" t="s">
        <v>207</v>
      </c>
      <c r="H401" s="218">
        <v>41.301000000000002</v>
      </c>
      <c r="I401" s="219"/>
      <c r="J401" s="220">
        <f>ROUND(I401*H401,2)</f>
        <v>0</v>
      </c>
      <c r="K401" s="216" t="s">
        <v>166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0.029610000000000001</v>
      </c>
      <c r="R401" s="223">
        <f>Q401*H401</f>
        <v>1.2229226100000001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167</v>
      </c>
      <c r="AT401" s="225" t="s">
        <v>162</v>
      </c>
      <c r="AU401" s="225" t="s">
        <v>81</v>
      </c>
      <c r="AY401" s="19" t="s">
        <v>160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79</v>
      </c>
      <c r="BK401" s="226">
        <f>ROUND(I401*H401,2)</f>
        <v>0</v>
      </c>
      <c r="BL401" s="19" t="s">
        <v>167</v>
      </c>
      <c r="BM401" s="225" t="s">
        <v>871</v>
      </c>
    </row>
    <row r="402" s="2" customFormat="1">
      <c r="A402" s="40"/>
      <c r="B402" s="41"/>
      <c r="C402" s="42"/>
      <c r="D402" s="227" t="s">
        <v>169</v>
      </c>
      <c r="E402" s="42"/>
      <c r="F402" s="228" t="s">
        <v>872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169</v>
      </c>
      <c r="AU402" s="19" t="s">
        <v>81</v>
      </c>
    </row>
    <row r="403" s="13" customFormat="1">
      <c r="A403" s="13"/>
      <c r="B403" s="232"/>
      <c r="C403" s="233"/>
      <c r="D403" s="234" t="s">
        <v>171</v>
      </c>
      <c r="E403" s="235" t="s">
        <v>19</v>
      </c>
      <c r="F403" s="236" t="s">
        <v>324</v>
      </c>
      <c r="G403" s="233"/>
      <c r="H403" s="235" t="s">
        <v>19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171</v>
      </c>
      <c r="AU403" s="242" t="s">
        <v>81</v>
      </c>
      <c r="AV403" s="13" t="s">
        <v>79</v>
      </c>
      <c r="AW403" s="13" t="s">
        <v>33</v>
      </c>
      <c r="AX403" s="13" t="s">
        <v>72</v>
      </c>
      <c r="AY403" s="242" t="s">
        <v>160</v>
      </c>
    </row>
    <row r="404" s="14" customFormat="1">
      <c r="A404" s="14"/>
      <c r="B404" s="243"/>
      <c r="C404" s="244"/>
      <c r="D404" s="234" t="s">
        <v>171</v>
      </c>
      <c r="E404" s="245" t="s">
        <v>19</v>
      </c>
      <c r="F404" s="246" t="s">
        <v>873</v>
      </c>
      <c r="G404" s="244"/>
      <c r="H404" s="247">
        <v>37.990000000000002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171</v>
      </c>
      <c r="AU404" s="253" t="s">
        <v>81</v>
      </c>
      <c r="AV404" s="14" t="s">
        <v>81</v>
      </c>
      <c r="AW404" s="14" t="s">
        <v>33</v>
      </c>
      <c r="AX404" s="14" t="s">
        <v>72</v>
      </c>
      <c r="AY404" s="253" t="s">
        <v>160</v>
      </c>
    </row>
    <row r="405" s="14" customFormat="1">
      <c r="A405" s="14"/>
      <c r="B405" s="243"/>
      <c r="C405" s="244"/>
      <c r="D405" s="234" t="s">
        <v>171</v>
      </c>
      <c r="E405" s="245" t="s">
        <v>19</v>
      </c>
      <c r="F405" s="246" t="s">
        <v>874</v>
      </c>
      <c r="G405" s="244"/>
      <c r="H405" s="247">
        <v>-0.84999999999999998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171</v>
      </c>
      <c r="AU405" s="253" t="s">
        <v>81</v>
      </c>
      <c r="AV405" s="14" t="s">
        <v>81</v>
      </c>
      <c r="AW405" s="14" t="s">
        <v>33</v>
      </c>
      <c r="AX405" s="14" t="s">
        <v>72</v>
      </c>
      <c r="AY405" s="253" t="s">
        <v>160</v>
      </c>
    </row>
    <row r="406" s="14" customFormat="1">
      <c r="A406" s="14"/>
      <c r="B406" s="243"/>
      <c r="C406" s="244"/>
      <c r="D406" s="234" t="s">
        <v>171</v>
      </c>
      <c r="E406" s="245" t="s">
        <v>19</v>
      </c>
      <c r="F406" s="246" t="s">
        <v>860</v>
      </c>
      <c r="G406" s="244"/>
      <c r="H406" s="247">
        <v>4.1609999999999996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171</v>
      </c>
      <c r="AU406" s="253" t="s">
        <v>81</v>
      </c>
      <c r="AV406" s="14" t="s">
        <v>81</v>
      </c>
      <c r="AW406" s="14" t="s">
        <v>33</v>
      </c>
      <c r="AX406" s="14" t="s">
        <v>72</v>
      </c>
      <c r="AY406" s="253" t="s">
        <v>160</v>
      </c>
    </row>
    <row r="407" s="15" customFormat="1">
      <c r="A407" s="15"/>
      <c r="B407" s="254"/>
      <c r="C407" s="255"/>
      <c r="D407" s="234" t="s">
        <v>171</v>
      </c>
      <c r="E407" s="256" t="s">
        <v>19</v>
      </c>
      <c r="F407" s="257" t="s">
        <v>173</v>
      </c>
      <c r="G407" s="255"/>
      <c r="H407" s="258">
        <v>41.301000000000002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4" t="s">
        <v>171</v>
      </c>
      <c r="AU407" s="264" t="s">
        <v>81</v>
      </c>
      <c r="AV407" s="15" t="s">
        <v>167</v>
      </c>
      <c r="AW407" s="15" t="s">
        <v>33</v>
      </c>
      <c r="AX407" s="15" t="s">
        <v>79</v>
      </c>
      <c r="AY407" s="264" t="s">
        <v>160</v>
      </c>
    </row>
    <row r="408" s="2" customFormat="1" ht="16.5" customHeight="1">
      <c r="A408" s="40"/>
      <c r="B408" s="41"/>
      <c r="C408" s="214" t="s">
        <v>362</v>
      </c>
      <c r="D408" s="214" t="s">
        <v>162</v>
      </c>
      <c r="E408" s="215" t="s">
        <v>875</v>
      </c>
      <c r="F408" s="216" t="s">
        <v>876</v>
      </c>
      <c r="G408" s="217" t="s">
        <v>207</v>
      </c>
      <c r="H408" s="218">
        <v>41.301000000000002</v>
      </c>
      <c r="I408" s="219"/>
      <c r="J408" s="220">
        <f>ROUND(I408*H408,2)</f>
        <v>0</v>
      </c>
      <c r="K408" s="216" t="s">
        <v>166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0.0062300000000000003</v>
      </c>
      <c r="R408" s="223">
        <f>Q408*H408</f>
        <v>0.25730523000000005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167</v>
      </c>
      <c r="AT408" s="225" t="s">
        <v>162</v>
      </c>
      <c r="AU408" s="225" t="s">
        <v>81</v>
      </c>
      <c r="AY408" s="19" t="s">
        <v>160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79</v>
      </c>
      <c r="BK408" s="226">
        <f>ROUND(I408*H408,2)</f>
        <v>0</v>
      </c>
      <c r="BL408" s="19" t="s">
        <v>167</v>
      </c>
      <c r="BM408" s="225" t="s">
        <v>877</v>
      </c>
    </row>
    <row r="409" s="2" customFormat="1">
      <c r="A409" s="40"/>
      <c r="B409" s="41"/>
      <c r="C409" s="42"/>
      <c r="D409" s="227" t="s">
        <v>169</v>
      </c>
      <c r="E409" s="42"/>
      <c r="F409" s="228" t="s">
        <v>878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169</v>
      </c>
      <c r="AU409" s="19" t="s">
        <v>81</v>
      </c>
    </row>
    <row r="410" s="13" customFormat="1">
      <c r="A410" s="13"/>
      <c r="B410" s="232"/>
      <c r="C410" s="233"/>
      <c r="D410" s="234" t="s">
        <v>171</v>
      </c>
      <c r="E410" s="235" t="s">
        <v>19</v>
      </c>
      <c r="F410" s="236" t="s">
        <v>324</v>
      </c>
      <c r="G410" s="233"/>
      <c r="H410" s="235" t="s">
        <v>19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171</v>
      </c>
      <c r="AU410" s="242" t="s">
        <v>81</v>
      </c>
      <c r="AV410" s="13" t="s">
        <v>79</v>
      </c>
      <c r="AW410" s="13" t="s">
        <v>33</v>
      </c>
      <c r="AX410" s="13" t="s">
        <v>72</v>
      </c>
      <c r="AY410" s="242" t="s">
        <v>160</v>
      </c>
    </row>
    <row r="411" s="14" customFormat="1">
      <c r="A411" s="14"/>
      <c r="B411" s="243"/>
      <c r="C411" s="244"/>
      <c r="D411" s="234" t="s">
        <v>171</v>
      </c>
      <c r="E411" s="245" t="s">
        <v>19</v>
      </c>
      <c r="F411" s="246" t="s">
        <v>873</v>
      </c>
      <c r="G411" s="244"/>
      <c r="H411" s="247">
        <v>37.990000000000002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171</v>
      </c>
      <c r="AU411" s="253" t="s">
        <v>81</v>
      </c>
      <c r="AV411" s="14" t="s">
        <v>81</v>
      </c>
      <c r="AW411" s="14" t="s">
        <v>33</v>
      </c>
      <c r="AX411" s="14" t="s">
        <v>72</v>
      </c>
      <c r="AY411" s="253" t="s">
        <v>160</v>
      </c>
    </row>
    <row r="412" s="14" customFormat="1">
      <c r="A412" s="14"/>
      <c r="B412" s="243"/>
      <c r="C412" s="244"/>
      <c r="D412" s="234" t="s">
        <v>171</v>
      </c>
      <c r="E412" s="245" t="s">
        <v>19</v>
      </c>
      <c r="F412" s="246" t="s">
        <v>874</v>
      </c>
      <c r="G412" s="244"/>
      <c r="H412" s="247">
        <v>-0.84999999999999998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171</v>
      </c>
      <c r="AU412" s="253" t="s">
        <v>81</v>
      </c>
      <c r="AV412" s="14" t="s">
        <v>81</v>
      </c>
      <c r="AW412" s="14" t="s">
        <v>33</v>
      </c>
      <c r="AX412" s="14" t="s">
        <v>72</v>
      </c>
      <c r="AY412" s="253" t="s">
        <v>160</v>
      </c>
    </row>
    <row r="413" s="14" customFormat="1">
      <c r="A413" s="14"/>
      <c r="B413" s="243"/>
      <c r="C413" s="244"/>
      <c r="D413" s="234" t="s">
        <v>171</v>
      </c>
      <c r="E413" s="245" t="s">
        <v>19</v>
      </c>
      <c r="F413" s="246" t="s">
        <v>860</v>
      </c>
      <c r="G413" s="244"/>
      <c r="H413" s="247">
        <v>4.1609999999999996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171</v>
      </c>
      <c r="AU413" s="253" t="s">
        <v>81</v>
      </c>
      <c r="AV413" s="14" t="s">
        <v>81</v>
      </c>
      <c r="AW413" s="14" t="s">
        <v>33</v>
      </c>
      <c r="AX413" s="14" t="s">
        <v>72</v>
      </c>
      <c r="AY413" s="253" t="s">
        <v>160</v>
      </c>
    </row>
    <row r="414" s="15" customFormat="1">
      <c r="A414" s="15"/>
      <c r="B414" s="254"/>
      <c r="C414" s="255"/>
      <c r="D414" s="234" t="s">
        <v>171</v>
      </c>
      <c r="E414" s="256" t="s">
        <v>19</v>
      </c>
      <c r="F414" s="257" t="s">
        <v>173</v>
      </c>
      <c r="G414" s="255"/>
      <c r="H414" s="258">
        <v>41.301000000000002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171</v>
      </c>
      <c r="AU414" s="264" t="s">
        <v>81</v>
      </c>
      <c r="AV414" s="15" t="s">
        <v>167</v>
      </c>
      <c r="AW414" s="15" t="s">
        <v>33</v>
      </c>
      <c r="AX414" s="15" t="s">
        <v>79</v>
      </c>
      <c r="AY414" s="264" t="s">
        <v>160</v>
      </c>
    </row>
    <row r="415" s="2" customFormat="1" ht="21.75" customHeight="1">
      <c r="A415" s="40"/>
      <c r="B415" s="41"/>
      <c r="C415" s="214" t="s">
        <v>367</v>
      </c>
      <c r="D415" s="214" t="s">
        <v>162</v>
      </c>
      <c r="E415" s="215" t="s">
        <v>879</v>
      </c>
      <c r="F415" s="216" t="s">
        <v>880</v>
      </c>
      <c r="G415" s="217" t="s">
        <v>222</v>
      </c>
      <c r="H415" s="218">
        <v>9.4269999999999996</v>
      </c>
      <c r="I415" s="219"/>
      <c r="J415" s="220">
        <f>ROUND(I415*H415,2)</f>
        <v>0</v>
      </c>
      <c r="K415" s="216" t="s">
        <v>166</v>
      </c>
      <c r="L415" s="46"/>
      <c r="M415" s="221" t="s">
        <v>19</v>
      </c>
      <c r="N415" s="222" t="s">
        <v>43</v>
      </c>
      <c r="O415" s="86"/>
      <c r="P415" s="223">
        <f>O415*H415</f>
        <v>0</v>
      </c>
      <c r="Q415" s="223">
        <v>2.5018699999999998</v>
      </c>
      <c r="R415" s="223">
        <f>Q415*H415</f>
        <v>23.585128489999999</v>
      </c>
      <c r="S415" s="223">
        <v>0</v>
      </c>
      <c r="T415" s="224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167</v>
      </c>
      <c r="AT415" s="225" t="s">
        <v>162</v>
      </c>
      <c r="AU415" s="225" t="s">
        <v>81</v>
      </c>
      <c r="AY415" s="19" t="s">
        <v>160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9" t="s">
        <v>79</v>
      </c>
      <c r="BK415" s="226">
        <f>ROUND(I415*H415,2)</f>
        <v>0</v>
      </c>
      <c r="BL415" s="19" t="s">
        <v>167</v>
      </c>
      <c r="BM415" s="225" t="s">
        <v>881</v>
      </c>
    </row>
    <row r="416" s="2" customFormat="1">
      <c r="A416" s="40"/>
      <c r="B416" s="41"/>
      <c r="C416" s="42"/>
      <c r="D416" s="227" t="s">
        <v>169</v>
      </c>
      <c r="E416" s="42"/>
      <c r="F416" s="228" t="s">
        <v>882</v>
      </c>
      <c r="G416" s="42"/>
      <c r="H416" s="42"/>
      <c r="I416" s="229"/>
      <c r="J416" s="42"/>
      <c r="K416" s="42"/>
      <c r="L416" s="46"/>
      <c r="M416" s="230"/>
      <c r="N416" s="231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169</v>
      </c>
      <c r="AU416" s="19" t="s">
        <v>81</v>
      </c>
    </row>
    <row r="417" s="13" customFormat="1">
      <c r="A417" s="13"/>
      <c r="B417" s="232"/>
      <c r="C417" s="233"/>
      <c r="D417" s="234" t="s">
        <v>171</v>
      </c>
      <c r="E417" s="235" t="s">
        <v>19</v>
      </c>
      <c r="F417" s="236" t="s">
        <v>883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171</v>
      </c>
      <c r="AU417" s="242" t="s">
        <v>81</v>
      </c>
      <c r="AV417" s="13" t="s">
        <v>79</v>
      </c>
      <c r="AW417" s="13" t="s">
        <v>33</v>
      </c>
      <c r="AX417" s="13" t="s">
        <v>72</v>
      </c>
      <c r="AY417" s="242" t="s">
        <v>160</v>
      </c>
    </row>
    <row r="418" s="13" customFormat="1">
      <c r="A418" s="13"/>
      <c r="B418" s="232"/>
      <c r="C418" s="233"/>
      <c r="D418" s="234" t="s">
        <v>171</v>
      </c>
      <c r="E418" s="235" t="s">
        <v>19</v>
      </c>
      <c r="F418" s="236" t="s">
        <v>884</v>
      </c>
      <c r="G418" s="233"/>
      <c r="H418" s="235" t="s">
        <v>19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171</v>
      </c>
      <c r="AU418" s="242" t="s">
        <v>81</v>
      </c>
      <c r="AV418" s="13" t="s">
        <v>79</v>
      </c>
      <c r="AW418" s="13" t="s">
        <v>33</v>
      </c>
      <c r="AX418" s="13" t="s">
        <v>72</v>
      </c>
      <c r="AY418" s="242" t="s">
        <v>160</v>
      </c>
    </row>
    <row r="419" s="14" customFormat="1">
      <c r="A419" s="14"/>
      <c r="B419" s="243"/>
      <c r="C419" s="244"/>
      <c r="D419" s="234" t="s">
        <v>171</v>
      </c>
      <c r="E419" s="245" t="s">
        <v>19</v>
      </c>
      <c r="F419" s="246" t="s">
        <v>885</v>
      </c>
      <c r="G419" s="244"/>
      <c r="H419" s="247">
        <v>2.6499999999999999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171</v>
      </c>
      <c r="AU419" s="253" t="s">
        <v>81</v>
      </c>
      <c r="AV419" s="14" t="s">
        <v>81</v>
      </c>
      <c r="AW419" s="14" t="s">
        <v>33</v>
      </c>
      <c r="AX419" s="14" t="s">
        <v>72</v>
      </c>
      <c r="AY419" s="253" t="s">
        <v>160</v>
      </c>
    </row>
    <row r="420" s="13" customFormat="1">
      <c r="A420" s="13"/>
      <c r="B420" s="232"/>
      <c r="C420" s="233"/>
      <c r="D420" s="234" t="s">
        <v>171</v>
      </c>
      <c r="E420" s="235" t="s">
        <v>19</v>
      </c>
      <c r="F420" s="236" t="s">
        <v>886</v>
      </c>
      <c r="G420" s="233"/>
      <c r="H420" s="235" t="s">
        <v>19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171</v>
      </c>
      <c r="AU420" s="242" t="s">
        <v>81</v>
      </c>
      <c r="AV420" s="13" t="s">
        <v>79</v>
      </c>
      <c r="AW420" s="13" t="s">
        <v>33</v>
      </c>
      <c r="AX420" s="13" t="s">
        <v>72</v>
      </c>
      <c r="AY420" s="242" t="s">
        <v>160</v>
      </c>
    </row>
    <row r="421" s="14" customFormat="1">
      <c r="A421" s="14"/>
      <c r="B421" s="243"/>
      <c r="C421" s="244"/>
      <c r="D421" s="234" t="s">
        <v>171</v>
      </c>
      <c r="E421" s="245" t="s">
        <v>19</v>
      </c>
      <c r="F421" s="246" t="s">
        <v>887</v>
      </c>
      <c r="G421" s="244"/>
      <c r="H421" s="247">
        <v>0.54200000000000004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171</v>
      </c>
      <c r="AU421" s="253" t="s">
        <v>81</v>
      </c>
      <c r="AV421" s="14" t="s">
        <v>81</v>
      </c>
      <c r="AW421" s="14" t="s">
        <v>33</v>
      </c>
      <c r="AX421" s="14" t="s">
        <v>72</v>
      </c>
      <c r="AY421" s="253" t="s">
        <v>160</v>
      </c>
    </row>
    <row r="422" s="14" customFormat="1">
      <c r="A422" s="14"/>
      <c r="B422" s="243"/>
      <c r="C422" s="244"/>
      <c r="D422" s="234" t="s">
        <v>171</v>
      </c>
      <c r="E422" s="245" t="s">
        <v>19</v>
      </c>
      <c r="F422" s="246" t="s">
        <v>888</v>
      </c>
      <c r="G422" s="244"/>
      <c r="H422" s="247">
        <v>2.3940000000000001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171</v>
      </c>
      <c r="AU422" s="253" t="s">
        <v>81</v>
      </c>
      <c r="AV422" s="14" t="s">
        <v>81</v>
      </c>
      <c r="AW422" s="14" t="s">
        <v>33</v>
      </c>
      <c r="AX422" s="14" t="s">
        <v>72</v>
      </c>
      <c r="AY422" s="253" t="s">
        <v>160</v>
      </c>
    </row>
    <row r="423" s="13" customFormat="1">
      <c r="A423" s="13"/>
      <c r="B423" s="232"/>
      <c r="C423" s="233"/>
      <c r="D423" s="234" t="s">
        <v>171</v>
      </c>
      <c r="E423" s="235" t="s">
        <v>19</v>
      </c>
      <c r="F423" s="236" t="s">
        <v>889</v>
      </c>
      <c r="G423" s="233"/>
      <c r="H423" s="235" t="s">
        <v>19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171</v>
      </c>
      <c r="AU423" s="242" t="s">
        <v>81</v>
      </c>
      <c r="AV423" s="13" t="s">
        <v>79</v>
      </c>
      <c r="AW423" s="13" t="s">
        <v>33</v>
      </c>
      <c r="AX423" s="13" t="s">
        <v>72</v>
      </c>
      <c r="AY423" s="242" t="s">
        <v>160</v>
      </c>
    </row>
    <row r="424" s="14" customFormat="1">
      <c r="A424" s="14"/>
      <c r="B424" s="243"/>
      <c r="C424" s="244"/>
      <c r="D424" s="234" t="s">
        <v>171</v>
      </c>
      <c r="E424" s="245" t="s">
        <v>19</v>
      </c>
      <c r="F424" s="246" t="s">
        <v>890</v>
      </c>
      <c r="G424" s="244"/>
      <c r="H424" s="247">
        <v>1.6870000000000001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171</v>
      </c>
      <c r="AU424" s="253" t="s">
        <v>81</v>
      </c>
      <c r="AV424" s="14" t="s">
        <v>81</v>
      </c>
      <c r="AW424" s="14" t="s">
        <v>33</v>
      </c>
      <c r="AX424" s="14" t="s">
        <v>72</v>
      </c>
      <c r="AY424" s="253" t="s">
        <v>160</v>
      </c>
    </row>
    <row r="425" s="14" customFormat="1">
      <c r="A425" s="14"/>
      <c r="B425" s="243"/>
      <c r="C425" s="244"/>
      <c r="D425" s="234" t="s">
        <v>171</v>
      </c>
      <c r="E425" s="245" t="s">
        <v>19</v>
      </c>
      <c r="F425" s="246" t="s">
        <v>891</v>
      </c>
      <c r="G425" s="244"/>
      <c r="H425" s="247">
        <v>1.518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171</v>
      </c>
      <c r="AU425" s="253" t="s">
        <v>81</v>
      </c>
      <c r="AV425" s="14" t="s">
        <v>81</v>
      </c>
      <c r="AW425" s="14" t="s">
        <v>33</v>
      </c>
      <c r="AX425" s="14" t="s">
        <v>72</v>
      </c>
      <c r="AY425" s="253" t="s">
        <v>160</v>
      </c>
    </row>
    <row r="426" s="13" customFormat="1">
      <c r="A426" s="13"/>
      <c r="B426" s="232"/>
      <c r="C426" s="233"/>
      <c r="D426" s="234" t="s">
        <v>171</v>
      </c>
      <c r="E426" s="235" t="s">
        <v>19</v>
      </c>
      <c r="F426" s="236" t="s">
        <v>892</v>
      </c>
      <c r="G426" s="233"/>
      <c r="H426" s="235" t="s">
        <v>19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171</v>
      </c>
      <c r="AU426" s="242" t="s">
        <v>81</v>
      </c>
      <c r="AV426" s="13" t="s">
        <v>79</v>
      </c>
      <c r="AW426" s="13" t="s">
        <v>33</v>
      </c>
      <c r="AX426" s="13" t="s">
        <v>72</v>
      </c>
      <c r="AY426" s="242" t="s">
        <v>160</v>
      </c>
    </row>
    <row r="427" s="14" customFormat="1">
      <c r="A427" s="14"/>
      <c r="B427" s="243"/>
      <c r="C427" s="244"/>
      <c r="D427" s="234" t="s">
        <v>171</v>
      </c>
      <c r="E427" s="245" t="s">
        <v>19</v>
      </c>
      <c r="F427" s="246" t="s">
        <v>893</v>
      </c>
      <c r="G427" s="244"/>
      <c r="H427" s="247">
        <v>0.63600000000000001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171</v>
      </c>
      <c r="AU427" s="253" t="s">
        <v>81</v>
      </c>
      <c r="AV427" s="14" t="s">
        <v>81</v>
      </c>
      <c r="AW427" s="14" t="s">
        <v>33</v>
      </c>
      <c r="AX427" s="14" t="s">
        <v>72</v>
      </c>
      <c r="AY427" s="253" t="s">
        <v>160</v>
      </c>
    </row>
    <row r="428" s="15" customFormat="1">
      <c r="A428" s="15"/>
      <c r="B428" s="254"/>
      <c r="C428" s="255"/>
      <c r="D428" s="234" t="s">
        <v>171</v>
      </c>
      <c r="E428" s="256" t="s">
        <v>19</v>
      </c>
      <c r="F428" s="257" t="s">
        <v>173</v>
      </c>
      <c r="G428" s="255"/>
      <c r="H428" s="258">
        <v>9.4269999999999996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4" t="s">
        <v>171</v>
      </c>
      <c r="AU428" s="264" t="s">
        <v>81</v>
      </c>
      <c r="AV428" s="15" t="s">
        <v>167</v>
      </c>
      <c r="AW428" s="15" t="s">
        <v>33</v>
      </c>
      <c r="AX428" s="15" t="s">
        <v>79</v>
      </c>
      <c r="AY428" s="264" t="s">
        <v>160</v>
      </c>
    </row>
    <row r="429" s="2" customFormat="1" ht="21.75" customHeight="1">
      <c r="A429" s="40"/>
      <c r="B429" s="41"/>
      <c r="C429" s="214" t="s">
        <v>377</v>
      </c>
      <c r="D429" s="214" t="s">
        <v>162</v>
      </c>
      <c r="E429" s="215" t="s">
        <v>894</v>
      </c>
      <c r="F429" s="216" t="s">
        <v>895</v>
      </c>
      <c r="G429" s="217" t="s">
        <v>181</v>
      </c>
      <c r="H429" s="218">
        <v>73.831000000000003</v>
      </c>
      <c r="I429" s="219"/>
      <c r="J429" s="220">
        <f>ROUND(I429*H429,2)</f>
        <v>0</v>
      </c>
      <c r="K429" s="216" t="s">
        <v>166</v>
      </c>
      <c r="L429" s="46"/>
      <c r="M429" s="221" t="s">
        <v>19</v>
      </c>
      <c r="N429" s="222" t="s">
        <v>43</v>
      </c>
      <c r="O429" s="86"/>
      <c r="P429" s="223">
        <f>O429*H429</f>
        <v>0</v>
      </c>
      <c r="Q429" s="223">
        <v>0.0027499999999999998</v>
      </c>
      <c r="R429" s="223">
        <f>Q429*H429</f>
        <v>0.20303525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167</v>
      </c>
      <c r="AT429" s="225" t="s">
        <v>162</v>
      </c>
      <c r="AU429" s="225" t="s">
        <v>81</v>
      </c>
      <c r="AY429" s="19" t="s">
        <v>160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79</v>
      </c>
      <c r="BK429" s="226">
        <f>ROUND(I429*H429,2)</f>
        <v>0</v>
      </c>
      <c r="BL429" s="19" t="s">
        <v>167</v>
      </c>
      <c r="BM429" s="225" t="s">
        <v>896</v>
      </c>
    </row>
    <row r="430" s="2" customFormat="1">
      <c r="A430" s="40"/>
      <c r="B430" s="41"/>
      <c r="C430" s="42"/>
      <c r="D430" s="227" t="s">
        <v>169</v>
      </c>
      <c r="E430" s="42"/>
      <c r="F430" s="228" t="s">
        <v>897</v>
      </c>
      <c r="G430" s="42"/>
      <c r="H430" s="42"/>
      <c r="I430" s="229"/>
      <c r="J430" s="42"/>
      <c r="K430" s="42"/>
      <c r="L430" s="46"/>
      <c r="M430" s="230"/>
      <c r="N430" s="231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169</v>
      </c>
      <c r="AU430" s="19" t="s">
        <v>81</v>
      </c>
    </row>
    <row r="431" s="13" customFormat="1">
      <c r="A431" s="13"/>
      <c r="B431" s="232"/>
      <c r="C431" s="233"/>
      <c r="D431" s="234" t="s">
        <v>171</v>
      </c>
      <c r="E431" s="235" t="s">
        <v>19</v>
      </c>
      <c r="F431" s="236" t="s">
        <v>883</v>
      </c>
      <c r="G431" s="233"/>
      <c r="H431" s="235" t="s">
        <v>19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171</v>
      </c>
      <c r="AU431" s="242" t="s">
        <v>81</v>
      </c>
      <c r="AV431" s="13" t="s">
        <v>79</v>
      </c>
      <c r="AW431" s="13" t="s">
        <v>33</v>
      </c>
      <c r="AX431" s="13" t="s">
        <v>72</v>
      </c>
      <c r="AY431" s="242" t="s">
        <v>160</v>
      </c>
    </row>
    <row r="432" s="13" customFormat="1">
      <c r="A432" s="13"/>
      <c r="B432" s="232"/>
      <c r="C432" s="233"/>
      <c r="D432" s="234" t="s">
        <v>171</v>
      </c>
      <c r="E432" s="235" t="s">
        <v>19</v>
      </c>
      <c r="F432" s="236" t="s">
        <v>884</v>
      </c>
      <c r="G432" s="233"/>
      <c r="H432" s="235" t="s">
        <v>19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171</v>
      </c>
      <c r="AU432" s="242" t="s">
        <v>81</v>
      </c>
      <c r="AV432" s="13" t="s">
        <v>79</v>
      </c>
      <c r="AW432" s="13" t="s">
        <v>33</v>
      </c>
      <c r="AX432" s="13" t="s">
        <v>72</v>
      </c>
      <c r="AY432" s="242" t="s">
        <v>160</v>
      </c>
    </row>
    <row r="433" s="14" customFormat="1">
      <c r="A433" s="14"/>
      <c r="B433" s="243"/>
      <c r="C433" s="244"/>
      <c r="D433" s="234" t="s">
        <v>171</v>
      </c>
      <c r="E433" s="245" t="s">
        <v>19</v>
      </c>
      <c r="F433" s="246" t="s">
        <v>898</v>
      </c>
      <c r="G433" s="244"/>
      <c r="H433" s="247">
        <v>21.202999999999999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171</v>
      </c>
      <c r="AU433" s="253" t="s">
        <v>81</v>
      </c>
      <c r="AV433" s="14" t="s">
        <v>81</v>
      </c>
      <c r="AW433" s="14" t="s">
        <v>33</v>
      </c>
      <c r="AX433" s="14" t="s">
        <v>72</v>
      </c>
      <c r="AY433" s="253" t="s">
        <v>160</v>
      </c>
    </row>
    <row r="434" s="13" customFormat="1">
      <c r="A434" s="13"/>
      <c r="B434" s="232"/>
      <c r="C434" s="233"/>
      <c r="D434" s="234" t="s">
        <v>171</v>
      </c>
      <c r="E434" s="235" t="s">
        <v>19</v>
      </c>
      <c r="F434" s="236" t="s">
        <v>886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171</v>
      </c>
      <c r="AU434" s="242" t="s">
        <v>81</v>
      </c>
      <c r="AV434" s="13" t="s">
        <v>79</v>
      </c>
      <c r="AW434" s="13" t="s">
        <v>33</v>
      </c>
      <c r="AX434" s="13" t="s">
        <v>72</v>
      </c>
      <c r="AY434" s="242" t="s">
        <v>160</v>
      </c>
    </row>
    <row r="435" s="14" customFormat="1">
      <c r="A435" s="14"/>
      <c r="B435" s="243"/>
      <c r="C435" s="244"/>
      <c r="D435" s="234" t="s">
        <v>171</v>
      </c>
      <c r="E435" s="245" t="s">
        <v>19</v>
      </c>
      <c r="F435" s="246" t="s">
        <v>899</v>
      </c>
      <c r="G435" s="244"/>
      <c r="H435" s="247">
        <v>2.169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171</v>
      </c>
      <c r="AU435" s="253" t="s">
        <v>81</v>
      </c>
      <c r="AV435" s="14" t="s">
        <v>81</v>
      </c>
      <c r="AW435" s="14" t="s">
        <v>33</v>
      </c>
      <c r="AX435" s="14" t="s">
        <v>72</v>
      </c>
      <c r="AY435" s="253" t="s">
        <v>160</v>
      </c>
    </row>
    <row r="436" s="14" customFormat="1">
      <c r="A436" s="14"/>
      <c r="B436" s="243"/>
      <c r="C436" s="244"/>
      <c r="D436" s="234" t="s">
        <v>171</v>
      </c>
      <c r="E436" s="245" t="s">
        <v>19</v>
      </c>
      <c r="F436" s="246" t="s">
        <v>900</v>
      </c>
      <c r="G436" s="244"/>
      <c r="H436" s="247">
        <v>1.964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171</v>
      </c>
      <c r="AU436" s="253" t="s">
        <v>81</v>
      </c>
      <c r="AV436" s="14" t="s">
        <v>81</v>
      </c>
      <c r="AW436" s="14" t="s">
        <v>33</v>
      </c>
      <c r="AX436" s="14" t="s">
        <v>72</v>
      </c>
      <c r="AY436" s="253" t="s">
        <v>160</v>
      </c>
    </row>
    <row r="437" s="14" customFormat="1">
      <c r="A437" s="14"/>
      <c r="B437" s="243"/>
      <c r="C437" s="244"/>
      <c r="D437" s="234" t="s">
        <v>171</v>
      </c>
      <c r="E437" s="245" t="s">
        <v>19</v>
      </c>
      <c r="F437" s="246" t="s">
        <v>901</v>
      </c>
      <c r="G437" s="244"/>
      <c r="H437" s="247">
        <v>18.082999999999998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171</v>
      </c>
      <c r="AU437" s="253" t="s">
        <v>81</v>
      </c>
      <c r="AV437" s="14" t="s">
        <v>81</v>
      </c>
      <c r="AW437" s="14" t="s">
        <v>33</v>
      </c>
      <c r="AX437" s="14" t="s">
        <v>72</v>
      </c>
      <c r="AY437" s="253" t="s">
        <v>160</v>
      </c>
    </row>
    <row r="438" s="13" customFormat="1">
      <c r="A438" s="13"/>
      <c r="B438" s="232"/>
      <c r="C438" s="233"/>
      <c r="D438" s="234" t="s">
        <v>171</v>
      </c>
      <c r="E438" s="235" t="s">
        <v>19</v>
      </c>
      <c r="F438" s="236" t="s">
        <v>889</v>
      </c>
      <c r="G438" s="233"/>
      <c r="H438" s="235" t="s">
        <v>19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2" t="s">
        <v>171</v>
      </c>
      <c r="AU438" s="242" t="s">
        <v>81</v>
      </c>
      <c r="AV438" s="13" t="s">
        <v>79</v>
      </c>
      <c r="AW438" s="13" t="s">
        <v>33</v>
      </c>
      <c r="AX438" s="13" t="s">
        <v>72</v>
      </c>
      <c r="AY438" s="242" t="s">
        <v>160</v>
      </c>
    </row>
    <row r="439" s="14" customFormat="1">
      <c r="A439" s="14"/>
      <c r="B439" s="243"/>
      <c r="C439" s="244"/>
      <c r="D439" s="234" t="s">
        <v>171</v>
      </c>
      <c r="E439" s="245" t="s">
        <v>19</v>
      </c>
      <c r="F439" s="246" t="s">
        <v>902</v>
      </c>
      <c r="G439" s="244"/>
      <c r="H439" s="247">
        <v>13.225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171</v>
      </c>
      <c r="AU439" s="253" t="s">
        <v>81</v>
      </c>
      <c r="AV439" s="14" t="s">
        <v>81</v>
      </c>
      <c r="AW439" s="14" t="s">
        <v>33</v>
      </c>
      <c r="AX439" s="14" t="s">
        <v>72</v>
      </c>
      <c r="AY439" s="253" t="s">
        <v>160</v>
      </c>
    </row>
    <row r="440" s="14" customFormat="1">
      <c r="A440" s="14"/>
      <c r="B440" s="243"/>
      <c r="C440" s="244"/>
      <c r="D440" s="234" t="s">
        <v>171</v>
      </c>
      <c r="E440" s="245" t="s">
        <v>19</v>
      </c>
      <c r="F440" s="246" t="s">
        <v>903</v>
      </c>
      <c r="G440" s="244"/>
      <c r="H440" s="247">
        <v>11.877000000000001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171</v>
      </c>
      <c r="AU440" s="253" t="s">
        <v>81</v>
      </c>
      <c r="AV440" s="14" t="s">
        <v>81</v>
      </c>
      <c r="AW440" s="14" t="s">
        <v>33</v>
      </c>
      <c r="AX440" s="14" t="s">
        <v>72</v>
      </c>
      <c r="AY440" s="253" t="s">
        <v>160</v>
      </c>
    </row>
    <row r="441" s="13" customFormat="1">
      <c r="A441" s="13"/>
      <c r="B441" s="232"/>
      <c r="C441" s="233"/>
      <c r="D441" s="234" t="s">
        <v>171</v>
      </c>
      <c r="E441" s="235" t="s">
        <v>19</v>
      </c>
      <c r="F441" s="236" t="s">
        <v>892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171</v>
      </c>
      <c r="AU441" s="242" t="s">
        <v>81</v>
      </c>
      <c r="AV441" s="13" t="s">
        <v>79</v>
      </c>
      <c r="AW441" s="13" t="s">
        <v>33</v>
      </c>
      <c r="AX441" s="13" t="s">
        <v>72</v>
      </c>
      <c r="AY441" s="242" t="s">
        <v>160</v>
      </c>
    </row>
    <row r="442" s="14" customFormat="1">
      <c r="A442" s="14"/>
      <c r="B442" s="243"/>
      <c r="C442" s="244"/>
      <c r="D442" s="234" t="s">
        <v>171</v>
      </c>
      <c r="E442" s="245" t="s">
        <v>19</v>
      </c>
      <c r="F442" s="246" t="s">
        <v>904</v>
      </c>
      <c r="G442" s="244"/>
      <c r="H442" s="247">
        <v>5.3099999999999996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171</v>
      </c>
      <c r="AU442" s="253" t="s">
        <v>81</v>
      </c>
      <c r="AV442" s="14" t="s">
        <v>81</v>
      </c>
      <c r="AW442" s="14" t="s">
        <v>33</v>
      </c>
      <c r="AX442" s="14" t="s">
        <v>72</v>
      </c>
      <c r="AY442" s="253" t="s">
        <v>160</v>
      </c>
    </row>
    <row r="443" s="15" customFormat="1">
      <c r="A443" s="15"/>
      <c r="B443" s="254"/>
      <c r="C443" s="255"/>
      <c r="D443" s="234" t="s">
        <v>171</v>
      </c>
      <c r="E443" s="256" t="s">
        <v>19</v>
      </c>
      <c r="F443" s="257" t="s">
        <v>173</v>
      </c>
      <c r="G443" s="255"/>
      <c r="H443" s="258">
        <v>73.831000000000003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4" t="s">
        <v>171</v>
      </c>
      <c r="AU443" s="264" t="s">
        <v>81</v>
      </c>
      <c r="AV443" s="15" t="s">
        <v>167</v>
      </c>
      <c r="AW443" s="15" t="s">
        <v>33</v>
      </c>
      <c r="AX443" s="15" t="s">
        <v>79</v>
      </c>
      <c r="AY443" s="264" t="s">
        <v>160</v>
      </c>
    </row>
    <row r="444" s="2" customFormat="1" ht="21.75" customHeight="1">
      <c r="A444" s="40"/>
      <c r="B444" s="41"/>
      <c r="C444" s="214" t="s">
        <v>384</v>
      </c>
      <c r="D444" s="214" t="s">
        <v>162</v>
      </c>
      <c r="E444" s="215" t="s">
        <v>905</v>
      </c>
      <c r="F444" s="216" t="s">
        <v>906</v>
      </c>
      <c r="G444" s="217" t="s">
        <v>181</v>
      </c>
      <c r="H444" s="218">
        <v>73.831000000000003</v>
      </c>
      <c r="I444" s="219"/>
      <c r="J444" s="220">
        <f>ROUND(I444*H444,2)</f>
        <v>0</v>
      </c>
      <c r="K444" s="216" t="s">
        <v>166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167</v>
      </c>
      <c r="AT444" s="225" t="s">
        <v>162</v>
      </c>
      <c r="AU444" s="225" t="s">
        <v>81</v>
      </c>
      <c r="AY444" s="19" t="s">
        <v>160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79</v>
      </c>
      <c r="BK444" s="226">
        <f>ROUND(I444*H444,2)</f>
        <v>0</v>
      </c>
      <c r="BL444" s="19" t="s">
        <v>167</v>
      </c>
      <c r="BM444" s="225" t="s">
        <v>907</v>
      </c>
    </row>
    <row r="445" s="2" customFormat="1">
      <c r="A445" s="40"/>
      <c r="B445" s="41"/>
      <c r="C445" s="42"/>
      <c r="D445" s="227" t="s">
        <v>169</v>
      </c>
      <c r="E445" s="42"/>
      <c r="F445" s="228" t="s">
        <v>908</v>
      </c>
      <c r="G445" s="42"/>
      <c r="H445" s="42"/>
      <c r="I445" s="229"/>
      <c r="J445" s="42"/>
      <c r="K445" s="42"/>
      <c r="L445" s="46"/>
      <c r="M445" s="230"/>
      <c r="N445" s="231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169</v>
      </c>
      <c r="AU445" s="19" t="s">
        <v>81</v>
      </c>
    </row>
    <row r="446" s="13" customFormat="1">
      <c r="A446" s="13"/>
      <c r="B446" s="232"/>
      <c r="C446" s="233"/>
      <c r="D446" s="234" t="s">
        <v>171</v>
      </c>
      <c r="E446" s="235" t="s">
        <v>19</v>
      </c>
      <c r="F446" s="236" t="s">
        <v>883</v>
      </c>
      <c r="G446" s="233"/>
      <c r="H446" s="235" t="s">
        <v>19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171</v>
      </c>
      <c r="AU446" s="242" t="s">
        <v>81</v>
      </c>
      <c r="AV446" s="13" t="s">
        <v>79</v>
      </c>
      <c r="AW446" s="13" t="s">
        <v>33</v>
      </c>
      <c r="AX446" s="13" t="s">
        <v>72</v>
      </c>
      <c r="AY446" s="242" t="s">
        <v>160</v>
      </c>
    </row>
    <row r="447" s="13" customFormat="1">
      <c r="A447" s="13"/>
      <c r="B447" s="232"/>
      <c r="C447" s="233"/>
      <c r="D447" s="234" t="s">
        <v>171</v>
      </c>
      <c r="E447" s="235" t="s">
        <v>19</v>
      </c>
      <c r="F447" s="236" t="s">
        <v>884</v>
      </c>
      <c r="G447" s="233"/>
      <c r="H447" s="235" t="s">
        <v>19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171</v>
      </c>
      <c r="AU447" s="242" t="s">
        <v>81</v>
      </c>
      <c r="AV447" s="13" t="s">
        <v>79</v>
      </c>
      <c r="AW447" s="13" t="s">
        <v>33</v>
      </c>
      <c r="AX447" s="13" t="s">
        <v>72</v>
      </c>
      <c r="AY447" s="242" t="s">
        <v>160</v>
      </c>
    </row>
    <row r="448" s="14" customFormat="1">
      <c r="A448" s="14"/>
      <c r="B448" s="243"/>
      <c r="C448" s="244"/>
      <c r="D448" s="234" t="s">
        <v>171</v>
      </c>
      <c r="E448" s="245" t="s">
        <v>19</v>
      </c>
      <c r="F448" s="246" t="s">
        <v>898</v>
      </c>
      <c r="G448" s="244"/>
      <c r="H448" s="247">
        <v>21.202999999999999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171</v>
      </c>
      <c r="AU448" s="253" t="s">
        <v>81</v>
      </c>
      <c r="AV448" s="14" t="s">
        <v>81</v>
      </c>
      <c r="AW448" s="14" t="s">
        <v>33</v>
      </c>
      <c r="AX448" s="14" t="s">
        <v>72</v>
      </c>
      <c r="AY448" s="253" t="s">
        <v>160</v>
      </c>
    </row>
    <row r="449" s="13" customFormat="1">
      <c r="A449" s="13"/>
      <c r="B449" s="232"/>
      <c r="C449" s="233"/>
      <c r="D449" s="234" t="s">
        <v>171</v>
      </c>
      <c r="E449" s="235" t="s">
        <v>19</v>
      </c>
      <c r="F449" s="236" t="s">
        <v>886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171</v>
      </c>
      <c r="AU449" s="242" t="s">
        <v>81</v>
      </c>
      <c r="AV449" s="13" t="s">
        <v>79</v>
      </c>
      <c r="AW449" s="13" t="s">
        <v>33</v>
      </c>
      <c r="AX449" s="13" t="s">
        <v>72</v>
      </c>
      <c r="AY449" s="242" t="s">
        <v>160</v>
      </c>
    </row>
    <row r="450" s="14" customFormat="1">
      <c r="A450" s="14"/>
      <c r="B450" s="243"/>
      <c r="C450" s="244"/>
      <c r="D450" s="234" t="s">
        <v>171</v>
      </c>
      <c r="E450" s="245" t="s">
        <v>19</v>
      </c>
      <c r="F450" s="246" t="s">
        <v>899</v>
      </c>
      <c r="G450" s="244"/>
      <c r="H450" s="247">
        <v>2.169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171</v>
      </c>
      <c r="AU450" s="253" t="s">
        <v>81</v>
      </c>
      <c r="AV450" s="14" t="s">
        <v>81</v>
      </c>
      <c r="AW450" s="14" t="s">
        <v>33</v>
      </c>
      <c r="AX450" s="14" t="s">
        <v>72</v>
      </c>
      <c r="AY450" s="253" t="s">
        <v>160</v>
      </c>
    </row>
    <row r="451" s="14" customFormat="1">
      <c r="A451" s="14"/>
      <c r="B451" s="243"/>
      <c r="C451" s="244"/>
      <c r="D451" s="234" t="s">
        <v>171</v>
      </c>
      <c r="E451" s="245" t="s">
        <v>19</v>
      </c>
      <c r="F451" s="246" t="s">
        <v>900</v>
      </c>
      <c r="G451" s="244"/>
      <c r="H451" s="247">
        <v>1.964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171</v>
      </c>
      <c r="AU451" s="253" t="s">
        <v>81</v>
      </c>
      <c r="AV451" s="14" t="s">
        <v>81</v>
      </c>
      <c r="AW451" s="14" t="s">
        <v>33</v>
      </c>
      <c r="AX451" s="14" t="s">
        <v>72</v>
      </c>
      <c r="AY451" s="253" t="s">
        <v>160</v>
      </c>
    </row>
    <row r="452" s="14" customFormat="1">
      <c r="A452" s="14"/>
      <c r="B452" s="243"/>
      <c r="C452" s="244"/>
      <c r="D452" s="234" t="s">
        <v>171</v>
      </c>
      <c r="E452" s="245" t="s">
        <v>19</v>
      </c>
      <c r="F452" s="246" t="s">
        <v>901</v>
      </c>
      <c r="G452" s="244"/>
      <c r="H452" s="247">
        <v>18.082999999999998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171</v>
      </c>
      <c r="AU452" s="253" t="s">
        <v>81</v>
      </c>
      <c r="AV452" s="14" t="s">
        <v>81</v>
      </c>
      <c r="AW452" s="14" t="s">
        <v>33</v>
      </c>
      <c r="AX452" s="14" t="s">
        <v>72</v>
      </c>
      <c r="AY452" s="253" t="s">
        <v>160</v>
      </c>
    </row>
    <row r="453" s="13" customFormat="1">
      <c r="A453" s="13"/>
      <c r="B453" s="232"/>
      <c r="C453" s="233"/>
      <c r="D453" s="234" t="s">
        <v>171</v>
      </c>
      <c r="E453" s="235" t="s">
        <v>19</v>
      </c>
      <c r="F453" s="236" t="s">
        <v>889</v>
      </c>
      <c r="G453" s="233"/>
      <c r="H453" s="235" t="s">
        <v>19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171</v>
      </c>
      <c r="AU453" s="242" t="s">
        <v>81</v>
      </c>
      <c r="AV453" s="13" t="s">
        <v>79</v>
      </c>
      <c r="AW453" s="13" t="s">
        <v>33</v>
      </c>
      <c r="AX453" s="13" t="s">
        <v>72</v>
      </c>
      <c r="AY453" s="242" t="s">
        <v>160</v>
      </c>
    </row>
    <row r="454" s="14" customFormat="1">
      <c r="A454" s="14"/>
      <c r="B454" s="243"/>
      <c r="C454" s="244"/>
      <c r="D454" s="234" t="s">
        <v>171</v>
      </c>
      <c r="E454" s="245" t="s">
        <v>19</v>
      </c>
      <c r="F454" s="246" t="s">
        <v>902</v>
      </c>
      <c r="G454" s="244"/>
      <c r="H454" s="247">
        <v>13.225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171</v>
      </c>
      <c r="AU454" s="253" t="s">
        <v>81</v>
      </c>
      <c r="AV454" s="14" t="s">
        <v>81</v>
      </c>
      <c r="AW454" s="14" t="s">
        <v>33</v>
      </c>
      <c r="AX454" s="14" t="s">
        <v>72</v>
      </c>
      <c r="AY454" s="253" t="s">
        <v>160</v>
      </c>
    </row>
    <row r="455" s="14" customFormat="1">
      <c r="A455" s="14"/>
      <c r="B455" s="243"/>
      <c r="C455" s="244"/>
      <c r="D455" s="234" t="s">
        <v>171</v>
      </c>
      <c r="E455" s="245" t="s">
        <v>19</v>
      </c>
      <c r="F455" s="246" t="s">
        <v>903</v>
      </c>
      <c r="G455" s="244"/>
      <c r="H455" s="247">
        <v>11.877000000000001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171</v>
      </c>
      <c r="AU455" s="253" t="s">
        <v>81</v>
      </c>
      <c r="AV455" s="14" t="s">
        <v>81</v>
      </c>
      <c r="AW455" s="14" t="s">
        <v>33</v>
      </c>
      <c r="AX455" s="14" t="s">
        <v>72</v>
      </c>
      <c r="AY455" s="253" t="s">
        <v>160</v>
      </c>
    </row>
    <row r="456" s="13" customFormat="1">
      <c r="A456" s="13"/>
      <c r="B456" s="232"/>
      <c r="C456" s="233"/>
      <c r="D456" s="234" t="s">
        <v>171</v>
      </c>
      <c r="E456" s="235" t="s">
        <v>19</v>
      </c>
      <c r="F456" s="236" t="s">
        <v>892</v>
      </c>
      <c r="G456" s="233"/>
      <c r="H456" s="235" t="s">
        <v>19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171</v>
      </c>
      <c r="AU456" s="242" t="s">
        <v>81</v>
      </c>
      <c r="AV456" s="13" t="s">
        <v>79</v>
      </c>
      <c r="AW456" s="13" t="s">
        <v>33</v>
      </c>
      <c r="AX456" s="13" t="s">
        <v>72</v>
      </c>
      <c r="AY456" s="242" t="s">
        <v>160</v>
      </c>
    </row>
    <row r="457" s="14" customFormat="1">
      <c r="A457" s="14"/>
      <c r="B457" s="243"/>
      <c r="C457" s="244"/>
      <c r="D457" s="234" t="s">
        <v>171</v>
      </c>
      <c r="E457" s="245" t="s">
        <v>19</v>
      </c>
      <c r="F457" s="246" t="s">
        <v>904</v>
      </c>
      <c r="G457" s="244"/>
      <c r="H457" s="247">
        <v>5.3099999999999996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171</v>
      </c>
      <c r="AU457" s="253" t="s">
        <v>81</v>
      </c>
      <c r="AV457" s="14" t="s">
        <v>81</v>
      </c>
      <c r="AW457" s="14" t="s">
        <v>33</v>
      </c>
      <c r="AX457" s="14" t="s">
        <v>72</v>
      </c>
      <c r="AY457" s="253" t="s">
        <v>160</v>
      </c>
    </row>
    <row r="458" s="15" customFormat="1">
      <c r="A458" s="15"/>
      <c r="B458" s="254"/>
      <c r="C458" s="255"/>
      <c r="D458" s="234" t="s">
        <v>171</v>
      </c>
      <c r="E458" s="256" t="s">
        <v>19</v>
      </c>
      <c r="F458" s="257" t="s">
        <v>173</v>
      </c>
      <c r="G458" s="255"/>
      <c r="H458" s="258">
        <v>73.831000000000003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4" t="s">
        <v>171</v>
      </c>
      <c r="AU458" s="264" t="s">
        <v>81</v>
      </c>
      <c r="AV458" s="15" t="s">
        <v>167</v>
      </c>
      <c r="AW458" s="15" t="s">
        <v>33</v>
      </c>
      <c r="AX458" s="15" t="s">
        <v>79</v>
      </c>
      <c r="AY458" s="264" t="s">
        <v>160</v>
      </c>
    </row>
    <row r="459" s="2" customFormat="1" ht="24.15" customHeight="1">
      <c r="A459" s="40"/>
      <c r="B459" s="41"/>
      <c r="C459" s="214" t="s">
        <v>392</v>
      </c>
      <c r="D459" s="214" t="s">
        <v>162</v>
      </c>
      <c r="E459" s="215" t="s">
        <v>909</v>
      </c>
      <c r="F459" s="216" t="s">
        <v>910</v>
      </c>
      <c r="G459" s="217" t="s">
        <v>253</v>
      </c>
      <c r="H459" s="218">
        <v>1.4139999999999999</v>
      </c>
      <c r="I459" s="219"/>
      <c r="J459" s="220">
        <f>ROUND(I459*H459,2)</f>
        <v>0</v>
      </c>
      <c r="K459" s="216" t="s">
        <v>166</v>
      </c>
      <c r="L459" s="46"/>
      <c r="M459" s="221" t="s">
        <v>19</v>
      </c>
      <c r="N459" s="222" t="s">
        <v>43</v>
      </c>
      <c r="O459" s="86"/>
      <c r="P459" s="223">
        <f>O459*H459</f>
        <v>0</v>
      </c>
      <c r="Q459" s="223">
        <v>1.04922</v>
      </c>
      <c r="R459" s="223">
        <f>Q459*H459</f>
        <v>1.48359708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167</v>
      </c>
      <c r="AT459" s="225" t="s">
        <v>162</v>
      </c>
      <c r="AU459" s="225" t="s">
        <v>81</v>
      </c>
      <c r="AY459" s="19" t="s">
        <v>160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79</v>
      </c>
      <c r="BK459" s="226">
        <f>ROUND(I459*H459,2)</f>
        <v>0</v>
      </c>
      <c r="BL459" s="19" t="s">
        <v>167</v>
      </c>
      <c r="BM459" s="225" t="s">
        <v>911</v>
      </c>
    </row>
    <row r="460" s="2" customFormat="1">
      <c r="A460" s="40"/>
      <c r="B460" s="41"/>
      <c r="C460" s="42"/>
      <c r="D460" s="227" t="s">
        <v>169</v>
      </c>
      <c r="E460" s="42"/>
      <c r="F460" s="228" t="s">
        <v>912</v>
      </c>
      <c r="G460" s="42"/>
      <c r="H460" s="42"/>
      <c r="I460" s="229"/>
      <c r="J460" s="42"/>
      <c r="K460" s="42"/>
      <c r="L460" s="46"/>
      <c r="M460" s="230"/>
      <c r="N460" s="231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169</v>
      </c>
      <c r="AU460" s="19" t="s">
        <v>81</v>
      </c>
    </row>
    <row r="461" s="14" customFormat="1">
      <c r="A461" s="14"/>
      <c r="B461" s="243"/>
      <c r="C461" s="244"/>
      <c r="D461" s="234" t="s">
        <v>171</v>
      </c>
      <c r="E461" s="245" t="s">
        <v>19</v>
      </c>
      <c r="F461" s="246" t="s">
        <v>913</v>
      </c>
      <c r="G461" s="244"/>
      <c r="H461" s="247">
        <v>1.4139999999999999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171</v>
      </c>
      <c r="AU461" s="253" t="s">
        <v>81</v>
      </c>
      <c r="AV461" s="14" t="s">
        <v>81</v>
      </c>
      <c r="AW461" s="14" t="s">
        <v>33</v>
      </c>
      <c r="AX461" s="14" t="s">
        <v>72</v>
      </c>
      <c r="AY461" s="253" t="s">
        <v>160</v>
      </c>
    </row>
    <row r="462" s="15" customFormat="1">
      <c r="A462" s="15"/>
      <c r="B462" s="254"/>
      <c r="C462" s="255"/>
      <c r="D462" s="234" t="s">
        <v>171</v>
      </c>
      <c r="E462" s="256" t="s">
        <v>19</v>
      </c>
      <c r="F462" s="257" t="s">
        <v>173</v>
      </c>
      <c r="G462" s="255"/>
      <c r="H462" s="258">
        <v>1.4139999999999999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4" t="s">
        <v>171</v>
      </c>
      <c r="AU462" s="264" t="s">
        <v>81</v>
      </c>
      <c r="AV462" s="15" t="s">
        <v>167</v>
      </c>
      <c r="AW462" s="15" t="s">
        <v>33</v>
      </c>
      <c r="AX462" s="15" t="s">
        <v>79</v>
      </c>
      <c r="AY462" s="264" t="s">
        <v>160</v>
      </c>
    </row>
    <row r="463" s="2" customFormat="1" ht="24.15" customHeight="1">
      <c r="A463" s="40"/>
      <c r="B463" s="41"/>
      <c r="C463" s="214" t="s">
        <v>398</v>
      </c>
      <c r="D463" s="214" t="s">
        <v>162</v>
      </c>
      <c r="E463" s="215" t="s">
        <v>914</v>
      </c>
      <c r="F463" s="216" t="s">
        <v>915</v>
      </c>
      <c r="G463" s="217" t="s">
        <v>165</v>
      </c>
      <c r="H463" s="218">
        <v>5</v>
      </c>
      <c r="I463" s="219"/>
      <c r="J463" s="220">
        <f>ROUND(I463*H463,2)</f>
        <v>0</v>
      </c>
      <c r="K463" s="216" t="s">
        <v>166</v>
      </c>
      <c r="L463" s="46"/>
      <c r="M463" s="221" t="s">
        <v>19</v>
      </c>
      <c r="N463" s="222" t="s">
        <v>43</v>
      </c>
      <c r="O463" s="86"/>
      <c r="P463" s="223">
        <f>O463*H463</f>
        <v>0</v>
      </c>
      <c r="Q463" s="223">
        <v>0.032349999999999997</v>
      </c>
      <c r="R463" s="223">
        <f>Q463*H463</f>
        <v>0.16174999999999998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167</v>
      </c>
      <c r="AT463" s="225" t="s">
        <v>162</v>
      </c>
      <c r="AU463" s="225" t="s">
        <v>81</v>
      </c>
      <c r="AY463" s="19" t="s">
        <v>160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79</v>
      </c>
      <c r="BK463" s="226">
        <f>ROUND(I463*H463,2)</f>
        <v>0</v>
      </c>
      <c r="BL463" s="19" t="s">
        <v>167</v>
      </c>
      <c r="BM463" s="225" t="s">
        <v>916</v>
      </c>
    </row>
    <row r="464" s="2" customFormat="1">
      <c r="A464" s="40"/>
      <c r="B464" s="41"/>
      <c r="C464" s="42"/>
      <c r="D464" s="227" t="s">
        <v>169</v>
      </c>
      <c r="E464" s="42"/>
      <c r="F464" s="228" t="s">
        <v>917</v>
      </c>
      <c r="G464" s="42"/>
      <c r="H464" s="42"/>
      <c r="I464" s="229"/>
      <c r="J464" s="42"/>
      <c r="K464" s="42"/>
      <c r="L464" s="46"/>
      <c r="M464" s="230"/>
      <c r="N464" s="231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169</v>
      </c>
      <c r="AU464" s="19" t="s">
        <v>81</v>
      </c>
    </row>
    <row r="465" s="13" customFormat="1">
      <c r="A465" s="13"/>
      <c r="B465" s="232"/>
      <c r="C465" s="233"/>
      <c r="D465" s="234" t="s">
        <v>171</v>
      </c>
      <c r="E465" s="235" t="s">
        <v>19</v>
      </c>
      <c r="F465" s="236" t="s">
        <v>326</v>
      </c>
      <c r="G465" s="233"/>
      <c r="H465" s="235" t="s">
        <v>19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171</v>
      </c>
      <c r="AU465" s="242" t="s">
        <v>81</v>
      </c>
      <c r="AV465" s="13" t="s">
        <v>79</v>
      </c>
      <c r="AW465" s="13" t="s">
        <v>33</v>
      </c>
      <c r="AX465" s="13" t="s">
        <v>72</v>
      </c>
      <c r="AY465" s="242" t="s">
        <v>160</v>
      </c>
    </row>
    <row r="466" s="14" customFormat="1">
      <c r="A466" s="14"/>
      <c r="B466" s="243"/>
      <c r="C466" s="244"/>
      <c r="D466" s="234" t="s">
        <v>171</v>
      </c>
      <c r="E466" s="245" t="s">
        <v>19</v>
      </c>
      <c r="F466" s="246" t="s">
        <v>199</v>
      </c>
      <c r="G466" s="244"/>
      <c r="H466" s="247">
        <v>5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171</v>
      </c>
      <c r="AU466" s="253" t="s">
        <v>81</v>
      </c>
      <c r="AV466" s="14" t="s">
        <v>81</v>
      </c>
      <c r="AW466" s="14" t="s">
        <v>33</v>
      </c>
      <c r="AX466" s="14" t="s">
        <v>72</v>
      </c>
      <c r="AY466" s="253" t="s">
        <v>160</v>
      </c>
    </row>
    <row r="467" s="15" customFormat="1">
      <c r="A467" s="15"/>
      <c r="B467" s="254"/>
      <c r="C467" s="255"/>
      <c r="D467" s="234" t="s">
        <v>171</v>
      </c>
      <c r="E467" s="256" t="s">
        <v>19</v>
      </c>
      <c r="F467" s="257" t="s">
        <v>173</v>
      </c>
      <c r="G467" s="255"/>
      <c r="H467" s="258">
        <v>5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4" t="s">
        <v>171</v>
      </c>
      <c r="AU467" s="264" t="s">
        <v>81</v>
      </c>
      <c r="AV467" s="15" t="s">
        <v>167</v>
      </c>
      <c r="AW467" s="15" t="s">
        <v>33</v>
      </c>
      <c r="AX467" s="15" t="s">
        <v>79</v>
      </c>
      <c r="AY467" s="264" t="s">
        <v>160</v>
      </c>
    </row>
    <row r="468" s="2" customFormat="1" ht="24.15" customHeight="1">
      <c r="A468" s="40"/>
      <c r="B468" s="41"/>
      <c r="C468" s="214" t="s">
        <v>405</v>
      </c>
      <c r="D468" s="214" t="s">
        <v>162</v>
      </c>
      <c r="E468" s="215" t="s">
        <v>918</v>
      </c>
      <c r="F468" s="216" t="s">
        <v>919</v>
      </c>
      <c r="G468" s="217" t="s">
        <v>165</v>
      </c>
      <c r="H468" s="218">
        <v>2</v>
      </c>
      <c r="I468" s="219"/>
      <c r="J468" s="220">
        <f>ROUND(I468*H468,2)</f>
        <v>0</v>
      </c>
      <c r="K468" s="216" t="s">
        <v>166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0.052630000000000003</v>
      </c>
      <c r="R468" s="223">
        <f>Q468*H468</f>
        <v>0.10526000000000001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167</v>
      </c>
      <c r="AT468" s="225" t="s">
        <v>162</v>
      </c>
      <c r="AU468" s="225" t="s">
        <v>81</v>
      </c>
      <c r="AY468" s="19" t="s">
        <v>160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79</v>
      </c>
      <c r="BK468" s="226">
        <f>ROUND(I468*H468,2)</f>
        <v>0</v>
      </c>
      <c r="BL468" s="19" t="s">
        <v>167</v>
      </c>
      <c r="BM468" s="225" t="s">
        <v>920</v>
      </c>
    </row>
    <row r="469" s="2" customFormat="1">
      <c r="A469" s="40"/>
      <c r="B469" s="41"/>
      <c r="C469" s="42"/>
      <c r="D469" s="227" t="s">
        <v>169</v>
      </c>
      <c r="E469" s="42"/>
      <c r="F469" s="228" t="s">
        <v>921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169</v>
      </c>
      <c r="AU469" s="19" t="s">
        <v>81</v>
      </c>
    </row>
    <row r="470" s="13" customFormat="1">
      <c r="A470" s="13"/>
      <c r="B470" s="232"/>
      <c r="C470" s="233"/>
      <c r="D470" s="234" t="s">
        <v>171</v>
      </c>
      <c r="E470" s="235" t="s">
        <v>19</v>
      </c>
      <c r="F470" s="236" t="s">
        <v>324</v>
      </c>
      <c r="G470" s="233"/>
      <c r="H470" s="235" t="s">
        <v>19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171</v>
      </c>
      <c r="AU470" s="242" t="s">
        <v>81</v>
      </c>
      <c r="AV470" s="13" t="s">
        <v>79</v>
      </c>
      <c r="AW470" s="13" t="s">
        <v>33</v>
      </c>
      <c r="AX470" s="13" t="s">
        <v>72</v>
      </c>
      <c r="AY470" s="242" t="s">
        <v>160</v>
      </c>
    </row>
    <row r="471" s="14" customFormat="1">
      <c r="A471" s="14"/>
      <c r="B471" s="243"/>
      <c r="C471" s="244"/>
      <c r="D471" s="234" t="s">
        <v>171</v>
      </c>
      <c r="E471" s="245" t="s">
        <v>19</v>
      </c>
      <c r="F471" s="246" t="s">
        <v>81</v>
      </c>
      <c r="G471" s="244"/>
      <c r="H471" s="247">
        <v>2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171</v>
      </c>
      <c r="AU471" s="253" t="s">
        <v>81</v>
      </c>
      <c r="AV471" s="14" t="s">
        <v>81</v>
      </c>
      <c r="AW471" s="14" t="s">
        <v>33</v>
      </c>
      <c r="AX471" s="14" t="s">
        <v>72</v>
      </c>
      <c r="AY471" s="253" t="s">
        <v>160</v>
      </c>
    </row>
    <row r="472" s="15" customFormat="1">
      <c r="A472" s="15"/>
      <c r="B472" s="254"/>
      <c r="C472" s="255"/>
      <c r="D472" s="234" t="s">
        <v>171</v>
      </c>
      <c r="E472" s="256" t="s">
        <v>19</v>
      </c>
      <c r="F472" s="257" t="s">
        <v>173</v>
      </c>
      <c r="G472" s="255"/>
      <c r="H472" s="258">
        <v>2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4" t="s">
        <v>171</v>
      </c>
      <c r="AU472" s="264" t="s">
        <v>81</v>
      </c>
      <c r="AV472" s="15" t="s">
        <v>167</v>
      </c>
      <c r="AW472" s="15" t="s">
        <v>33</v>
      </c>
      <c r="AX472" s="15" t="s">
        <v>79</v>
      </c>
      <c r="AY472" s="264" t="s">
        <v>160</v>
      </c>
    </row>
    <row r="473" s="2" customFormat="1" ht="24.15" customHeight="1">
      <c r="A473" s="40"/>
      <c r="B473" s="41"/>
      <c r="C473" s="214" t="s">
        <v>411</v>
      </c>
      <c r="D473" s="214" t="s">
        <v>162</v>
      </c>
      <c r="E473" s="215" t="s">
        <v>922</v>
      </c>
      <c r="F473" s="216" t="s">
        <v>923</v>
      </c>
      <c r="G473" s="217" t="s">
        <v>165</v>
      </c>
      <c r="H473" s="218">
        <v>1</v>
      </c>
      <c r="I473" s="219"/>
      <c r="J473" s="220">
        <f>ROUND(I473*H473,2)</f>
        <v>0</v>
      </c>
      <c r="K473" s="216" t="s">
        <v>166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0.038629999999999998</v>
      </c>
      <c r="R473" s="223">
        <f>Q473*H473</f>
        <v>0.038629999999999998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167</v>
      </c>
      <c r="AT473" s="225" t="s">
        <v>162</v>
      </c>
      <c r="AU473" s="225" t="s">
        <v>81</v>
      </c>
      <c r="AY473" s="19" t="s">
        <v>160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79</v>
      </c>
      <c r="BK473" s="226">
        <f>ROUND(I473*H473,2)</f>
        <v>0</v>
      </c>
      <c r="BL473" s="19" t="s">
        <v>167</v>
      </c>
      <c r="BM473" s="225" t="s">
        <v>924</v>
      </c>
    </row>
    <row r="474" s="2" customFormat="1">
      <c r="A474" s="40"/>
      <c r="B474" s="41"/>
      <c r="C474" s="42"/>
      <c r="D474" s="227" t="s">
        <v>169</v>
      </c>
      <c r="E474" s="42"/>
      <c r="F474" s="228" t="s">
        <v>925</v>
      </c>
      <c r="G474" s="42"/>
      <c r="H474" s="42"/>
      <c r="I474" s="229"/>
      <c r="J474" s="42"/>
      <c r="K474" s="42"/>
      <c r="L474" s="46"/>
      <c r="M474" s="230"/>
      <c r="N474" s="231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169</v>
      </c>
      <c r="AU474" s="19" t="s">
        <v>81</v>
      </c>
    </row>
    <row r="475" s="13" customFormat="1">
      <c r="A475" s="13"/>
      <c r="B475" s="232"/>
      <c r="C475" s="233"/>
      <c r="D475" s="234" t="s">
        <v>171</v>
      </c>
      <c r="E475" s="235" t="s">
        <v>19</v>
      </c>
      <c r="F475" s="236" t="s">
        <v>324</v>
      </c>
      <c r="G475" s="233"/>
      <c r="H475" s="235" t="s">
        <v>19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171</v>
      </c>
      <c r="AU475" s="242" t="s">
        <v>81</v>
      </c>
      <c r="AV475" s="13" t="s">
        <v>79</v>
      </c>
      <c r="AW475" s="13" t="s">
        <v>33</v>
      </c>
      <c r="AX475" s="13" t="s">
        <v>72</v>
      </c>
      <c r="AY475" s="242" t="s">
        <v>160</v>
      </c>
    </row>
    <row r="476" s="14" customFormat="1">
      <c r="A476" s="14"/>
      <c r="B476" s="243"/>
      <c r="C476" s="244"/>
      <c r="D476" s="234" t="s">
        <v>171</v>
      </c>
      <c r="E476" s="245" t="s">
        <v>19</v>
      </c>
      <c r="F476" s="246" t="s">
        <v>79</v>
      </c>
      <c r="G476" s="244"/>
      <c r="H476" s="247">
        <v>1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171</v>
      </c>
      <c r="AU476" s="253" t="s">
        <v>81</v>
      </c>
      <c r="AV476" s="14" t="s">
        <v>81</v>
      </c>
      <c r="AW476" s="14" t="s">
        <v>33</v>
      </c>
      <c r="AX476" s="14" t="s">
        <v>72</v>
      </c>
      <c r="AY476" s="253" t="s">
        <v>160</v>
      </c>
    </row>
    <row r="477" s="15" customFormat="1">
      <c r="A477" s="15"/>
      <c r="B477" s="254"/>
      <c r="C477" s="255"/>
      <c r="D477" s="234" t="s">
        <v>171</v>
      </c>
      <c r="E477" s="256" t="s">
        <v>19</v>
      </c>
      <c r="F477" s="257" t="s">
        <v>173</v>
      </c>
      <c r="G477" s="255"/>
      <c r="H477" s="258">
        <v>1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4" t="s">
        <v>171</v>
      </c>
      <c r="AU477" s="264" t="s">
        <v>81</v>
      </c>
      <c r="AV477" s="15" t="s">
        <v>167</v>
      </c>
      <c r="AW477" s="15" t="s">
        <v>33</v>
      </c>
      <c r="AX477" s="15" t="s">
        <v>79</v>
      </c>
      <c r="AY477" s="264" t="s">
        <v>160</v>
      </c>
    </row>
    <row r="478" s="2" customFormat="1" ht="24.15" customHeight="1">
      <c r="A478" s="40"/>
      <c r="B478" s="41"/>
      <c r="C478" s="214" t="s">
        <v>419</v>
      </c>
      <c r="D478" s="214" t="s">
        <v>162</v>
      </c>
      <c r="E478" s="215" t="s">
        <v>926</v>
      </c>
      <c r="F478" s="216" t="s">
        <v>927</v>
      </c>
      <c r="G478" s="217" t="s">
        <v>165</v>
      </c>
      <c r="H478" s="218">
        <v>1</v>
      </c>
      <c r="I478" s="219"/>
      <c r="J478" s="220">
        <f>ROUND(I478*H478,2)</f>
        <v>0</v>
      </c>
      <c r="K478" s="216" t="s">
        <v>166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0.08763</v>
      </c>
      <c r="R478" s="223">
        <f>Q478*H478</f>
        <v>0.08763</v>
      </c>
      <c r="S478" s="223">
        <v>0</v>
      </c>
      <c r="T478" s="224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167</v>
      </c>
      <c r="AT478" s="225" t="s">
        <v>162</v>
      </c>
      <c r="AU478" s="225" t="s">
        <v>81</v>
      </c>
      <c r="AY478" s="19" t="s">
        <v>160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79</v>
      </c>
      <c r="BK478" s="226">
        <f>ROUND(I478*H478,2)</f>
        <v>0</v>
      </c>
      <c r="BL478" s="19" t="s">
        <v>167</v>
      </c>
      <c r="BM478" s="225" t="s">
        <v>928</v>
      </c>
    </row>
    <row r="479" s="2" customFormat="1">
      <c r="A479" s="40"/>
      <c r="B479" s="41"/>
      <c r="C479" s="42"/>
      <c r="D479" s="227" t="s">
        <v>169</v>
      </c>
      <c r="E479" s="42"/>
      <c r="F479" s="228" t="s">
        <v>929</v>
      </c>
      <c r="G479" s="42"/>
      <c r="H479" s="42"/>
      <c r="I479" s="229"/>
      <c r="J479" s="42"/>
      <c r="K479" s="42"/>
      <c r="L479" s="46"/>
      <c r="M479" s="230"/>
      <c r="N479" s="231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169</v>
      </c>
      <c r="AU479" s="19" t="s">
        <v>81</v>
      </c>
    </row>
    <row r="480" s="13" customFormat="1">
      <c r="A480" s="13"/>
      <c r="B480" s="232"/>
      <c r="C480" s="233"/>
      <c r="D480" s="234" t="s">
        <v>171</v>
      </c>
      <c r="E480" s="235" t="s">
        <v>19</v>
      </c>
      <c r="F480" s="236" t="s">
        <v>324</v>
      </c>
      <c r="G480" s="233"/>
      <c r="H480" s="235" t="s">
        <v>19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171</v>
      </c>
      <c r="AU480" s="242" t="s">
        <v>81</v>
      </c>
      <c r="AV480" s="13" t="s">
        <v>79</v>
      </c>
      <c r="AW480" s="13" t="s">
        <v>33</v>
      </c>
      <c r="AX480" s="13" t="s">
        <v>72</v>
      </c>
      <c r="AY480" s="242" t="s">
        <v>160</v>
      </c>
    </row>
    <row r="481" s="14" customFormat="1">
      <c r="A481" s="14"/>
      <c r="B481" s="243"/>
      <c r="C481" s="244"/>
      <c r="D481" s="234" t="s">
        <v>171</v>
      </c>
      <c r="E481" s="245" t="s">
        <v>19</v>
      </c>
      <c r="F481" s="246" t="s">
        <v>79</v>
      </c>
      <c r="G481" s="244"/>
      <c r="H481" s="247">
        <v>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171</v>
      </c>
      <c r="AU481" s="253" t="s">
        <v>81</v>
      </c>
      <c r="AV481" s="14" t="s">
        <v>81</v>
      </c>
      <c r="AW481" s="14" t="s">
        <v>33</v>
      </c>
      <c r="AX481" s="14" t="s">
        <v>72</v>
      </c>
      <c r="AY481" s="253" t="s">
        <v>160</v>
      </c>
    </row>
    <row r="482" s="15" customFormat="1">
      <c r="A482" s="15"/>
      <c r="B482" s="254"/>
      <c r="C482" s="255"/>
      <c r="D482" s="234" t="s">
        <v>171</v>
      </c>
      <c r="E482" s="256" t="s">
        <v>19</v>
      </c>
      <c r="F482" s="257" t="s">
        <v>173</v>
      </c>
      <c r="G482" s="255"/>
      <c r="H482" s="258">
        <v>1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4" t="s">
        <v>171</v>
      </c>
      <c r="AU482" s="264" t="s">
        <v>81</v>
      </c>
      <c r="AV482" s="15" t="s">
        <v>167</v>
      </c>
      <c r="AW482" s="15" t="s">
        <v>33</v>
      </c>
      <c r="AX482" s="15" t="s">
        <v>79</v>
      </c>
      <c r="AY482" s="264" t="s">
        <v>160</v>
      </c>
    </row>
    <row r="483" s="2" customFormat="1" ht="24.15" customHeight="1">
      <c r="A483" s="40"/>
      <c r="B483" s="41"/>
      <c r="C483" s="214" t="s">
        <v>426</v>
      </c>
      <c r="D483" s="214" t="s">
        <v>162</v>
      </c>
      <c r="E483" s="215" t="s">
        <v>930</v>
      </c>
      <c r="F483" s="216" t="s">
        <v>931</v>
      </c>
      <c r="G483" s="217" t="s">
        <v>165</v>
      </c>
      <c r="H483" s="218">
        <v>2</v>
      </c>
      <c r="I483" s="219"/>
      <c r="J483" s="220">
        <f>ROUND(I483*H483,2)</f>
        <v>0</v>
      </c>
      <c r="K483" s="216" t="s">
        <v>166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0.054210000000000001</v>
      </c>
      <c r="R483" s="223">
        <f>Q483*H483</f>
        <v>0.10842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167</v>
      </c>
      <c r="AT483" s="225" t="s">
        <v>162</v>
      </c>
      <c r="AU483" s="225" t="s">
        <v>81</v>
      </c>
      <c r="AY483" s="19" t="s">
        <v>160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79</v>
      </c>
      <c r="BK483" s="226">
        <f>ROUND(I483*H483,2)</f>
        <v>0</v>
      </c>
      <c r="BL483" s="19" t="s">
        <v>167</v>
      </c>
      <c r="BM483" s="225" t="s">
        <v>932</v>
      </c>
    </row>
    <row r="484" s="2" customFormat="1">
      <c r="A484" s="40"/>
      <c r="B484" s="41"/>
      <c r="C484" s="42"/>
      <c r="D484" s="227" t="s">
        <v>169</v>
      </c>
      <c r="E484" s="42"/>
      <c r="F484" s="228" t="s">
        <v>933</v>
      </c>
      <c r="G484" s="42"/>
      <c r="H484" s="42"/>
      <c r="I484" s="229"/>
      <c r="J484" s="42"/>
      <c r="K484" s="42"/>
      <c r="L484" s="46"/>
      <c r="M484" s="230"/>
      <c r="N484" s="231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169</v>
      </c>
      <c r="AU484" s="19" t="s">
        <v>81</v>
      </c>
    </row>
    <row r="485" s="13" customFormat="1">
      <c r="A485" s="13"/>
      <c r="B485" s="232"/>
      <c r="C485" s="233"/>
      <c r="D485" s="234" t="s">
        <v>171</v>
      </c>
      <c r="E485" s="235" t="s">
        <v>19</v>
      </c>
      <c r="F485" s="236" t="s">
        <v>326</v>
      </c>
      <c r="G485" s="233"/>
      <c r="H485" s="235" t="s">
        <v>19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171</v>
      </c>
      <c r="AU485" s="242" t="s">
        <v>81</v>
      </c>
      <c r="AV485" s="13" t="s">
        <v>79</v>
      </c>
      <c r="AW485" s="13" t="s">
        <v>33</v>
      </c>
      <c r="AX485" s="13" t="s">
        <v>72</v>
      </c>
      <c r="AY485" s="242" t="s">
        <v>160</v>
      </c>
    </row>
    <row r="486" s="14" customFormat="1">
      <c r="A486" s="14"/>
      <c r="B486" s="243"/>
      <c r="C486" s="244"/>
      <c r="D486" s="234" t="s">
        <v>171</v>
      </c>
      <c r="E486" s="245" t="s">
        <v>19</v>
      </c>
      <c r="F486" s="246" t="s">
        <v>934</v>
      </c>
      <c r="G486" s="244"/>
      <c r="H486" s="247">
        <v>2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171</v>
      </c>
      <c r="AU486" s="253" t="s">
        <v>81</v>
      </c>
      <c r="AV486" s="14" t="s">
        <v>81</v>
      </c>
      <c r="AW486" s="14" t="s">
        <v>33</v>
      </c>
      <c r="AX486" s="14" t="s">
        <v>72</v>
      </c>
      <c r="AY486" s="253" t="s">
        <v>160</v>
      </c>
    </row>
    <row r="487" s="15" customFormat="1">
      <c r="A487" s="15"/>
      <c r="B487" s="254"/>
      <c r="C487" s="255"/>
      <c r="D487" s="234" t="s">
        <v>171</v>
      </c>
      <c r="E487" s="256" t="s">
        <v>19</v>
      </c>
      <c r="F487" s="257" t="s">
        <v>173</v>
      </c>
      <c r="G487" s="255"/>
      <c r="H487" s="258">
        <v>2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4" t="s">
        <v>171</v>
      </c>
      <c r="AU487" s="264" t="s">
        <v>81</v>
      </c>
      <c r="AV487" s="15" t="s">
        <v>167</v>
      </c>
      <c r="AW487" s="15" t="s">
        <v>33</v>
      </c>
      <c r="AX487" s="15" t="s">
        <v>79</v>
      </c>
      <c r="AY487" s="264" t="s">
        <v>160</v>
      </c>
    </row>
    <row r="488" s="2" customFormat="1" ht="24.15" customHeight="1">
      <c r="A488" s="40"/>
      <c r="B488" s="41"/>
      <c r="C488" s="214" t="s">
        <v>435</v>
      </c>
      <c r="D488" s="214" t="s">
        <v>162</v>
      </c>
      <c r="E488" s="215" t="s">
        <v>935</v>
      </c>
      <c r="F488" s="216" t="s">
        <v>936</v>
      </c>
      <c r="G488" s="217" t="s">
        <v>165</v>
      </c>
      <c r="H488" s="218">
        <v>6</v>
      </c>
      <c r="I488" s="219"/>
      <c r="J488" s="220">
        <f>ROUND(I488*H488,2)</f>
        <v>0</v>
      </c>
      <c r="K488" s="216" t="s">
        <v>166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0.062210000000000001</v>
      </c>
      <c r="R488" s="223">
        <f>Q488*H488</f>
        <v>0.37326000000000004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167</v>
      </c>
      <c r="AT488" s="225" t="s">
        <v>162</v>
      </c>
      <c r="AU488" s="225" t="s">
        <v>81</v>
      </c>
      <c r="AY488" s="19" t="s">
        <v>160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79</v>
      </c>
      <c r="BK488" s="226">
        <f>ROUND(I488*H488,2)</f>
        <v>0</v>
      </c>
      <c r="BL488" s="19" t="s">
        <v>167</v>
      </c>
      <c r="BM488" s="225" t="s">
        <v>937</v>
      </c>
    </row>
    <row r="489" s="2" customFormat="1">
      <c r="A489" s="40"/>
      <c r="B489" s="41"/>
      <c r="C489" s="42"/>
      <c r="D489" s="227" t="s">
        <v>169</v>
      </c>
      <c r="E489" s="42"/>
      <c r="F489" s="228" t="s">
        <v>938</v>
      </c>
      <c r="G489" s="42"/>
      <c r="H489" s="42"/>
      <c r="I489" s="229"/>
      <c r="J489" s="42"/>
      <c r="K489" s="42"/>
      <c r="L489" s="46"/>
      <c r="M489" s="230"/>
      <c r="N489" s="231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169</v>
      </c>
      <c r="AU489" s="19" t="s">
        <v>81</v>
      </c>
    </row>
    <row r="490" s="13" customFormat="1">
      <c r="A490" s="13"/>
      <c r="B490" s="232"/>
      <c r="C490" s="233"/>
      <c r="D490" s="234" t="s">
        <v>171</v>
      </c>
      <c r="E490" s="235" t="s">
        <v>19</v>
      </c>
      <c r="F490" s="236" t="s">
        <v>324</v>
      </c>
      <c r="G490" s="233"/>
      <c r="H490" s="235" t="s">
        <v>19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171</v>
      </c>
      <c r="AU490" s="242" t="s">
        <v>81</v>
      </c>
      <c r="AV490" s="13" t="s">
        <v>79</v>
      </c>
      <c r="AW490" s="13" t="s">
        <v>33</v>
      </c>
      <c r="AX490" s="13" t="s">
        <v>72</v>
      </c>
      <c r="AY490" s="242" t="s">
        <v>160</v>
      </c>
    </row>
    <row r="491" s="14" customFormat="1">
      <c r="A491" s="14"/>
      <c r="B491" s="243"/>
      <c r="C491" s="244"/>
      <c r="D491" s="234" t="s">
        <v>171</v>
      </c>
      <c r="E491" s="245" t="s">
        <v>19</v>
      </c>
      <c r="F491" s="246" t="s">
        <v>79</v>
      </c>
      <c r="G491" s="244"/>
      <c r="H491" s="247">
        <v>1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171</v>
      </c>
      <c r="AU491" s="253" t="s">
        <v>81</v>
      </c>
      <c r="AV491" s="14" t="s">
        <v>81</v>
      </c>
      <c r="AW491" s="14" t="s">
        <v>33</v>
      </c>
      <c r="AX491" s="14" t="s">
        <v>72</v>
      </c>
      <c r="AY491" s="253" t="s">
        <v>160</v>
      </c>
    </row>
    <row r="492" s="13" customFormat="1">
      <c r="A492" s="13"/>
      <c r="B492" s="232"/>
      <c r="C492" s="233"/>
      <c r="D492" s="234" t="s">
        <v>171</v>
      </c>
      <c r="E492" s="235" t="s">
        <v>19</v>
      </c>
      <c r="F492" s="236" t="s">
        <v>326</v>
      </c>
      <c r="G492" s="233"/>
      <c r="H492" s="235" t="s">
        <v>19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171</v>
      </c>
      <c r="AU492" s="242" t="s">
        <v>81</v>
      </c>
      <c r="AV492" s="13" t="s">
        <v>79</v>
      </c>
      <c r="AW492" s="13" t="s">
        <v>33</v>
      </c>
      <c r="AX492" s="13" t="s">
        <v>72</v>
      </c>
      <c r="AY492" s="242" t="s">
        <v>160</v>
      </c>
    </row>
    <row r="493" s="14" customFormat="1">
      <c r="A493" s="14"/>
      <c r="B493" s="243"/>
      <c r="C493" s="244"/>
      <c r="D493" s="234" t="s">
        <v>171</v>
      </c>
      <c r="E493" s="245" t="s">
        <v>19</v>
      </c>
      <c r="F493" s="246" t="s">
        <v>199</v>
      </c>
      <c r="G493" s="244"/>
      <c r="H493" s="247">
        <v>5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171</v>
      </c>
      <c r="AU493" s="253" t="s">
        <v>81</v>
      </c>
      <c r="AV493" s="14" t="s">
        <v>81</v>
      </c>
      <c r="AW493" s="14" t="s">
        <v>33</v>
      </c>
      <c r="AX493" s="14" t="s">
        <v>72</v>
      </c>
      <c r="AY493" s="253" t="s">
        <v>160</v>
      </c>
    </row>
    <row r="494" s="15" customFormat="1">
      <c r="A494" s="15"/>
      <c r="B494" s="254"/>
      <c r="C494" s="255"/>
      <c r="D494" s="234" t="s">
        <v>171</v>
      </c>
      <c r="E494" s="256" t="s">
        <v>19</v>
      </c>
      <c r="F494" s="257" t="s">
        <v>173</v>
      </c>
      <c r="G494" s="255"/>
      <c r="H494" s="258">
        <v>6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4" t="s">
        <v>171</v>
      </c>
      <c r="AU494" s="264" t="s">
        <v>81</v>
      </c>
      <c r="AV494" s="15" t="s">
        <v>167</v>
      </c>
      <c r="AW494" s="15" t="s">
        <v>33</v>
      </c>
      <c r="AX494" s="15" t="s">
        <v>79</v>
      </c>
      <c r="AY494" s="264" t="s">
        <v>160</v>
      </c>
    </row>
    <row r="495" s="2" customFormat="1" ht="24.15" customHeight="1">
      <c r="A495" s="40"/>
      <c r="B495" s="41"/>
      <c r="C495" s="214" t="s">
        <v>452</v>
      </c>
      <c r="D495" s="214" t="s">
        <v>162</v>
      </c>
      <c r="E495" s="215" t="s">
        <v>939</v>
      </c>
      <c r="F495" s="216" t="s">
        <v>940</v>
      </c>
      <c r="G495" s="217" t="s">
        <v>165</v>
      </c>
      <c r="H495" s="218">
        <v>1</v>
      </c>
      <c r="I495" s="219"/>
      <c r="J495" s="220">
        <f>ROUND(I495*H495,2)</f>
        <v>0</v>
      </c>
      <c r="K495" s="216" t="s">
        <v>166</v>
      </c>
      <c r="L495" s="46"/>
      <c r="M495" s="221" t="s">
        <v>19</v>
      </c>
      <c r="N495" s="222" t="s">
        <v>43</v>
      </c>
      <c r="O495" s="86"/>
      <c r="P495" s="223">
        <f>O495*H495</f>
        <v>0</v>
      </c>
      <c r="Q495" s="223">
        <v>0.078259999999999996</v>
      </c>
      <c r="R495" s="223">
        <f>Q495*H495</f>
        <v>0.078259999999999996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167</v>
      </c>
      <c r="AT495" s="225" t="s">
        <v>162</v>
      </c>
      <c r="AU495" s="225" t="s">
        <v>81</v>
      </c>
      <c r="AY495" s="19" t="s">
        <v>160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79</v>
      </c>
      <c r="BK495" s="226">
        <f>ROUND(I495*H495,2)</f>
        <v>0</v>
      </c>
      <c r="BL495" s="19" t="s">
        <v>167</v>
      </c>
      <c r="BM495" s="225" t="s">
        <v>941</v>
      </c>
    </row>
    <row r="496" s="2" customFormat="1">
      <c r="A496" s="40"/>
      <c r="B496" s="41"/>
      <c r="C496" s="42"/>
      <c r="D496" s="227" t="s">
        <v>169</v>
      </c>
      <c r="E496" s="42"/>
      <c r="F496" s="228" t="s">
        <v>942</v>
      </c>
      <c r="G496" s="42"/>
      <c r="H496" s="42"/>
      <c r="I496" s="229"/>
      <c r="J496" s="42"/>
      <c r="K496" s="42"/>
      <c r="L496" s="46"/>
      <c r="M496" s="230"/>
      <c r="N496" s="231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169</v>
      </c>
      <c r="AU496" s="19" t="s">
        <v>81</v>
      </c>
    </row>
    <row r="497" s="13" customFormat="1">
      <c r="A497" s="13"/>
      <c r="B497" s="232"/>
      <c r="C497" s="233"/>
      <c r="D497" s="234" t="s">
        <v>171</v>
      </c>
      <c r="E497" s="235" t="s">
        <v>19</v>
      </c>
      <c r="F497" s="236" t="s">
        <v>326</v>
      </c>
      <c r="G497" s="233"/>
      <c r="H497" s="235" t="s">
        <v>19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171</v>
      </c>
      <c r="AU497" s="242" t="s">
        <v>81</v>
      </c>
      <c r="AV497" s="13" t="s">
        <v>79</v>
      </c>
      <c r="AW497" s="13" t="s">
        <v>33</v>
      </c>
      <c r="AX497" s="13" t="s">
        <v>72</v>
      </c>
      <c r="AY497" s="242" t="s">
        <v>160</v>
      </c>
    </row>
    <row r="498" s="14" customFormat="1">
      <c r="A498" s="14"/>
      <c r="B498" s="243"/>
      <c r="C498" s="244"/>
      <c r="D498" s="234" t="s">
        <v>171</v>
      </c>
      <c r="E498" s="245" t="s">
        <v>19</v>
      </c>
      <c r="F498" s="246" t="s">
        <v>79</v>
      </c>
      <c r="G498" s="244"/>
      <c r="H498" s="247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171</v>
      </c>
      <c r="AU498" s="253" t="s">
        <v>81</v>
      </c>
      <c r="AV498" s="14" t="s">
        <v>81</v>
      </c>
      <c r="AW498" s="14" t="s">
        <v>33</v>
      </c>
      <c r="AX498" s="14" t="s">
        <v>72</v>
      </c>
      <c r="AY498" s="253" t="s">
        <v>160</v>
      </c>
    </row>
    <row r="499" s="15" customFormat="1">
      <c r="A499" s="15"/>
      <c r="B499" s="254"/>
      <c r="C499" s="255"/>
      <c r="D499" s="234" t="s">
        <v>171</v>
      </c>
      <c r="E499" s="256" t="s">
        <v>19</v>
      </c>
      <c r="F499" s="257" t="s">
        <v>173</v>
      </c>
      <c r="G499" s="255"/>
      <c r="H499" s="258">
        <v>1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4" t="s">
        <v>171</v>
      </c>
      <c r="AU499" s="264" t="s">
        <v>81</v>
      </c>
      <c r="AV499" s="15" t="s">
        <v>167</v>
      </c>
      <c r="AW499" s="15" t="s">
        <v>33</v>
      </c>
      <c r="AX499" s="15" t="s">
        <v>79</v>
      </c>
      <c r="AY499" s="264" t="s">
        <v>160</v>
      </c>
    </row>
    <row r="500" s="2" customFormat="1" ht="24.15" customHeight="1">
      <c r="A500" s="40"/>
      <c r="B500" s="41"/>
      <c r="C500" s="214" t="s">
        <v>457</v>
      </c>
      <c r="D500" s="214" t="s">
        <v>162</v>
      </c>
      <c r="E500" s="215" t="s">
        <v>943</v>
      </c>
      <c r="F500" s="216" t="s">
        <v>944</v>
      </c>
      <c r="G500" s="217" t="s">
        <v>165</v>
      </c>
      <c r="H500" s="218">
        <v>8</v>
      </c>
      <c r="I500" s="219"/>
      <c r="J500" s="220">
        <f>ROUND(I500*H500,2)</f>
        <v>0</v>
      </c>
      <c r="K500" s="216" t="s">
        <v>166</v>
      </c>
      <c r="L500" s="46"/>
      <c r="M500" s="221" t="s">
        <v>19</v>
      </c>
      <c r="N500" s="222" t="s">
        <v>43</v>
      </c>
      <c r="O500" s="86"/>
      <c r="P500" s="223">
        <f>O500*H500</f>
        <v>0</v>
      </c>
      <c r="Q500" s="223">
        <v>0.11733</v>
      </c>
      <c r="R500" s="223">
        <f>Q500*H500</f>
        <v>0.93864000000000003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167</v>
      </c>
      <c r="AT500" s="225" t="s">
        <v>162</v>
      </c>
      <c r="AU500" s="225" t="s">
        <v>81</v>
      </c>
      <c r="AY500" s="19" t="s">
        <v>160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79</v>
      </c>
      <c r="BK500" s="226">
        <f>ROUND(I500*H500,2)</f>
        <v>0</v>
      </c>
      <c r="BL500" s="19" t="s">
        <v>167</v>
      </c>
      <c r="BM500" s="225" t="s">
        <v>945</v>
      </c>
    </row>
    <row r="501" s="2" customFormat="1">
      <c r="A501" s="40"/>
      <c r="B501" s="41"/>
      <c r="C501" s="42"/>
      <c r="D501" s="227" t="s">
        <v>169</v>
      </c>
      <c r="E501" s="42"/>
      <c r="F501" s="228" t="s">
        <v>946</v>
      </c>
      <c r="G501" s="42"/>
      <c r="H501" s="42"/>
      <c r="I501" s="229"/>
      <c r="J501" s="42"/>
      <c r="K501" s="42"/>
      <c r="L501" s="46"/>
      <c r="M501" s="230"/>
      <c r="N501" s="231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169</v>
      </c>
      <c r="AU501" s="19" t="s">
        <v>81</v>
      </c>
    </row>
    <row r="502" s="13" customFormat="1">
      <c r="A502" s="13"/>
      <c r="B502" s="232"/>
      <c r="C502" s="233"/>
      <c r="D502" s="234" t="s">
        <v>171</v>
      </c>
      <c r="E502" s="235" t="s">
        <v>19</v>
      </c>
      <c r="F502" s="236" t="s">
        <v>326</v>
      </c>
      <c r="G502" s="233"/>
      <c r="H502" s="235" t="s">
        <v>19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171</v>
      </c>
      <c r="AU502" s="242" t="s">
        <v>81</v>
      </c>
      <c r="AV502" s="13" t="s">
        <v>79</v>
      </c>
      <c r="AW502" s="13" t="s">
        <v>33</v>
      </c>
      <c r="AX502" s="13" t="s">
        <v>72</v>
      </c>
      <c r="AY502" s="242" t="s">
        <v>160</v>
      </c>
    </row>
    <row r="503" s="14" customFormat="1">
      <c r="A503" s="14"/>
      <c r="B503" s="243"/>
      <c r="C503" s="244"/>
      <c r="D503" s="234" t="s">
        <v>171</v>
      </c>
      <c r="E503" s="245" t="s">
        <v>19</v>
      </c>
      <c r="F503" s="246" t="s">
        <v>213</v>
      </c>
      <c r="G503" s="244"/>
      <c r="H503" s="247">
        <v>7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171</v>
      </c>
      <c r="AU503" s="253" t="s">
        <v>81</v>
      </c>
      <c r="AV503" s="14" t="s">
        <v>81</v>
      </c>
      <c r="AW503" s="14" t="s">
        <v>33</v>
      </c>
      <c r="AX503" s="14" t="s">
        <v>72</v>
      </c>
      <c r="AY503" s="253" t="s">
        <v>160</v>
      </c>
    </row>
    <row r="504" s="14" customFormat="1">
      <c r="A504" s="14"/>
      <c r="B504" s="243"/>
      <c r="C504" s="244"/>
      <c r="D504" s="234" t="s">
        <v>171</v>
      </c>
      <c r="E504" s="245" t="s">
        <v>19</v>
      </c>
      <c r="F504" s="246" t="s">
        <v>79</v>
      </c>
      <c r="G504" s="244"/>
      <c r="H504" s="247">
        <v>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171</v>
      </c>
      <c r="AU504" s="253" t="s">
        <v>81</v>
      </c>
      <c r="AV504" s="14" t="s">
        <v>81</v>
      </c>
      <c r="AW504" s="14" t="s">
        <v>33</v>
      </c>
      <c r="AX504" s="14" t="s">
        <v>72</v>
      </c>
      <c r="AY504" s="253" t="s">
        <v>160</v>
      </c>
    </row>
    <row r="505" s="15" customFormat="1">
      <c r="A505" s="15"/>
      <c r="B505" s="254"/>
      <c r="C505" s="255"/>
      <c r="D505" s="234" t="s">
        <v>171</v>
      </c>
      <c r="E505" s="256" t="s">
        <v>19</v>
      </c>
      <c r="F505" s="257" t="s">
        <v>173</v>
      </c>
      <c r="G505" s="255"/>
      <c r="H505" s="258">
        <v>8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171</v>
      </c>
      <c r="AU505" s="264" t="s">
        <v>81</v>
      </c>
      <c r="AV505" s="15" t="s">
        <v>167</v>
      </c>
      <c r="AW505" s="15" t="s">
        <v>33</v>
      </c>
      <c r="AX505" s="15" t="s">
        <v>79</v>
      </c>
      <c r="AY505" s="264" t="s">
        <v>160</v>
      </c>
    </row>
    <row r="506" s="2" customFormat="1" ht="16.5" customHeight="1">
      <c r="A506" s="40"/>
      <c r="B506" s="41"/>
      <c r="C506" s="214" t="s">
        <v>462</v>
      </c>
      <c r="D506" s="214" t="s">
        <v>162</v>
      </c>
      <c r="E506" s="215" t="s">
        <v>947</v>
      </c>
      <c r="F506" s="216" t="s">
        <v>948</v>
      </c>
      <c r="G506" s="217" t="s">
        <v>222</v>
      </c>
      <c r="H506" s="218">
        <v>0.21099999999999999</v>
      </c>
      <c r="I506" s="219"/>
      <c r="J506" s="220">
        <f>ROUND(I506*H506,2)</f>
        <v>0</v>
      </c>
      <c r="K506" s="216" t="s">
        <v>166</v>
      </c>
      <c r="L506" s="46"/>
      <c r="M506" s="221" t="s">
        <v>19</v>
      </c>
      <c r="N506" s="222" t="s">
        <v>43</v>
      </c>
      <c r="O506" s="86"/>
      <c r="P506" s="223">
        <f>O506*H506</f>
        <v>0</v>
      </c>
      <c r="Q506" s="223">
        <v>2.5018799999999999</v>
      </c>
      <c r="R506" s="223">
        <f>Q506*H506</f>
        <v>0.52789668000000001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167</v>
      </c>
      <c r="AT506" s="225" t="s">
        <v>162</v>
      </c>
      <c r="AU506" s="225" t="s">
        <v>81</v>
      </c>
      <c r="AY506" s="19" t="s">
        <v>160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79</v>
      </c>
      <c r="BK506" s="226">
        <f>ROUND(I506*H506,2)</f>
        <v>0</v>
      </c>
      <c r="BL506" s="19" t="s">
        <v>167</v>
      </c>
      <c r="BM506" s="225" t="s">
        <v>949</v>
      </c>
    </row>
    <row r="507" s="2" customFormat="1">
      <c r="A507" s="40"/>
      <c r="B507" s="41"/>
      <c r="C507" s="42"/>
      <c r="D507" s="227" t="s">
        <v>169</v>
      </c>
      <c r="E507" s="42"/>
      <c r="F507" s="228" t="s">
        <v>950</v>
      </c>
      <c r="G507" s="42"/>
      <c r="H507" s="42"/>
      <c r="I507" s="229"/>
      <c r="J507" s="42"/>
      <c r="K507" s="42"/>
      <c r="L507" s="46"/>
      <c r="M507" s="230"/>
      <c r="N507" s="231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169</v>
      </c>
      <c r="AU507" s="19" t="s">
        <v>81</v>
      </c>
    </row>
    <row r="508" s="13" customFormat="1">
      <c r="A508" s="13"/>
      <c r="B508" s="232"/>
      <c r="C508" s="233"/>
      <c r="D508" s="234" t="s">
        <v>171</v>
      </c>
      <c r="E508" s="235" t="s">
        <v>19</v>
      </c>
      <c r="F508" s="236" t="s">
        <v>324</v>
      </c>
      <c r="G508" s="233"/>
      <c r="H508" s="235" t="s">
        <v>19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171</v>
      </c>
      <c r="AU508" s="242" t="s">
        <v>81</v>
      </c>
      <c r="AV508" s="13" t="s">
        <v>79</v>
      </c>
      <c r="AW508" s="13" t="s">
        <v>33</v>
      </c>
      <c r="AX508" s="13" t="s">
        <v>72</v>
      </c>
      <c r="AY508" s="242" t="s">
        <v>160</v>
      </c>
    </row>
    <row r="509" s="14" customFormat="1">
      <c r="A509" s="14"/>
      <c r="B509" s="243"/>
      <c r="C509" s="244"/>
      <c r="D509" s="234" t="s">
        <v>171</v>
      </c>
      <c r="E509" s="245" t="s">
        <v>19</v>
      </c>
      <c r="F509" s="246" t="s">
        <v>951</v>
      </c>
      <c r="G509" s="244"/>
      <c r="H509" s="247">
        <v>0.21099999999999999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171</v>
      </c>
      <c r="AU509" s="253" t="s">
        <v>81</v>
      </c>
      <c r="AV509" s="14" t="s">
        <v>81</v>
      </c>
      <c r="AW509" s="14" t="s">
        <v>33</v>
      </c>
      <c r="AX509" s="14" t="s">
        <v>72</v>
      </c>
      <c r="AY509" s="253" t="s">
        <v>160</v>
      </c>
    </row>
    <row r="510" s="15" customFormat="1">
      <c r="A510" s="15"/>
      <c r="B510" s="254"/>
      <c r="C510" s="255"/>
      <c r="D510" s="234" t="s">
        <v>171</v>
      </c>
      <c r="E510" s="256" t="s">
        <v>19</v>
      </c>
      <c r="F510" s="257" t="s">
        <v>173</v>
      </c>
      <c r="G510" s="255"/>
      <c r="H510" s="258">
        <v>0.21099999999999999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4" t="s">
        <v>171</v>
      </c>
      <c r="AU510" s="264" t="s">
        <v>81</v>
      </c>
      <c r="AV510" s="15" t="s">
        <v>167</v>
      </c>
      <c r="AW510" s="15" t="s">
        <v>33</v>
      </c>
      <c r="AX510" s="15" t="s">
        <v>79</v>
      </c>
      <c r="AY510" s="264" t="s">
        <v>160</v>
      </c>
    </row>
    <row r="511" s="2" customFormat="1" ht="24.15" customHeight="1">
      <c r="A511" s="40"/>
      <c r="B511" s="41"/>
      <c r="C511" s="214" t="s">
        <v>469</v>
      </c>
      <c r="D511" s="214" t="s">
        <v>162</v>
      </c>
      <c r="E511" s="215" t="s">
        <v>952</v>
      </c>
      <c r="F511" s="216" t="s">
        <v>953</v>
      </c>
      <c r="G511" s="217" t="s">
        <v>207</v>
      </c>
      <c r="H511" s="218">
        <v>10.664999999999999</v>
      </c>
      <c r="I511" s="219"/>
      <c r="J511" s="220">
        <f>ROUND(I511*H511,2)</f>
        <v>0</v>
      </c>
      <c r="K511" s="216" t="s">
        <v>166</v>
      </c>
      <c r="L511" s="46"/>
      <c r="M511" s="221" t="s">
        <v>19</v>
      </c>
      <c r="N511" s="222" t="s">
        <v>43</v>
      </c>
      <c r="O511" s="86"/>
      <c r="P511" s="223">
        <f>O511*H511</f>
        <v>0</v>
      </c>
      <c r="Q511" s="223">
        <v>0.025219999999999999</v>
      </c>
      <c r="R511" s="223">
        <f>Q511*H511</f>
        <v>0.26897129999999997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167</v>
      </c>
      <c r="AT511" s="225" t="s">
        <v>162</v>
      </c>
      <c r="AU511" s="225" t="s">
        <v>81</v>
      </c>
      <c r="AY511" s="19" t="s">
        <v>160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79</v>
      </c>
      <c r="BK511" s="226">
        <f>ROUND(I511*H511,2)</f>
        <v>0</v>
      </c>
      <c r="BL511" s="19" t="s">
        <v>167</v>
      </c>
      <c r="BM511" s="225" t="s">
        <v>954</v>
      </c>
    </row>
    <row r="512" s="2" customFormat="1">
      <c r="A512" s="40"/>
      <c r="B512" s="41"/>
      <c r="C512" s="42"/>
      <c r="D512" s="227" t="s">
        <v>169</v>
      </c>
      <c r="E512" s="42"/>
      <c r="F512" s="228" t="s">
        <v>955</v>
      </c>
      <c r="G512" s="42"/>
      <c r="H512" s="42"/>
      <c r="I512" s="229"/>
      <c r="J512" s="42"/>
      <c r="K512" s="42"/>
      <c r="L512" s="46"/>
      <c r="M512" s="230"/>
      <c r="N512" s="231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169</v>
      </c>
      <c r="AU512" s="19" t="s">
        <v>81</v>
      </c>
    </row>
    <row r="513" s="13" customFormat="1">
      <c r="A513" s="13"/>
      <c r="B513" s="232"/>
      <c r="C513" s="233"/>
      <c r="D513" s="234" t="s">
        <v>171</v>
      </c>
      <c r="E513" s="235" t="s">
        <v>19</v>
      </c>
      <c r="F513" s="236" t="s">
        <v>324</v>
      </c>
      <c r="G513" s="233"/>
      <c r="H513" s="235" t="s">
        <v>19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171</v>
      </c>
      <c r="AU513" s="242" t="s">
        <v>81</v>
      </c>
      <c r="AV513" s="13" t="s">
        <v>79</v>
      </c>
      <c r="AW513" s="13" t="s">
        <v>33</v>
      </c>
      <c r="AX513" s="13" t="s">
        <v>72</v>
      </c>
      <c r="AY513" s="242" t="s">
        <v>160</v>
      </c>
    </row>
    <row r="514" s="14" customFormat="1">
      <c r="A514" s="14"/>
      <c r="B514" s="243"/>
      <c r="C514" s="244"/>
      <c r="D514" s="234" t="s">
        <v>171</v>
      </c>
      <c r="E514" s="245" t="s">
        <v>19</v>
      </c>
      <c r="F514" s="246" t="s">
        <v>956</v>
      </c>
      <c r="G514" s="244"/>
      <c r="H514" s="247">
        <v>10.664999999999999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171</v>
      </c>
      <c r="AU514" s="253" t="s">
        <v>81</v>
      </c>
      <c r="AV514" s="14" t="s">
        <v>81</v>
      </c>
      <c r="AW514" s="14" t="s">
        <v>33</v>
      </c>
      <c r="AX514" s="14" t="s">
        <v>72</v>
      </c>
      <c r="AY514" s="253" t="s">
        <v>160</v>
      </c>
    </row>
    <row r="515" s="15" customFormat="1">
      <c r="A515" s="15"/>
      <c r="B515" s="254"/>
      <c r="C515" s="255"/>
      <c r="D515" s="234" t="s">
        <v>171</v>
      </c>
      <c r="E515" s="256" t="s">
        <v>19</v>
      </c>
      <c r="F515" s="257" t="s">
        <v>173</v>
      </c>
      <c r="G515" s="255"/>
      <c r="H515" s="258">
        <v>10.664999999999999</v>
      </c>
      <c r="I515" s="259"/>
      <c r="J515" s="255"/>
      <c r="K515" s="255"/>
      <c r="L515" s="260"/>
      <c r="M515" s="261"/>
      <c r="N515" s="262"/>
      <c r="O515" s="262"/>
      <c r="P515" s="262"/>
      <c r="Q515" s="262"/>
      <c r="R515" s="262"/>
      <c r="S515" s="262"/>
      <c r="T515" s="26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4" t="s">
        <v>171</v>
      </c>
      <c r="AU515" s="264" t="s">
        <v>81</v>
      </c>
      <c r="AV515" s="15" t="s">
        <v>167</v>
      </c>
      <c r="AW515" s="15" t="s">
        <v>33</v>
      </c>
      <c r="AX515" s="15" t="s">
        <v>79</v>
      </c>
      <c r="AY515" s="264" t="s">
        <v>160</v>
      </c>
    </row>
    <row r="516" s="2" customFormat="1" ht="21.75" customHeight="1">
      <c r="A516" s="40"/>
      <c r="B516" s="41"/>
      <c r="C516" s="214" t="s">
        <v>476</v>
      </c>
      <c r="D516" s="214" t="s">
        <v>162</v>
      </c>
      <c r="E516" s="215" t="s">
        <v>957</v>
      </c>
      <c r="F516" s="216" t="s">
        <v>958</v>
      </c>
      <c r="G516" s="217" t="s">
        <v>253</v>
      </c>
      <c r="H516" s="218">
        <v>0.052999999999999998</v>
      </c>
      <c r="I516" s="219"/>
      <c r="J516" s="220">
        <f>ROUND(I516*H516,2)</f>
        <v>0</v>
      </c>
      <c r="K516" s="216" t="s">
        <v>166</v>
      </c>
      <c r="L516" s="46"/>
      <c r="M516" s="221" t="s">
        <v>19</v>
      </c>
      <c r="N516" s="222" t="s">
        <v>43</v>
      </c>
      <c r="O516" s="86"/>
      <c r="P516" s="223">
        <f>O516*H516</f>
        <v>0</v>
      </c>
      <c r="Q516" s="223">
        <v>1.04575</v>
      </c>
      <c r="R516" s="223">
        <f>Q516*H516</f>
        <v>0.055424749999999995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167</v>
      </c>
      <c r="AT516" s="225" t="s">
        <v>162</v>
      </c>
      <c r="AU516" s="225" t="s">
        <v>81</v>
      </c>
      <c r="AY516" s="19" t="s">
        <v>160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79</v>
      </c>
      <c r="BK516" s="226">
        <f>ROUND(I516*H516,2)</f>
        <v>0</v>
      </c>
      <c r="BL516" s="19" t="s">
        <v>167</v>
      </c>
      <c r="BM516" s="225" t="s">
        <v>959</v>
      </c>
    </row>
    <row r="517" s="2" customFormat="1">
      <c r="A517" s="40"/>
      <c r="B517" s="41"/>
      <c r="C517" s="42"/>
      <c r="D517" s="227" t="s">
        <v>169</v>
      </c>
      <c r="E517" s="42"/>
      <c r="F517" s="228" t="s">
        <v>960</v>
      </c>
      <c r="G517" s="42"/>
      <c r="H517" s="42"/>
      <c r="I517" s="229"/>
      <c r="J517" s="42"/>
      <c r="K517" s="42"/>
      <c r="L517" s="46"/>
      <c r="M517" s="230"/>
      <c r="N517" s="231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169</v>
      </c>
      <c r="AU517" s="19" t="s">
        <v>81</v>
      </c>
    </row>
    <row r="518" s="13" customFormat="1">
      <c r="A518" s="13"/>
      <c r="B518" s="232"/>
      <c r="C518" s="233"/>
      <c r="D518" s="234" t="s">
        <v>171</v>
      </c>
      <c r="E518" s="235" t="s">
        <v>19</v>
      </c>
      <c r="F518" s="236" t="s">
        <v>324</v>
      </c>
      <c r="G518" s="233"/>
      <c r="H518" s="235" t="s">
        <v>19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171</v>
      </c>
      <c r="AU518" s="242" t="s">
        <v>81</v>
      </c>
      <c r="AV518" s="13" t="s">
        <v>79</v>
      </c>
      <c r="AW518" s="13" t="s">
        <v>33</v>
      </c>
      <c r="AX518" s="13" t="s">
        <v>72</v>
      </c>
      <c r="AY518" s="242" t="s">
        <v>160</v>
      </c>
    </row>
    <row r="519" s="14" customFormat="1">
      <c r="A519" s="14"/>
      <c r="B519" s="243"/>
      <c r="C519" s="244"/>
      <c r="D519" s="234" t="s">
        <v>171</v>
      </c>
      <c r="E519" s="245" t="s">
        <v>19</v>
      </c>
      <c r="F519" s="246" t="s">
        <v>961</v>
      </c>
      <c r="G519" s="244"/>
      <c r="H519" s="247">
        <v>0.052999999999999998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171</v>
      </c>
      <c r="AU519" s="253" t="s">
        <v>81</v>
      </c>
      <c r="AV519" s="14" t="s">
        <v>81</v>
      </c>
      <c r="AW519" s="14" t="s">
        <v>33</v>
      </c>
      <c r="AX519" s="14" t="s">
        <v>72</v>
      </c>
      <c r="AY519" s="253" t="s">
        <v>160</v>
      </c>
    </row>
    <row r="520" s="15" customFormat="1">
      <c r="A520" s="15"/>
      <c r="B520" s="254"/>
      <c r="C520" s="255"/>
      <c r="D520" s="234" t="s">
        <v>171</v>
      </c>
      <c r="E520" s="256" t="s">
        <v>19</v>
      </c>
      <c r="F520" s="257" t="s">
        <v>173</v>
      </c>
      <c r="G520" s="255"/>
      <c r="H520" s="258">
        <v>0.052999999999999998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171</v>
      </c>
      <c r="AU520" s="264" t="s">
        <v>81</v>
      </c>
      <c r="AV520" s="15" t="s">
        <v>167</v>
      </c>
      <c r="AW520" s="15" t="s">
        <v>33</v>
      </c>
      <c r="AX520" s="15" t="s">
        <v>79</v>
      </c>
      <c r="AY520" s="264" t="s">
        <v>160</v>
      </c>
    </row>
    <row r="521" s="2" customFormat="1" ht="24.15" customHeight="1">
      <c r="A521" s="40"/>
      <c r="B521" s="41"/>
      <c r="C521" s="214" t="s">
        <v>485</v>
      </c>
      <c r="D521" s="214" t="s">
        <v>162</v>
      </c>
      <c r="E521" s="215" t="s">
        <v>962</v>
      </c>
      <c r="F521" s="216" t="s">
        <v>963</v>
      </c>
      <c r="G521" s="217" t="s">
        <v>222</v>
      </c>
      <c r="H521" s="218">
        <v>8.4649999999999999</v>
      </c>
      <c r="I521" s="219"/>
      <c r="J521" s="220">
        <f>ROUND(I521*H521,2)</f>
        <v>0</v>
      </c>
      <c r="K521" s="216" t="s">
        <v>166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2.5018699999999998</v>
      </c>
      <c r="R521" s="223">
        <f>Q521*H521</f>
        <v>21.178329549999997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167</v>
      </c>
      <c r="AT521" s="225" t="s">
        <v>162</v>
      </c>
      <c r="AU521" s="225" t="s">
        <v>81</v>
      </c>
      <c r="AY521" s="19" t="s">
        <v>160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79</v>
      </c>
      <c r="BK521" s="226">
        <f>ROUND(I521*H521,2)</f>
        <v>0</v>
      </c>
      <c r="BL521" s="19" t="s">
        <v>167</v>
      </c>
      <c r="BM521" s="225" t="s">
        <v>964</v>
      </c>
    </row>
    <row r="522" s="2" customFormat="1">
      <c r="A522" s="40"/>
      <c r="B522" s="41"/>
      <c r="C522" s="42"/>
      <c r="D522" s="227" t="s">
        <v>169</v>
      </c>
      <c r="E522" s="42"/>
      <c r="F522" s="228" t="s">
        <v>965</v>
      </c>
      <c r="G522" s="42"/>
      <c r="H522" s="42"/>
      <c r="I522" s="229"/>
      <c r="J522" s="42"/>
      <c r="K522" s="42"/>
      <c r="L522" s="46"/>
      <c r="M522" s="230"/>
      <c r="N522" s="231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169</v>
      </c>
      <c r="AU522" s="19" t="s">
        <v>81</v>
      </c>
    </row>
    <row r="523" s="13" customFormat="1">
      <c r="A523" s="13"/>
      <c r="B523" s="232"/>
      <c r="C523" s="233"/>
      <c r="D523" s="234" t="s">
        <v>171</v>
      </c>
      <c r="E523" s="235" t="s">
        <v>19</v>
      </c>
      <c r="F523" s="236" t="s">
        <v>324</v>
      </c>
      <c r="G523" s="233"/>
      <c r="H523" s="235" t="s">
        <v>19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171</v>
      </c>
      <c r="AU523" s="242" t="s">
        <v>81</v>
      </c>
      <c r="AV523" s="13" t="s">
        <v>79</v>
      </c>
      <c r="AW523" s="13" t="s">
        <v>33</v>
      </c>
      <c r="AX523" s="13" t="s">
        <v>72</v>
      </c>
      <c r="AY523" s="242" t="s">
        <v>160</v>
      </c>
    </row>
    <row r="524" s="14" customFormat="1">
      <c r="A524" s="14"/>
      <c r="B524" s="243"/>
      <c r="C524" s="244"/>
      <c r="D524" s="234" t="s">
        <v>171</v>
      </c>
      <c r="E524" s="245" t="s">
        <v>19</v>
      </c>
      <c r="F524" s="246" t="s">
        <v>966</v>
      </c>
      <c r="G524" s="244"/>
      <c r="H524" s="247">
        <v>0.83799999999999997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171</v>
      </c>
      <c r="AU524" s="253" t="s">
        <v>81</v>
      </c>
      <c r="AV524" s="14" t="s">
        <v>81</v>
      </c>
      <c r="AW524" s="14" t="s">
        <v>33</v>
      </c>
      <c r="AX524" s="14" t="s">
        <v>72</v>
      </c>
      <c r="AY524" s="253" t="s">
        <v>160</v>
      </c>
    </row>
    <row r="525" s="13" customFormat="1">
      <c r="A525" s="13"/>
      <c r="B525" s="232"/>
      <c r="C525" s="233"/>
      <c r="D525" s="234" t="s">
        <v>171</v>
      </c>
      <c r="E525" s="235" t="s">
        <v>19</v>
      </c>
      <c r="F525" s="236" t="s">
        <v>967</v>
      </c>
      <c r="G525" s="233"/>
      <c r="H525" s="235" t="s">
        <v>19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171</v>
      </c>
      <c r="AU525" s="242" t="s">
        <v>81</v>
      </c>
      <c r="AV525" s="13" t="s">
        <v>79</v>
      </c>
      <c r="AW525" s="13" t="s">
        <v>33</v>
      </c>
      <c r="AX525" s="13" t="s">
        <v>72</v>
      </c>
      <c r="AY525" s="242" t="s">
        <v>160</v>
      </c>
    </row>
    <row r="526" s="14" customFormat="1">
      <c r="A526" s="14"/>
      <c r="B526" s="243"/>
      <c r="C526" s="244"/>
      <c r="D526" s="234" t="s">
        <v>171</v>
      </c>
      <c r="E526" s="245" t="s">
        <v>19</v>
      </c>
      <c r="F526" s="246" t="s">
        <v>968</v>
      </c>
      <c r="G526" s="244"/>
      <c r="H526" s="247">
        <v>0.16600000000000001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171</v>
      </c>
      <c r="AU526" s="253" t="s">
        <v>81</v>
      </c>
      <c r="AV526" s="14" t="s">
        <v>81</v>
      </c>
      <c r="AW526" s="14" t="s">
        <v>33</v>
      </c>
      <c r="AX526" s="14" t="s">
        <v>72</v>
      </c>
      <c r="AY526" s="253" t="s">
        <v>160</v>
      </c>
    </row>
    <row r="527" s="14" customFormat="1">
      <c r="A527" s="14"/>
      <c r="B527" s="243"/>
      <c r="C527" s="244"/>
      <c r="D527" s="234" t="s">
        <v>171</v>
      </c>
      <c r="E527" s="245" t="s">
        <v>19</v>
      </c>
      <c r="F527" s="246" t="s">
        <v>968</v>
      </c>
      <c r="G527" s="244"/>
      <c r="H527" s="247">
        <v>0.16600000000000001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171</v>
      </c>
      <c r="AU527" s="253" t="s">
        <v>81</v>
      </c>
      <c r="AV527" s="14" t="s">
        <v>81</v>
      </c>
      <c r="AW527" s="14" t="s">
        <v>33</v>
      </c>
      <c r="AX527" s="14" t="s">
        <v>72</v>
      </c>
      <c r="AY527" s="253" t="s">
        <v>160</v>
      </c>
    </row>
    <row r="528" s="13" customFormat="1">
      <c r="A528" s="13"/>
      <c r="B528" s="232"/>
      <c r="C528" s="233"/>
      <c r="D528" s="234" t="s">
        <v>171</v>
      </c>
      <c r="E528" s="235" t="s">
        <v>19</v>
      </c>
      <c r="F528" s="236" t="s">
        <v>324</v>
      </c>
      <c r="G528" s="233"/>
      <c r="H528" s="235" t="s">
        <v>19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171</v>
      </c>
      <c r="AU528" s="242" t="s">
        <v>81</v>
      </c>
      <c r="AV528" s="13" t="s">
        <v>79</v>
      </c>
      <c r="AW528" s="13" t="s">
        <v>33</v>
      </c>
      <c r="AX528" s="13" t="s">
        <v>72</v>
      </c>
      <c r="AY528" s="242" t="s">
        <v>160</v>
      </c>
    </row>
    <row r="529" s="14" customFormat="1">
      <c r="A529" s="14"/>
      <c r="B529" s="243"/>
      <c r="C529" s="244"/>
      <c r="D529" s="234" t="s">
        <v>171</v>
      </c>
      <c r="E529" s="245" t="s">
        <v>19</v>
      </c>
      <c r="F529" s="246" t="s">
        <v>969</v>
      </c>
      <c r="G529" s="244"/>
      <c r="H529" s="247">
        <v>1.048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171</v>
      </c>
      <c r="AU529" s="253" t="s">
        <v>81</v>
      </c>
      <c r="AV529" s="14" t="s">
        <v>81</v>
      </c>
      <c r="AW529" s="14" t="s">
        <v>33</v>
      </c>
      <c r="AX529" s="14" t="s">
        <v>72</v>
      </c>
      <c r="AY529" s="253" t="s">
        <v>160</v>
      </c>
    </row>
    <row r="530" s="14" customFormat="1">
      <c r="A530" s="14"/>
      <c r="B530" s="243"/>
      <c r="C530" s="244"/>
      <c r="D530" s="234" t="s">
        <v>171</v>
      </c>
      <c r="E530" s="245" t="s">
        <v>19</v>
      </c>
      <c r="F530" s="246" t="s">
        <v>970</v>
      </c>
      <c r="G530" s="244"/>
      <c r="H530" s="247">
        <v>1.048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171</v>
      </c>
      <c r="AU530" s="253" t="s">
        <v>81</v>
      </c>
      <c r="AV530" s="14" t="s">
        <v>81</v>
      </c>
      <c r="AW530" s="14" t="s">
        <v>33</v>
      </c>
      <c r="AX530" s="14" t="s">
        <v>72</v>
      </c>
      <c r="AY530" s="253" t="s">
        <v>160</v>
      </c>
    </row>
    <row r="531" s="14" customFormat="1">
      <c r="A531" s="14"/>
      <c r="B531" s="243"/>
      <c r="C531" s="244"/>
      <c r="D531" s="234" t="s">
        <v>171</v>
      </c>
      <c r="E531" s="245" t="s">
        <v>19</v>
      </c>
      <c r="F531" s="246" t="s">
        <v>971</v>
      </c>
      <c r="G531" s="244"/>
      <c r="H531" s="247">
        <v>0.629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171</v>
      </c>
      <c r="AU531" s="253" t="s">
        <v>81</v>
      </c>
      <c r="AV531" s="14" t="s">
        <v>81</v>
      </c>
      <c r="AW531" s="14" t="s">
        <v>33</v>
      </c>
      <c r="AX531" s="14" t="s">
        <v>72</v>
      </c>
      <c r="AY531" s="253" t="s">
        <v>160</v>
      </c>
    </row>
    <row r="532" s="14" customFormat="1">
      <c r="A532" s="14"/>
      <c r="B532" s="243"/>
      <c r="C532" s="244"/>
      <c r="D532" s="234" t="s">
        <v>171</v>
      </c>
      <c r="E532" s="245" t="s">
        <v>19</v>
      </c>
      <c r="F532" s="246" t="s">
        <v>972</v>
      </c>
      <c r="G532" s="244"/>
      <c r="H532" s="247">
        <v>0.46100000000000002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171</v>
      </c>
      <c r="AU532" s="253" t="s">
        <v>81</v>
      </c>
      <c r="AV532" s="14" t="s">
        <v>81</v>
      </c>
      <c r="AW532" s="14" t="s">
        <v>33</v>
      </c>
      <c r="AX532" s="14" t="s">
        <v>72</v>
      </c>
      <c r="AY532" s="253" t="s">
        <v>160</v>
      </c>
    </row>
    <row r="533" s="13" customFormat="1">
      <c r="A533" s="13"/>
      <c r="B533" s="232"/>
      <c r="C533" s="233"/>
      <c r="D533" s="234" t="s">
        <v>171</v>
      </c>
      <c r="E533" s="235" t="s">
        <v>19</v>
      </c>
      <c r="F533" s="236" t="s">
        <v>326</v>
      </c>
      <c r="G533" s="233"/>
      <c r="H533" s="235" t="s">
        <v>19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171</v>
      </c>
      <c r="AU533" s="242" t="s">
        <v>81</v>
      </c>
      <c r="AV533" s="13" t="s">
        <v>79</v>
      </c>
      <c r="AW533" s="13" t="s">
        <v>33</v>
      </c>
      <c r="AX533" s="13" t="s">
        <v>72</v>
      </c>
      <c r="AY533" s="242" t="s">
        <v>160</v>
      </c>
    </row>
    <row r="534" s="14" customFormat="1">
      <c r="A534" s="14"/>
      <c r="B534" s="243"/>
      <c r="C534" s="244"/>
      <c r="D534" s="234" t="s">
        <v>171</v>
      </c>
      <c r="E534" s="245" t="s">
        <v>19</v>
      </c>
      <c r="F534" s="246" t="s">
        <v>973</v>
      </c>
      <c r="G534" s="244"/>
      <c r="H534" s="247">
        <v>1.514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171</v>
      </c>
      <c r="AU534" s="253" t="s">
        <v>81</v>
      </c>
      <c r="AV534" s="14" t="s">
        <v>81</v>
      </c>
      <c r="AW534" s="14" t="s">
        <v>33</v>
      </c>
      <c r="AX534" s="14" t="s">
        <v>72</v>
      </c>
      <c r="AY534" s="253" t="s">
        <v>160</v>
      </c>
    </row>
    <row r="535" s="14" customFormat="1">
      <c r="A535" s="14"/>
      <c r="B535" s="243"/>
      <c r="C535" s="244"/>
      <c r="D535" s="234" t="s">
        <v>171</v>
      </c>
      <c r="E535" s="245" t="s">
        <v>19</v>
      </c>
      <c r="F535" s="246" t="s">
        <v>974</v>
      </c>
      <c r="G535" s="244"/>
      <c r="H535" s="247">
        <v>2.0760000000000001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171</v>
      </c>
      <c r="AU535" s="253" t="s">
        <v>81</v>
      </c>
      <c r="AV535" s="14" t="s">
        <v>81</v>
      </c>
      <c r="AW535" s="14" t="s">
        <v>33</v>
      </c>
      <c r="AX535" s="14" t="s">
        <v>72</v>
      </c>
      <c r="AY535" s="253" t="s">
        <v>160</v>
      </c>
    </row>
    <row r="536" s="14" customFormat="1">
      <c r="A536" s="14"/>
      <c r="B536" s="243"/>
      <c r="C536" s="244"/>
      <c r="D536" s="234" t="s">
        <v>171</v>
      </c>
      <c r="E536" s="245" t="s">
        <v>19</v>
      </c>
      <c r="F536" s="246" t="s">
        <v>975</v>
      </c>
      <c r="G536" s="244"/>
      <c r="H536" s="247">
        <v>0.51900000000000002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171</v>
      </c>
      <c r="AU536" s="253" t="s">
        <v>81</v>
      </c>
      <c r="AV536" s="14" t="s">
        <v>81</v>
      </c>
      <c r="AW536" s="14" t="s">
        <v>33</v>
      </c>
      <c r="AX536" s="14" t="s">
        <v>72</v>
      </c>
      <c r="AY536" s="253" t="s">
        <v>160</v>
      </c>
    </row>
    <row r="537" s="15" customFormat="1">
      <c r="A537" s="15"/>
      <c r="B537" s="254"/>
      <c r="C537" s="255"/>
      <c r="D537" s="234" t="s">
        <v>171</v>
      </c>
      <c r="E537" s="256" t="s">
        <v>19</v>
      </c>
      <c r="F537" s="257" t="s">
        <v>173</v>
      </c>
      <c r="G537" s="255"/>
      <c r="H537" s="258">
        <v>8.4649999999999999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4" t="s">
        <v>171</v>
      </c>
      <c r="AU537" s="264" t="s">
        <v>81</v>
      </c>
      <c r="AV537" s="15" t="s">
        <v>167</v>
      </c>
      <c r="AW537" s="15" t="s">
        <v>33</v>
      </c>
      <c r="AX537" s="15" t="s">
        <v>79</v>
      </c>
      <c r="AY537" s="264" t="s">
        <v>160</v>
      </c>
    </row>
    <row r="538" s="2" customFormat="1" ht="24.15" customHeight="1">
      <c r="A538" s="40"/>
      <c r="B538" s="41"/>
      <c r="C538" s="214" t="s">
        <v>495</v>
      </c>
      <c r="D538" s="214" t="s">
        <v>162</v>
      </c>
      <c r="E538" s="215" t="s">
        <v>976</v>
      </c>
      <c r="F538" s="216" t="s">
        <v>977</v>
      </c>
      <c r="G538" s="217" t="s">
        <v>181</v>
      </c>
      <c r="H538" s="218">
        <v>16.760000000000002</v>
      </c>
      <c r="I538" s="219"/>
      <c r="J538" s="220">
        <f>ROUND(I538*H538,2)</f>
        <v>0</v>
      </c>
      <c r="K538" s="216" t="s">
        <v>166</v>
      </c>
      <c r="L538" s="46"/>
      <c r="M538" s="221" t="s">
        <v>19</v>
      </c>
      <c r="N538" s="222" t="s">
        <v>43</v>
      </c>
      <c r="O538" s="86"/>
      <c r="P538" s="223">
        <f>O538*H538</f>
        <v>0</v>
      </c>
      <c r="Q538" s="223">
        <v>0.0027499999999999998</v>
      </c>
      <c r="R538" s="223">
        <f>Q538*H538</f>
        <v>0.046089999999999999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167</v>
      </c>
      <c r="AT538" s="225" t="s">
        <v>162</v>
      </c>
      <c r="AU538" s="225" t="s">
        <v>81</v>
      </c>
      <c r="AY538" s="19" t="s">
        <v>160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79</v>
      </c>
      <c r="BK538" s="226">
        <f>ROUND(I538*H538,2)</f>
        <v>0</v>
      </c>
      <c r="BL538" s="19" t="s">
        <v>167</v>
      </c>
      <c r="BM538" s="225" t="s">
        <v>978</v>
      </c>
    </row>
    <row r="539" s="2" customFormat="1">
      <c r="A539" s="40"/>
      <c r="B539" s="41"/>
      <c r="C539" s="42"/>
      <c r="D539" s="227" t="s">
        <v>169</v>
      </c>
      <c r="E539" s="42"/>
      <c r="F539" s="228" t="s">
        <v>979</v>
      </c>
      <c r="G539" s="42"/>
      <c r="H539" s="42"/>
      <c r="I539" s="229"/>
      <c r="J539" s="42"/>
      <c r="K539" s="42"/>
      <c r="L539" s="46"/>
      <c r="M539" s="230"/>
      <c r="N539" s="231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169</v>
      </c>
      <c r="AU539" s="19" t="s">
        <v>81</v>
      </c>
    </row>
    <row r="540" s="13" customFormat="1">
      <c r="A540" s="13"/>
      <c r="B540" s="232"/>
      <c r="C540" s="233"/>
      <c r="D540" s="234" t="s">
        <v>171</v>
      </c>
      <c r="E540" s="235" t="s">
        <v>19</v>
      </c>
      <c r="F540" s="236" t="s">
        <v>324</v>
      </c>
      <c r="G540" s="233"/>
      <c r="H540" s="235" t="s">
        <v>19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171</v>
      </c>
      <c r="AU540" s="242" t="s">
        <v>81</v>
      </c>
      <c r="AV540" s="13" t="s">
        <v>79</v>
      </c>
      <c r="AW540" s="13" t="s">
        <v>33</v>
      </c>
      <c r="AX540" s="13" t="s">
        <v>72</v>
      </c>
      <c r="AY540" s="242" t="s">
        <v>160</v>
      </c>
    </row>
    <row r="541" s="14" customFormat="1">
      <c r="A541" s="14"/>
      <c r="B541" s="243"/>
      <c r="C541" s="244"/>
      <c r="D541" s="234" t="s">
        <v>171</v>
      </c>
      <c r="E541" s="245" t="s">
        <v>19</v>
      </c>
      <c r="F541" s="246" t="s">
        <v>980</v>
      </c>
      <c r="G541" s="244"/>
      <c r="H541" s="247">
        <v>16.760000000000002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171</v>
      </c>
      <c r="AU541" s="253" t="s">
        <v>81</v>
      </c>
      <c r="AV541" s="14" t="s">
        <v>81</v>
      </c>
      <c r="AW541" s="14" t="s">
        <v>33</v>
      </c>
      <c r="AX541" s="14" t="s">
        <v>72</v>
      </c>
      <c r="AY541" s="253" t="s">
        <v>160</v>
      </c>
    </row>
    <row r="542" s="15" customFormat="1">
      <c r="A542" s="15"/>
      <c r="B542" s="254"/>
      <c r="C542" s="255"/>
      <c r="D542" s="234" t="s">
        <v>171</v>
      </c>
      <c r="E542" s="256" t="s">
        <v>19</v>
      </c>
      <c r="F542" s="257" t="s">
        <v>173</v>
      </c>
      <c r="G542" s="255"/>
      <c r="H542" s="258">
        <v>16.760000000000002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171</v>
      </c>
      <c r="AU542" s="264" t="s">
        <v>81</v>
      </c>
      <c r="AV542" s="15" t="s">
        <v>167</v>
      </c>
      <c r="AW542" s="15" t="s">
        <v>33</v>
      </c>
      <c r="AX542" s="15" t="s">
        <v>79</v>
      </c>
      <c r="AY542" s="264" t="s">
        <v>160</v>
      </c>
    </row>
    <row r="543" s="2" customFormat="1" ht="24.15" customHeight="1">
      <c r="A543" s="40"/>
      <c r="B543" s="41"/>
      <c r="C543" s="214" t="s">
        <v>502</v>
      </c>
      <c r="D543" s="214" t="s">
        <v>162</v>
      </c>
      <c r="E543" s="215" t="s">
        <v>981</v>
      </c>
      <c r="F543" s="216" t="s">
        <v>982</v>
      </c>
      <c r="G543" s="217" t="s">
        <v>181</v>
      </c>
      <c r="H543" s="218">
        <v>16.760000000000002</v>
      </c>
      <c r="I543" s="219"/>
      <c r="J543" s="220">
        <f>ROUND(I543*H543,2)</f>
        <v>0</v>
      </c>
      <c r="K543" s="216" t="s">
        <v>166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167</v>
      </c>
      <c r="AT543" s="225" t="s">
        <v>162</v>
      </c>
      <c r="AU543" s="225" t="s">
        <v>81</v>
      </c>
      <c r="AY543" s="19" t="s">
        <v>160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79</v>
      </c>
      <c r="BK543" s="226">
        <f>ROUND(I543*H543,2)</f>
        <v>0</v>
      </c>
      <c r="BL543" s="19" t="s">
        <v>167</v>
      </c>
      <c r="BM543" s="225" t="s">
        <v>983</v>
      </c>
    </row>
    <row r="544" s="2" customFormat="1">
      <c r="A544" s="40"/>
      <c r="B544" s="41"/>
      <c r="C544" s="42"/>
      <c r="D544" s="227" t="s">
        <v>169</v>
      </c>
      <c r="E544" s="42"/>
      <c r="F544" s="228" t="s">
        <v>984</v>
      </c>
      <c r="G544" s="42"/>
      <c r="H544" s="42"/>
      <c r="I544" s="229"/>
      <c r="J544" s="42"/>
      <c r="K544" s="42"/>
      <c r="L544" s="46"/>
      <c r="M544" s="230"/>
      <c r="N544" s="231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169</v>
      </c>
      <c r="AU544" s="19" t="s">
        <v>81</v>
      </c>
    </row>
    <row r="545" s="13" customFormat="1">
      <c r="A545" s="13"/>
      <c r="B545" s="232"/>
      <c r="C545" s="233"/>
      <c r="D545" s="234" t="s">
        <v>171</v>
      </c>
      <c r="E545" s="235" t="s">
        <v>19</v>
      </c>
      <c r="F545" s="236" t="s">
        <v>324</v>
      </c>
      <c r="G545" s="233"/>
      <c r="H545" s="235" t="s">
        <v>19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171</v>
      </c>
      <c r="AU545" s="242" t="s">
        <v>81</v>
      </c>
      <c r="AV545" s="13" t="s">
        <v>79</v>
      </c>
      <c r="AW545" s="13" t="s">
        <v>33</v>
      </c>
      <c r="AX545" s="13" t="s">
        <v>72</v>
      </c>
      <c r="AY545" s="242" t="s">
        <v>160</v>
      </c>
    </row>
    <row r="546" s="14" customFormat="1">
      <c r="A546" s="14"/>
      <c r="B546" s="243"/>
      <c r="C546" s="244"/>
      <c r="D546" s="234" t="s">
        <v>171</v>
      </c>
      <c r="E546" s="245" t="s">
        <v>19</v>
      </c>
      <c r="F546" s="246" t="s">
        <v>980</v>
      </c>
      <c r="G546" s="244"/>
      <c r="H546" s="247">
        <v>16.760000000000002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171</v>
      </c>
      <c r="AU546" s="253" t="s">
        <v>81</v>
      </c>
      <c r="AV546" s="14" t="s">
        <v>81</v>
      </c>
      <c r="AW546" s="14" t="s">
        <v>33</v>
      </c>
      <c r="AX546" s="14" t="s">
        <v>72</v>
      </c>
      <c r="AY546" s="253" t="s">
        <v>160</v>
      </c>
    </row>
    <row r="547" s="15" customFormat="1">
      <c r="A547" s="15"/>
      <c r="B547" s="254"/>
      <c r="C547" s="255"/>
      <c r="D547" s="234" t="s">
        <v>171</v>
      </c>
      <c r="E547" s="256" t="s">
        <v>19</v>
      </c>
      <c r="F547" s="257" t="s">
        <v>173</v>
      </c>
      <c r="G547" s="255"/>
      <c r="H547" s="258">
        <v>16.760000000000002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4" t="s">
        <v>171</v>
      </c>
      <c r="AU547" s="264" t="s">
        <v>81</v>
      </c>
      <c r="AV547" s="15" t="s">
        <v>167</v>
      </c>
      <c r="AW547" s="15" t="s">
        <v>33</v>
      </c>
      <c r="AX547" s="15" t="s">
        <v>79</v>
      </c>
      <c r="AY547" s="264" t="s">
        <v>160</v>
      </c>
    </row>
    <row r="548" s="2" customFormat="1" ht="24.15" customHeight="1">
      <c r="A548" s="40"/>
      <c r="B548" s="41"/>
      <c r="C548" s="214" t="s">
        <v>513</v>
      </c>
      <c r="D548" s="214" t="s">
        <v>162</v>
      </c>
      <c r="E548" s="215" t="s">
        <v>985</v>
      </c>
      <c r="F548" s="216" t="s">
        <v>986</v>
      </c>
      <c r="G548" s="217" t="s">
        <v>181</v>
      </c>
      <c r="H548" s="218">
        <v>101.52500000000001</v>
      </c>
      <c r="I548" s="219"/>
      <c r="J548" s="220">
        <f>ROUND(I548*H548,2)</f>
        <v>0</v>
      </c>
      <c r="K548" s="216" t="s">
        <v>166</v>
      </c>
      <c r="L548" s="46"/>
      <c r="M548" s="221" t="s">
        <v>19</v>
      </c>
      <c r="N548" s="222" t="s">
        <v>43</v>
      </c>
      <c r="O548" s="86"/>
      <c r="P548" s="223">
        <f>O548*H548</f>
        <v>0</v>
      </c>
      <c r="Q548" s="223">
        <v>0.0024199999999999998</v>
      </c>
      <c r="R548" s="223">
        <f>Q548*H548</f>
        <v>0.24569050000000001</v>
      </c>
      <c r="S548" s="223">
        <v>0</v>
      </c>
      <c r="T548" s="224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167</v>
      </c>
      <c r="AT548" s="225" t="s">
        <v>162</v>
      </c>
      <c r="AU548" s="225" t="s">
        <v>81</v>
      </c>
      <c r="AY548" s="19" t="s">
        <v>160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79</v>
      </c>
      <c r="BK548" s="226">
        <f>ROUND(I548*H548,2)</f>
        <v>0</v>
      </c>
      <c r="BL548" s="19" t="s">
        <v>167</v>
      </c>
      <c r="BM548" s="225" t="s">
        <v>987</v>
      </c>
    </row>
    <row r="549" s="2" customFormat="1">
      <c r="A549" s="40"/>
      <c r="B549" s="41"/>
      <c r="C549" s="42"/>
      <c r="D549" s="227" t="s">
        <v>169</v>
      </c>
      <c r="E549" s="42"/>
      <c r="F549" s="228" t="s">
        <v>988</v>
      </c>
      <c r="G549" s="42"/>
      <c r="H549" s="42"/>
      <c r="I549" s="229"/>
      <c r="J549" s="42"/>
      <c r="K549" s="42"/>
      <c r="L549" s="46"/>
      <c r="M549" s="230"/>
      <c r="N549" s="231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169</v>
      </c>
      <c r="AU549" s="19" t="s">
        <v>81</v>
      </c>
    </row>
    <row r="550" s="13" customFormat="1">
      <c r="A550" s="13"/>
      <c r="B550" s="232"/>
      <c r="C550" s="233"/>
      <c r="D550" s="234" t="s">
        <v>171</v>
      </c>
      <c r="E550" s="235" t="s">
        <v>19</v>
      </c>
      <c r="F550" s="236" t="s">
        <v>967</v>
      </c>
      <c r="G550" s="233"/>
      <c r="H550" s="235" t="s">
        <v>19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171</v>
      </c>
      <c r="AU550" s="242" t="s">
        <v>81</v>
      </c>
      <c r="AV550" s="13" t="s">
        <v>79</v>
      </c>
      <c r="AW550" s="13" t="s">
        <v>33</v>
      </c>
      <c r="AX550" s="13" t="s">
        <v>72</v>
      </c>
      <c r="AY550" s="242" t="s">
        <v>160</v>
      </c>
    </row>
    <row r="551" s="14" customFormat="1">
      <c r="A551" s="14"/>
      <c r="B551" s="243"/>
      <c r="C551" s="244"/>
      <c r="D551" s="234" t="s">
        <v>171</v>
      </c>
      <c r="E551" s="245" t="s">
        <v>19</v>
      </c>
      <c r="F551" s="246" t="s">
        <v>989</v>
      </c>
      <c r="G551" s="244"/>
      <c r="H551" s="247">
        <v>2.161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171</v>
      </c>
      <c r="AU551" s="253" t="s">
        <v>81</v>
      </c>
      <c r="AV551" s="14" t="s">
        <v>81</v>
      </c>
      <c r="AW551" s="14" t="s">
        <v>33</v>
      </c>
      <c r="AX551" s="14" t="s">
        <v>72</v>
      </c>
      <c r="AY551" s="253" t="s">
        <v>160</v>
      </c>
    </row>
    <row r="552" s="14" customFormat="1">
      <c r="A552" s="14"/>
      <c r="B552" s="243"/>
      <c r="C552" s="244"/>
      <c r="D552" s="234" t="s">
        <v>171</v>
      </c>
      <c r="E552" s="245" t="s">
        <v>19</v>
      </c>
      <c r="F552" s="246" t="s">
        <v>989</v>
      </c>
      <c r="G552" s="244"/>
      <c r="H552" s="247">
        <v>2.161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171</v>
      </c>
      <c r="AU552" s="253" t="s">
        <v>81</v>
      </c>
      <c r="AV552" s="14" t="s">
        <v>81</v>
      </c>
      <c r="AW552" s="14" t="s">
        <v>33</v>
      </c>
      <c r="AX552" s="14" t="s">
        <v>72</v>
      </c>
      <c r="AY552" s="253" t="s">
        <v>160</v>
      </c>
    </row>
    <row r="553" s="13" customFormat="1">
      <c r="A553" s="13"/>
      <c r="B553" s="232"/>
      <c r="C553" s="233"/>
      <c r="D553" s="234" t="s">
        <v>171</v>
      </c>
      <c r="E553" s="235" t="s">
        <v>19</v>
      </c>
      <c r="F553" s="236" t="s">
        <v>324</v>
      </c>
      <c r="G553" s="233"/>
      <c r="H553" s="235" t="s">
        <v>19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171</v>
      </c>
      <c r="AU553" s="242" t="s">
        <v>81</v>
      </c>
      <c r="AV553" s="13" t="s">
        <v>79</v>
      </c>
      <c r="AW553" s="13" t="s">
        <v>33</v>
      </c>
      <c r="AX553" s="13" t="s">
        <v>72</v>
      </c>
      <c r="AY553" s="242" t="s">
        <v>160</v>
      </c>
    </row>
    <row r="554" s="14" customFormat="1">
      <c r="A554" s="14"/>
      <c r="B554" s="243"/>
      <c r="C554" s="244"/>
      <c r="D554" s="234" t="s">
        <v>171</v>
      </c>
      <c r="E554" s="245" t="s">
        <v>19</v>
      </c>
      <c r="F554" s="246" t="s">
        <v>990</v>
      </c>
      <c r="G554" s="244"/>
      <c r="H554" s="247">
        <v>16.760000000000002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171</v>
      </c>
      <c r="AU554" s="253" t="s">
        <v>81</v>
      </c>
      <c r="AV554" s="14" t="s">
        <v>81</v>
      </c>
      <c r="AW554" s="14" t="s">
        <v>33</v>
      </c>
      <c r="AX554" s="14" t="s">
        <v>72</v>
      </c>
      <c r="AY554" s="253" t="s">
        <v>160</v>
      </c>
    </row>
    <row r="555" s="14" customFormat="1">
      <c r="A555" s="14"/>
      <c r="B555" s="243"/>
      <c r="C555" s="244"/>
      <c r="D555" s="234" t="s">
        <v>171</v>
      </c>
      <c r="E555" s="245" t="s">
        <v>19</v>
      </c>
      <c r="F555" s="246" t="s">
        <v>991</v>
      </c>
      <c r="G555" s="244"/>
      <c r="H555" s="247">
        <v>18.855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171</v>
      </c>
      <c r="AU555" s="253" t="s">
        <v>81</v>
      </c>
      <c r="AV555" s="14" t="s">
        <v>81</v>
      </c>
      <c r="AW555" s="14" t="s">
        <v>33</v>
      </c>
      <c r="AX555" s="14" t="s">
        <v>72</v>
      </c>
      <c r="AY555" s="253" t="s">
        <v>160</v>
      </c>
    </row>
    <row r="556" s="13" customFormat="1">
      <c r="A556" s="13"/>
      <c r="B556" s="232"/>
      <c r="C556" s="233"/>
      <c r="D556" s="234" t="s">
        <v>171</v>
      </c>
      <c r="E556" s="235" t="s">
        <v>19</v>
      </c>
      <c r="F556" s="236" t="s">
        <v>326</v>
      </c>
      <c r="G556" s="233"/>
      <c r="H556" s="235" t="s">
        <v>19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171</v>
      </c>
      <c r="AU556" s="242" t="s">
        <v>81</v>
      </c>
      <c r="AV556" s="13" t="s">
        <v>79</v>
      </c>
      <c r="AW556" s="13" t="s">
        <v>33</v>
      </c>
      <c r="AX556" s="13" t="s">
        <v>72</v>
      </c>
      <c r="AY556" s="242" t="s">
        <v>160</v>
      </c>
    </row>
    <row r="557" s="14" customFormat="1">
      <c r="A557" s="14"/>
      <c r="B557" s="243"/>
      <c r="C557" s="244"/>
      <c r="D557" s="234" t="s">
        <v>171</v>
      </c>
      <c r="E557" s="245" t="s">
        <v>19</v>
      </c>
      <c r="F557" s="246" t="s">
        <v>992</v>
      </c>
      <c r="G557" s="244"/>
      <c r="H557" s="247">
        <v>24.219999999999999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171</v>
      </c>
      <c r="AU557" s="253" t="s">
        <v>81</v>
      </c>
      <c r="AV557" s="14" t="s">
        <v>81</v>
      </c>
      <c r="AW557" s="14" t="s">
        <v>33</v>
      </c>
      <c r="AX557" s="14" t="s">
        <v>72</v>
      </c>
      <c r="AY557" s="253" t="s">
        <v>160</v>
      </c>
    </row>
    <row r="558" s="14" customFormat="1">
      <c r="A558" s="14"/>
      <c r="B558" s="243"/>
      <c r="C558" s="244"/>
      <c r="D558" s="234" t="s">
        <v>171</v>
      </c>
      <c r="E558" s="245" t="s">
        <v>19</v>
      </c>
      <c r="F558" s="246" t="s">
        <v>993</v>
      </c>
      <c r="G558" s="244"/>
      <c r="H558" s="247">
        <v>37.368000000000002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171</v>
      </c>
      <c r="AU558" s="253" t="s">
        <v>81</v>
      </c>
      <c r="AV558" s="14" t="s">
        <v>81</v>
      </c>
      <c r="AW558" s="14" t="s">
        <v>33</v>
      </c>
      <c r="AX558" s="14" t="s">
        <v>72</v>
      </c>
      <c r="AY558" s="253" t="s">
        <v>160</v>
      </c>
    </row>
    <row r="559" s="15" customFormat="1">
      <c r="A559" s="15"/>
      <c r="B559" s="254"/>
      <c r="C559" s="255"/>
      <c r="D559" s="234" t="s">
        <v>171</v>
      </c>
      <c r="E559" s="256" t="s">
        <v>19</v>
      </c>
      <c r="F559" s="257" t="s">
        <v>173</v>
      </c>
      <c r="G559" s="255"/>
      <c r="H559" s="258">
        <v>101.52500000000001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4" t="s">
        <v>171</v>
      </c>
      <c r="AU559" s="264" t="s">
        <v>81</v>
      </c>
      <c r="AV559" s="15" t="s">
        <v>167</v>
      </c>
      <c r="AW559" s="15" t="s">
        <v>33</v>
      </c>
      <c r="AX559" s="15" t="s">
        <v>79</v>
      </c>
      <c r="AY559" s="264" t="s">
        <v>160</v>
      </c>
    </row>
    <row r="560" s="2" customFormat="1" ht="24.15" customHeight="1">
      <c r="A560" s="40"/>
      <c r="B560" s="41"/>
      <c r="C560" s="214" t="s">
        <v>524</v>
      </c>
      <c r="D560" s="214" t="s">
        <v>162</v>
      </c>
      <c r="E560" s="215" t="s">
        <v>994</v>
      </c>
      <c r="F560" s="216" t="s">
        <v>995</v>
      </c>
      <c r="G560" s="217" t="s">
        <v>181</v>
      </c>
      <c r="H560" s="218">
        <v>101.52500000000001</v>
      </c>
      <c r="I560" s="219"/>
      <c r="J560" s="220">
        <f>ROUND(I560*H560,2)</f>
        <v>0</v>
      </c>
      <c r="K560" s="216" t="s">
        <v>166</v>
      </c>
      <c r="L560" s="46"/>
      <c r="M560" s="221" t="s">
        <v>19</v>
      </c>
      <c r="N560" s="222" t="s">
        <v>43</v>
      </c>
      <c r="O560" s="86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5" t="s">
        <v>167</v>
      </c>
      <c r="AT560" s="225" t="s">
        <v>162</v>
      </c>
      <c r="AU560" s="225" t="s">
        <v>81</v>
      </c>
      <c r="AY560" s="19" t="s">
        <v>160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9" t="s">
        <v>79</v>
      </c>
      <c r="BK560" s="226">
        <f>ROUND(I560*H560,2)</f>
        <v>0</v>
      </c>
      <c r="BL560" s="19" t="s">
        <v>167</v>
      </c>
      <c r="BM560" s="225" t="s">
        <v>996</v>
      </c>
    </row>
    <row r="561" s="2" customFormat="1">
      <c r="A561" s="40"/>
      <c r="B561" s="41"/>
      <c r="C561" s="42"/>
      <c r="D561" s="227" t="s">
        <v>169</v>
      </c>
      <c r="E561" s="42"/>
      <c r="F561" s="228" t="s">
        <v>997</v>
      </c>
      <c r="G561" s="42"/>
      <c r="H561" s="42"/>
      <c r="I561" s="229"/>
      <c r="J561" s="42"/>
      <c r="K561" s="42"/>
      <c r="L561" s="46"/>
      <c r="M561" s="230"/>
      <c r="N561" s="231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169</v>
      </c>
      <c r="AU561" s="19" t="s">
        <v>81</v>
      </c>
    </row>
    <row r="562" s="13" customFormat="1">
      <c r="A562" s="13"/>
      <c r="B562" s="232"/>
      <c r="C562" s="233"/>
      <c r="D562" s="234" t="s">
        <v>171</v>
      </c>
      <c r="E562" s="235" t="s">
        <v>19</v>
      </c>
      <c r="F562" s="236" t="s">
        <v>967</v>
      </c>
      <c r="G562" s="233"/>
      <c r="H562" s="235" t="s">
        <v>19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171</v>
      </c>
      <c r="AU562" s="242" t="s">
        <v>81</v>
      </c>
      <c r="AV562" s="13" t="s">
        <v>79</v>
      </c>
      <c r="AW562" s="13" t="s">
        <v>33</v>
      </c>
      <c r="AX562" s="13" t="s">
        <v>72</v>
      </c>
      <c r="AY562" s="242" t="s">
        <v>160</v>
      </c>
    </row>
    <row r="563" s="14" customFormat="1">
      <c r="A563" s="14"/>
      <c r="B563" s="243"/>
      <c r="C563" s="244"/>
      <c r="D563" s="234" t="s">
        <v>171</v>
      </c>
      <c r="E563" s="245" t="s">
        <v>19</v>
      </c>
      <c r="F563" s="246" t="s">
        <v>989</v>
      </c>
      <c r="G563" s="244"/>
      <c r="H563" s="247">
        <v>2.161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171</v>
      </c>
      <c r="AU563" s="253" t="s">
        <v>81</v>
      </c>
      <c r="AV563" s="14" t="s">
        <v>81</v>
      </c>
      <c r="AW563" s="14" t="s">
        <v>33</v>
      </c>
      <c r="AX563" s="14" t="s">
        <v>72</v>
      </c>
      <c r="AY563" s="253" t="s">
        <v>160</v>
      </c>
    </row>
    <row r="564" s="14" customFormat="1">
      <c r="A564" s="14"/>
      <c r="B564" s="243"/>
      <c r="C564" s="244"/>
      <c r="D564" s="234" t="s">
        <v>171</v>
      </c>
      <c r="E564" s="245" t="s">
        <v>19</v>
      </c>
      <c r="F564" s="246" t="s">
        <v>989</v>
      </c>
      <c r="G564" s="244"/>
      <c r="H564" s="247">
        <v>2.161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171</v>
      </c>
      <c r="AU564" s="253" t="s">
        <v>81</v>
      </c>
      <c r="AV564" s="14" t="s">
        <v>81</v>
      </c>
      <c r="AW564" s="14" t="s">
        <v>33</v>
      </c>
      <c r="AX564" s="14" t="s">
        <v>72</v>
      </c>
      <c r="AY564" s="253" t="s">
        <v>160</v>
      </c>
    </row>
    <row r="565" s="13" customFormat="1">
      <c r="A565" s="13"/>
      <c r="B565" s="232"/>
      <c r="C565" s="233"/>
      <c r="D565" s="234" t="s">
        <v>171</v>
      </c>
      <c r="E565" s="235" t="s">
        <v>19</v>
      </c>
      <c r="F565" s="236" t="s">
        <v>324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171</v>
      </c>
      <c r="AU565" s="242" t="s">
        <v>81</v>
      </c>
      <c r="AV565" s="13" t="s">
        <v>79</v>
      </c>
      <c r="AW565" s="13" t="s">
        <v>33</v>
      </c>
      <c r="AX565" s="13" t="s">
        <v>72</v>
      </c>
      <c r="AY565" s="242" t="s">
        <v>160</v>
      </c>
    </row>
    <row r="566" s="14" customFormat="1">
      <c r="A566" s="14"/>
      <c r="B566" s="243"/>
      <c r="C566" s="244"/>
      <c r="D566" s="234" t="s">
        <v>171</v>
      </c>
      <c r="E566" s="245" t="s">
        <v>19</v>
      </c>
      <c r="F566" s="246" t="s">
        <v>990</v>
      </c>
      <c r="G566" s="244"/>
      <c r="H566" s="247">
        <v>16.760000000000002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171</v>
      </c>
      <c r="AU566" s="253" t="s">
        <v>81</v>
      </c>
      <c r="AV566" s="14" t="s">
        <v>81</v>
      </c>
      <c r="AW566" s="14" t="s">
        <v>33</v>
      </c>
      <c r="AX566" s="14" t="s">
        <v>72</v>
      </c>
      <c r="AY566" s="253" t="s">
        <v>160</v>
      </c>
    </row>
    <row r="567" s="14" customFormat="1">
      <c r="A567" s="14"/>
      <c r="B567" s="243"/>
      <c r="C567" s="244"/>
      <c r="D567" s="234" t="s">
        <v>171</v>
      </c>
      <c r="E567" s="245" t="s">
        <v>19</v>
      </c>
      <c r="F567" s="246" t="s">
        <v>991</v>
      </c>
      <c r="G567" s="244"/>
      <c r="H567" s="247">
        <v>18.855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171</v>
      </c>
      <c r="AU567" s="253" t="s">
        <v>81</v>
      </c>
      <c r="AV567" s="14" t="s">
        <v>81</v>
      </c>
      <c r="AW567" s="14" t="s">
        <v>33</v>
      </c>
      <c r="AX567" s="14" t="s">
        <v>72</v>
      </c>
      <c r="AY567" s="253" t="s">
        <v>160</v>
      </c>
    </row>
    <row r="568" s="13" customFormat="1">
      <c r="A568" s="13"/>
      <c r="B568" s="232"/>
      <c r="C568" s="233"/>
      <c r="D568" s="234" t="s">
        <v>171</v>
      </c>
      <c r="E568" s="235" t="s">
        <v>19</v>
      </c>
      <c r="F568" s="236" t="s">
        <v>326</v>
      </c>
      <c r="G568" s="233"/>
      <c r="H568" s="235" t="s">
        <v>19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171</v>
      </c>
      <c r="AU568" s="242" t="s">
        <v>81</v>
      </c>
      <c r="AV568" s="13" t="s">
        <v>79</v>
      </c>
      <c r="AW568" s="13" t="s">
        <v>33</v>
      </c>
      <c r="AX568" s="13" t="s">
        <v>72</v>
      </c>
      <c r="AY568" s="242" t="s">
        <v>160</v>
      </c>
    </row>
    <row r="569" s="14" customFormat="1">
      <c r="A569" s="14"/>
      <c r="B569" s="243"/>
      <c r="C569" s="244"/>
      <c r="D569" s="234" t="s">
        <v>171</v>
      </c>
      <c r="E569" s="245" t="s">
        <v>19</v>
      </c>
      <c r="F569" s="246" t="s">
        <v>992</v>
      </c>
      <c r="G569" s="244"/>
      <c r="H569" s="247">
        <v>24.219999999999999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171</v>
      </c>
      <c r="AU569" s="253" t="s">
        <v>81</v>
      </c>
      <c r="AV569" s="14" t="s">
        <v>81</v>
      </c>
      <c r="AW569" s="14" t="s">
        <v>33</v>
      </c>
      <c r="AX569" s="14" t="s">
        <v>72</v>
      </c>
      <c r="AY569" s="253" t="s">
        <v>160</v>
      </c>
    </row>
    <row r="570" s="14" customFormat="1">
      <c r="A570" s="14"/>
      <c r="B570" s="243"/>
      <c r="C570" s="244"/>
      <c r="D570" s="234" t="s">
        <v>171</v>
      </c>
      <c r="E570" s="245" t="s">
        <v>19</v>
      </c>
      <c r="F570" s="246" t="s">
        <v>993</v>
      </c>
      <c r="G570" s="244"/>
      <c r="H570" s="247">
        <v>37.368000000000002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171</v>
      </c>
      <c r="AU570" s="253" t="s">
        <v>81</v>
      </c>
      <c r="AV570" s="14" t="s">
        <v>81</v>
      </c>
      <c r="AW570" s="14" t="s">
        <v>33</v>
      </c>
      <c r="AX570" s="14" t="s">
        <v>72</v>
      </c>
      <c r="AY570" s="253" t="s">
        <v>160</v>
      </c>
    </row>
    <row r="571" s="15" customFormat="1">
      <c r="A571" s="15"/>
      <c r="B571" s="254"/>
      <c r="C571" s="255"/>
      <c r="D571" s="234" t="s">
        <v>171</v>
      </c>
      <c r="E571" s="256" t="s">
        <v>19</v>
      </c>
      <c r="F571" s="257" t="s">
        <v>173</v>
      </c>
      <c r="G571" s="255"/>
      <c r="H571" s="258">
        <v>101.52500000000001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4" t="s">
        <v>171</v>
      </c>
      <c r="AU571" s="264" t="s">
        <v>81</v>
      </c>
      <c r="AV571" s="15" t="s">
        <v>167</v>
      </c>
      <c r="AW571" s="15" t="s">
        <v>33</v>
      </c>
      <c r="AX571" s="15" t="s">
        <v>79</v>
      </c>
      <c r="AY571" s="264" t="s">
        <v>160</v>
      </c>
    </row>
    <row r="572" s="2" customFormat="1" ht="24.15" customHeight="1">
      <c r="A572" s="40"/>
      <c r="B572" s="41"/>
      <c r="C572" s="214" t="s">
        <v>529</v>
      </c>
      <c r="D572" s="214" t="s">
        <v>162</v>
      </c>
      <c r="E572" s="215" t="s">
        <v>998</v>
      </c>
      <c r="F572" s="216" t="s">
        <v>999</v>
      </c>
      <c r="G572" s="217" t="s">
        <v>181</v>
      </c>
      <c r="H572" s="218">
        <v>18.786999999999999</v>
      </c>
      <c r="I572" s="219"/>
      <c r="J572" s="220">
        <f>ROUND(I572*H572,2)</f>
        <v>0</v>
      </c>
      <c r="K572" s="216" t="s">
        <v>166</v>
      </c>
      <c r="L572" s="46"/>
      <c r="M572" s="221" t="s">
        <v>19</v>
      </c>
      <c r="N572" s="222" t="s">
        <v>43</v>
      </c>
      <c r="O572" s="86"/>
      <c r="P572" s="223">
        <f>O572*H572</f>
        <v>0</v>
      </c>
      <c r="Q572" s="223">
        <v>0.0022799999999999999</v>
      </c>
      <c r="R572" s="223">
        <f>Q572*H572</f>
        <v>0.042834359999999995</v>
      </c>
      <c r="S572" s="223">
        <v>0</v>
      </c>
      <c r="T572" s="224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5" t="s">
        <v>167</v>
      </c>
      <c r="AT572" s="225" t="s">
        <v>162</v>
      </c>
      <c r="AU572" s="225" t="s">
        <v>81</v>
      </c>
      <c r="AY572" s="19" t="s">
        <v>160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9" t="s">
        <v>79</v>
      </c>
      <c r="BK572" s="226">
        <f>ROUND(I572*H572,2)</f>
        <v>0</v>
      </c>
      <c r="BL572" s="19" t="s">
        <v>167</v>
      </c>
      <c r="BM572" s="225" t="s">
        <v>1000</v>
      </c>
    </row>
    <row r="573" s="2" customFormat="1">
      <c r="A573" s="40"/>
      <c r="B573" s="41"/>
      <c r="C573" s="42"/>
      <c r="D573" s="227" t="s">
        <v>169</v>
      </c>
      <c r="E573" s="42"/>
      <c r="F573" s="228" t="s">
        <v>1001</v>
      </c>
      <c r="G573" s="42"/>
      <c r="H573" s="42"/>
      <c r="I573" s="229"/>
      <c r="J573" s="42"/>
      <c r="K573" s="42"/>
      <c r="L573" s="46"/>
      <c r="M573" s="230"/>
      <c r="N573" s="231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169</v>
      </c>
      <c r="AU573" s="19" t="s">
        <v>81</v>
      </c>
    </row>
    <row r="574" s="13" customFormat="1">
      <c r="A574" s="13"/>
      <c r="B574" s="232"/>
      <c r="C574" s="233"/>
      <c r="D574" s="234" t="s">
        <v>171</v>
      </c>
      <c r="E574" s="235" t="s">
        <v>19</v>
      </c>
      <c r="F574" s="236" t="s">
        <v>324</v>
      </c>
      <c r="G574" s="233"/>
      <c r="H574" s="235" t="s">
        <v>19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171</v>
      </c>
      <c r="AU574" s="242" t="s">
        <v>81</v>
      </c>
      <c r="AV574" s="13" t="s">
        <v>79</v>
      </c>
      <c r="AW574" s="13" t="s">
        <v>33</v>
      </c>
      <c r="AX574" s="13" t="s">
        <v>72</v>
      </c>
      <c r="AY574" s="242" t="s">
        <v>160</v>
      </c>
    </row>
    <row r="575" s="14" customFormat="1">
      <c r="A575" s="14"/>
      <c r="B575" s="243"/>
      <c r="C575" s="244"/>
      <c r="D575" s="234" t="s">
        <v>171</v>
      </c>
      <c r="E575" s="245" t="s">
        <v>19</v>
      </c>
      <c r="F575" s="246" t="s">
        <v>1002</v>
      </c>
      <c r="G575" s="244"/>
      <c r="H575" s="247">
        <v>7.1230000000000002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171</v>
      </c>
      <c r="AU575" s="253" t="s">
        <v>81</v>
      </c>
      <c r="AV575" s="14" t="s">
        <v>81</v>
      </c>
      <c r="AW575" s="14" t="s">
        <v>33</v>
      </c>
      <c r="AX575" s="14" t="s">
        <v>72</v>
      </c>
      <c r="AY575" s="253" t="s">
        <v>160</v>
      </c>
    </row>
    <row r="576" s="14" customFormat="1">
      <c r="A576" s="14"/>
      <c r="B576" s="243"/>
      <c r="C576" s="244"/>
      <c r="D576" s="234" t="s">
        <v>171</v>
      </c>
      <c r="E576" s="245" t="s">
        <v>19</v>
      </c>
      <c r="F576" s="246" t="s">
        <v>1003</v>
      </c>
      <c r="G576" s="244"/>
      <c r="H576" s="247">
        <v>5.782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171</v>
      </c>
      <c r="AU576" s="253" t="s">
        <v>81</v>
      </c>
      <c r="AV576" s="14" t="s">
        <v>81</v>
      </c>
      <c r="AW576" s="14" t="s">
        <v>33</v>
      </c>
      <c r="AX576" s="14" t="s">
        <v>72</v>
      </c>
      <c r="AY576" s="253" t="s">
        <v>160</v>
      </c>
    </row>
    <row r="577" s="13" customFormat="1">
      <c r="A577" s="13"/>
      <c r="B577" s="232"/>
      <c r="C577" s="233"/>
      <c r="D577" s="234" t="s">
        <v>171</v>
      </c>
      <c r="E577" s="235" t="s">
        <v>19</v>
      </c>
      <c r="F577" s="236" t="s">
        <v>326</v>
      </c>
      <c r="G577" s="233"/>
      <c r="H577" s="235" t="s">
        <v>19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171</v>
      </c>
      <c r="AU577" s="242" t="s">
        <v>81</v>
      </c>
      <c r="AV577" s="13" t="s">
        <v>79</v>
      </c>
      <c r="AW577" s="13" t="s">
        <v>33</v>
      </c>
      <c r="AX577" s="13" t="s">
        <v>72</v>
      </c>
      <c r="AY577" s="242" t="s">
        <v>160</v>
      </c>
    </row>
    <row r="578" s="14" customFormat="1">
      <c r="A578" s="14"/>
      <c r="B578" s="243"/>
      <c r="C578" s="244"/>
      <c r="D578" s="234" t="s">
        <v>171</v>
      </c>
      <c r="E578" s="245" t="s">
        <v>19</v>
      </c>
      <c r="F578" s="246" t="s">
        <v>1004</v>
      </c>
      <c r="G578" s="244"/>
      <c r="H578" s="247">
        <v>5.8819999999999997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171</v>
      </c>
      <c r="AU578" s="253" t="s">
        <v>81</v>
      </c>
      <c r="AV578" s="14" t="s">
        <v>81</v>
      </c>
      <c r="AW578" s="14" t="s">
        <v>33</v>
      </c>
      <c r="AX578" s="14" t="s">
        <v>72</v>
      </c>
      <c r="AY578" s="253" t="s">
        <v>160</v>
      </c>
    </row>
    <row r="579" s="15" customFormat="1">
      <c r="A579" s="15"/>
      <c r="B579" s="254"/>
      <c r="C579" s="255"/>
      <c r="D579" s="234" t="s">
        <v>171</v>
      </c>
      <c r="E579" s="256" t="s">
        <v>19</v>
      </c>
      <c r="F579" s="257" t="s">
        <v>173</v>
      </c>
      <c r="G579" s="255"/>
      <c r="H579" s="258">
        <v>18.786999999999999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4" t="s">
        <v>171</v>
      </c>
      <c r="AU579" s="264" t="s">
        <v>81</v>
      </c>
      <c r="AV579" s="15" t="s">
        <v>167</v>
      </c>
      <c r="AW579" s="15" t="s">
        <v>33</v>
      </c>
      <c r="AX579" s="15" t="s">
        <v>79</v>
      </c>
      <c r="AY579" s="264" t="s">
        <v>160</v>
      </c>
    </row>
    <row r="580" s="2" customFormat="1" ht="24.15" customHeight="1">
      <c r="A580" s="40"/>
      <c r="B580" s="41"/>
      <c r="C580" s="214" t="s">
        <v>534</v>
      </c>
      <c r="D580" s="214" t="s">
        <v>162</v>
      </c>
      <c r="E580" s="215" t="s">
        <v>1005</v>
      </c>
      <c r="F580" s="216" t="s">
        <v>1006</v>
      </c>
      <c r="G580" s="217" t="s">
        <v>181</v>
      </c>
      <c r="H580" s="218">
        <v>18.786999999999999</v>
      </c>
      <c r="I580" s="219"/>
      <c r="J580" s="220">
        <f>ROUND(I580*H580,2)</f>
        <v>0</v>
      </c>
      <c r="K580" s="216" t="s">
        <v>166</v>
      </c>
      <c r="L580" s="46"/>
      <c r="M580" s="221" t="s">
        <v>19</v>
      </c>
      <c r="N580" s="222" t="s">
        <v>43</v>
      </c>
      <c r="O580" s="86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5" t="s">
        <v>167</v>
      </c>
      <c r="AT580" s="225" t="s">
        <v>162</v>
      </c>
      <c r="AU580" s="225" t="s">
        <v>81</v>
      </c>
      <c r="AY580" s="19" t="s">
        <v>160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9" t="s">
        <v>79</v>
      </c>
      <c r="BK580" s="226">
        <f>ROUND(I580*H580,2)</f>
        <v>0</v>
      </c>
      <c r="BL580" s="19" t="s">
        <v>167</v>
      </c>
      <c r="BM580" s="225" t="s">
        <v>1007</v>
      </c>
    </row>
    <row r="581" s="2" customFormat="1">
      <c r="A581" s="40"/>
      <c r="B581" s="41"/>
      <c r="C581" s="42"/>
      <c r="D581" s="227" t="s">
        <v>169</v>
      </c>
      <c r="E581" s="42"/>
      <c r="F581" s="228" t="s">
        <v>1008</v>
      </c>
      <c r="G581" s="42"/>
      <c r="H581" s="42"/>
      <c r="I581" s="229"/>
      <c r="J581" s="42"/>
      <c r="K581" s="42"/>
      <c r="L581" s="46"/>
      <c r="M581" s="230"/>
      <c r="N581" s="231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169</v>
      </c>
      <c r="AU581" s="19" t="s">
        <v>81</v>
      </c>
    </row>
    <row r="582" s="13" customFormat="1">
      <c r="A582" s="13"/>
      <c r="B582" s="232"/>
      <c r="C582" s="233"/>
      <c r="D582" s="234" t="s">
        <v>171</v>
      </c>
      <c r="E582" s="235" t="s">
        <v>19</v>
      </c>
      <c r="F582" s="236" t="s">
        <v>324</v>
      </c>
      <c r="G582" s="233"/>
      <c r="H582" s="235" t="s">
        <v>19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171</v>
      </c>
      <c r="AU582" s="242" t="s">
        <v>81</v>
      </c>
      <c r="AV582" s="13" t="s">
        <v>79</v>
      </c>
      <c r="AW582" s="13" t="s">
        <v>33</v>
      </c>
      <c r="AX582" s="13" t="s">
        <v>72</v>
      </c>
      <c r="AY582" s="242" t="s">
        <v>160</v>
      </c>
    </row>
    <row r="583" s="14" customFormat="1">
      <c r="A583" s="14"/>
      <c r="B583" s="243"/>
      <c r="C583" s="244"/>
      <c r="D583" s="234" t="s">
        <v>171</v>
      </c>
      <c r="E583" s="245" t="s">
        <v>19</v>
      </c>
      <c r="F583" s="246" t="s">
        <v>1002</v>
      </c>
      <c r="G583" s="244"/>
      <c r="H583" s="247">
        <v>7.1230000000000002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171</v>
      </c>
      <c r="AU583" s="253" t="s">
        <v>81</v>
      </c>
      <c r="AV583" s="14" t="s">
        <v>81</v>
      </c>
      <c r="AW583" s="14" t="s">
        <v>33</v>
      </c>
      <c r="AX583" s="14" t="s">
        <v>72</v>
      </c>
      <c r="AY583" s="253" t="s">
        <v>160</v>
      </c>
    </row>
    <row r="584" s="14" customFormat="1">
      <c r="A584" s="14"/>
      <c r="B584" s="243"/>
      <c r="C584" s="244"/>
      <c r="D584" s="234" t="s">
        <v>171</v>
      </c>
      <c r="E584" s="245" t="s">
        <v>19</v>
      </c>
      <c r="F584" s="246" t="s">
        <v>1003</v>
      </c>
      <c r="G584" s="244"/>
      <c r="H584" s="247">
        <v>5.782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171</v>
      </c>
      <c r="AU584" s="253" t="s">
        <v>81</v>
      </c>
      <c r="AV584" s="14" t="s">
        <v>81</v>
      </c>
      <c r="AW584" s="14" t="s">
        <v>33</v>
      </c>
      <c r="AX584" s="14" t="s">
        <v>72</v>
      </c>
      <c r="AY584" s="253" t="s">
        <v>160</v>
      </c>
    </row>
    <row r="585" s="13" customFormat="1">
      <c r="A585" s="13"/>
      <c r="B585" s="232"/>
      <c r="C585" s="233"/>
      <c r="D585" s="234" t="s">
        <v>171</v>
      </c>
      <c r="E585" s="235" t="s">
        <v>19</v>
      </c>
      <c r="F585" s="236" t="s">
        <v>326</v>
      </c>
      <c r="G585" s="233"/>
      <c r="H585" s="235" t="s">
        <v>19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171</v>
      </c>
      <c r="AU585" s="242" t="s">
        <v>81</v>
      </c>
      <c r="AV585" s="13" t="s">
        <v>79</v>
      </c>
      <c r="AW585" s="13" t="s">
        <v>33</v>
      </c>
      <c r="AX585" s="13" t="s">
        <v>72</v>
      </c>
      <c r="AY585" s="242" t="s">
        <v>160</v>
      </c>
    </row>
    <row r="586" s="14" customFormat="1">
      <c r="A586" s="14"/>
      <c r="B586" s="243"/>
      <c r="C586" s="244"/>
      <c r="D586" s="234" t="s">
        <v>171</v>
      </c>
      <c r="E586" s="245" t="s">
        <v>19</v>
      </c>
      <c r="F586" s="246" t="s">
        <v>1004</v>
      </c>
      <c r="G586" s="244"/>
      <c r="H586" s="247">
        <v>5.8819999999999997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171</v>
      </c>
      <c r="AU586" s="253" t="s">
        <v>81</v>
      </c>
      <c r="AV586" s="14" t="s">
        <v>81</v>
      </c>
      <c r="AW586" s="14" t="s">
        <v>33</v>
      </c>
      <c r="AX586" s="14" t="s">
        <v>72</v>
      </c>
      <c r="AY586" s="253" t="s">
        <v>160</v>
      </c>
    </row>
    <row r="587" s="15" customFormat="1">
      <c r="A587" s="15"/>
      <c r="B587" s="254"/>
      <c r="C587" s="255"/>
      <c r="D587" s="234" t="s">
        <v>171</v>
      </c>
      <c r="E587" s="256" t="s">
        <v>19</v>
      </c>
      <c r="F587" s="257" t="s">
        <v>173</v>
      </c>
      <c r="G587" s="255"/>
      <c r="H587" s="258">
        <v>18.786999999999999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4" t="s">
        <v>171</v>
      </c>
      <c r="AU587" s="264" t="s">
        <v>81</v>
      </c>
      <c r="AV587" s="15" t="s">
        <v>167</v>
      </c>
      <c r="AW587" s="15" t="s">
        <v>33</v>
      </c>
      <c r="AX587" s="15" t="s">
        <v>79</v>
      </c>
      <c r="AY587" s="264" t="s">
        <v>160</v>
      </c>
    </row>
    <row r="588" s="2" customFormat="1" ht="24.15" customHeight="1">
      <c r="A588" s="40"/>
      <c r="B588" s="41"/>
      <c r="C588" s="214" t="s">
        <v>543</v>
      </c>
      <c r="D588" s="214" t="s">
        <v>162</v>
      </c>
      <c r="E588" s="215" t="s">
        <v>1009</v>
      </c>
      <c r="F588" s="216" t="s">
        <v>1010</v>
      </c>
      <c r="G588" s="217" t="s">
        <v>253</v>
      </c>
      <c r="H588" s="218">
        <v>1.905</v>
      </c>
      <c r="I588" s="219"/>
      <c r="J588" s="220">
        <f>ROUND(I588*H588,2)</f>
        <v>0</v>
      </c>
      <c r="K588" s="216" t="s">
        <v>166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1.05237</v>
      </c>
      <c r="R588" s="223">
        <f>Q588*H588</f>
        <v>2.0047648499999999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167</v>
      </c>
      <c r="AT588" s="225" t="s">
        <v>162</v>
      </c>
      <c r="AU588" s="225" t="s">
        <v>81</v>
      </c>
      <c r="AY588" s="19" t="s">
        <v>160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79</v>
      </c>
      <c r="BK588" s="226">
        <f>ROUND(I588*H588,2)</f>
        <v>0</v>
      </c>
      <c r="BL588" s="19" t="s">
        <v>167</v>
      </c>
      <c r="BM588" s="225" t="s">
        <v>1011</v>
      </c>
    </row>
    <row r="589" s="2" customFormat="1">
      <c r="A589" s="40"/>
      <c r="B589" s="41"/>
      <c r="C589" s="42"/>
      <c r="D589" s="227" t="s">
        <v>169</v>
      </c>
      <c r="E589" s="42"/>
      <c r="F589" s="228" t="s">
        <v>1012</v>
      </c>
      <c r="G589" s="42"/>
      <c r="H589" s="42"/>
      <c r="I589" s="229"/>
      <c r="J589" s="42"/>
      <c r="K589" s="42"/>
      <c r="L589" s="46"/>
      <c r="M589" s="230"/>
      <c r="N589" s="231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169</v>
      </c>
      <c r="AU589" s="19" t="s">
        <v>81</v>
      </c>
    </row>
    <row r="590" s="14" customFormat="1">
      <c r="A590" s="14"/>
      <c r="B590" s="243"/>
      <c r="C590" s="244"/>
      <c r="D590" s="234" t="s">
        <v>171</v>
      </c>
      <c r="E590" s="245" t="s">
        <v>19</v>
      </c>
      <c r="F590" s="246" t="s">
        <v>1013</v>
      </c>
      <c r="G590" s="244"/>
      <c r="H590" s="247">
        <v>1.905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171</v>
      </c>
      <c r="AU590" s="253" t="s">
        <v>81</v>
      </c>
      <c r="AV590" s="14" t="s">
        <v>81</v>
      </c>
      <c r="AW590" s="14" t="s">
        <v>33</v>
      </c>
      <c r="AX590" s="14" t="s">
        <v>72</v>
      </c>
      <c r="AY590" s="253" t="s">
        <v>160</v>
      </c>
    </row>
    <row r="591" s="15" customFormat="1">
      <c r="A591" s="15"/>
      <c r="B591" s="254"/>
      <c r="C591" s="255"/>
      <c r="D591" s="234" t="s">
        <v>171</v>
      </c>
      <c r="E591" s="256" t="s">
        <v>19</v>
      </c>
      <c r="F591" s="257" t="s">
        <v>173</v>
      </c>
      <c r="G591" s="255"/>
      <c r="H591" s="258">
        <v>1.905</v>
      </c>
      <c r="I591" s="259"/>
      <c r="J591" s="255"/>
      <c r="K591" s="255"/>
      <c r="L591" s="260"/>
      <c r="M591" s="261"/>
      <c r="N591" s="262"/>
      <c r="O591" s="262"/>
      <c r="P591" s="262"/>
      <c r="Q591" s="262"/>
      <c r="R591" s="262"/>
      <c r="S591" s="262"/>
      <c r="T591" s="263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4" t="s">
        <v>171</v>
      </c>
      <c r="AU591" s="264" t="s">
        <v>81</v>
      </c>
      <c r="AV591" s="15" t="s">
        <v>167</v>
      </c>
      <c r="AW591" s="15" t="s">
        <v>33</v>
      </c>
      <c r="AX591" s="15" t="s">
        <v>79</v>
      </c>
      <c r="AY591" s="264" t="s">
        <v>160</v>
      </c>
    </row>
    <row r="592" s="2" customFormat="1" ht="24.15" customHeight="1">
      <c r="A592" s="40"/>
      <c r="B592" s="41"/>
      <c r="C592" s="214" t="s">
        <v>549</v>
      </c>
      <c r="D592" s="214" t="s">
        <v>162</v>
      </c>
      <c r="E592" s="215" t="s">
        <v>1014</v>
      </c>
      <c r="F592" s="216" t="s">
        <v>1015</v>
      </c>
      <c r="G592" s="217" t="s">
        <v>181</v>
      </c>
      <c r="H592" s="218">
        <v>52.787999999999997</v>
      </c>
      <c r="I592" s="219"/>
      <c r="J592" s="220">
        <f>ROUND(I592*H592,2)</f>
        <v>0</v>
      </c>
      <c r="K592" s="216" t="s">
        <v>166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0.044339999999999997</v>
      </c>
      <c r="R592" s="223">
        <f>Q592*H592</f>
        <v>2.3406199199999995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167</v>
      </c>
      <c r="AT592" s="225" t="s">
        <v>162</v>
      </c>
      <c r="AU592" s="225" t="s">
        <v>81</v>
      </c>
      <c r="AY592" s="19" t="s">
        <v>160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79</v>
      </c>
      <c r="BK592" s="226">
        <f>ROUND(I592*H592,2)</f>
        <v>0</v>
      </c>
      <c r="BL592" s="19" t="s">
        <v>167</v>
      </c>
      <c r="BM592" s="225" t="s">
        <v>1016</v>
      </c>
    </row>
    <row r="593" s="2" customFormat="1">
      <c r="A593" s="40"/>
      <c r="B593" s="41"/>
      <c r="C593" s="42"/>
      <c r="D593" s="227" t="s">
        <v>169</v>
      </c>
      <c r="E593" s="42"/>
      <c r="F593" s="228" t="s">
        <v>1017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169</v>
      </c>
      <c r="AU593" s="19" t="s">
        <v>81</v>
      </c>
    </row>
    <row r="594" s="13" customFormat="1">
      <c r="A594" s="13"/>
      <c r="B594" s="232"/>
      <c r="C594" s="233"/>
      <c r="D594" s="234" t="s">
        <v>171</v>
      </c>
      <c r="E594" s="235" t="s">
        <v>19</v>
      </c>
      <c r="F594" s="236" t="s">
        <v>324</v>
      </c>
      <c r="G594" s="233"/>
      <c r="H594" s="235" t="s">
        <v>19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171</v>
      </c>
      <c r="AU594" s="242" t="s">
        <v>81</v>
      </c>
      <c r="AV594" s="13" t="s">
        <v>79</v>
      </c>
      <c r="AW594" s="13" t="s">
        <v>33</v>
      </c>
      <c r="AX594" s="13" t="s">
        <v>72</v>
      </c>
      <c r="AY594" s="242" t="s">
        <v>160</v>
      </c>
    </row>
    <row r="595" s="14" customFormat="1">
      <c r="A595" s="14"/>
      <c r="B595" s="243"/>
      <c r="C595" s="244"/>
      <c r="D595" s="234" t="s">
        <v>171</v>
      </c>
      <c r="E595" s="245" t="s">
        <v>19</v>
      </c>
      <c r="F595" s="246" t="s">
        <v>1018</v>
      </c>
      <c r="G595" s="244"/>
      <c r="H595" s="247">
        <v>59.289000000000001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171</v>
      </c>
      <c r="AU595" s="253" t="s">
        <v>81</v>
      </c>
      <c r="AV595" s="14" t="s">
        <v>81</v>
      </c>
      <c r="AW595" s="14" t="s">
        <v>33</v>
      </c>
      <c r="AX595" s="14" t="s">
        <v>72</v>
      </c>
      <c r="AY595" s="253" t="s">
        <v>160</v>
      </c>
    </row>
    <row r="596" s="14" customFormat="1">
      <c r="A596" s="14"/>
      <c r="B596" s="243"/>
      <c r="C596" s="244"/>
      <c r="D596" s="234" t="s">
        <v>171</v>
      </c>
      <c r="E596" s="245" t="s">
        <v>19</v>
      </c>
      <c r="F596" s="246" t="s">
        <v>1019</v>
      </c>
      <c r="G596" s="244"/>
      <c r="H596" s="247">
        <v>-6.5010000000000003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171</v>
      </c>
      <c r="AU596" s="253" t="s">
        <v>81</v>
      </c>
      <c r="AV596" s="14" t="s">
        <v>81</v>
      </c>
      <c r="AW596" s="14" t="s">
        <v>33</v>
      </c>
      <c r="AX596" s="14" t="s">
        <v>72</v>
      </c>
      <c r="AY596" s="253" t="s">
        <v>160</v>
      </c>
    </row>
    <row r="597" s="15" customFormat="1">
      <c r="A597" s="15"/>
      <c r="B597" s="254"/>
      <c r="C597" s="255"/>
      <c r="D597" s="234" t="s">
        <v>171</v>
      </c>
      <c r="E597" s="256" t="s">
        <v>19</v>
      </c>
      <c r="F597" s="257" t="s">
        <v>173</v>
      </c>
      <c r="G597" s="255"/>
      <c r="H597" s="258">
        <v>52.787999999999997</v>
      </c>
      <c r="I597" s="259"/>
      <c r="J597" s="255"/>
      <c r="K597" s="255"/>
      <c r="L597" s="260"/>
      <c r="M597" s="261"/>
      <c r="N597" s="262"/>
      <c r="O597" s="262"/>
      <c r="P597" s="262"/>
      <c r="Q597" s="262"/>
      <c r="R597" s="262"/>
      <c r="S597" s="262"/>
      <c r="T597" s="263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4" t="s">
        <v>171</v>
      </c>
      <c r="AU597" s="264" t="s">
        <v>81</v>
      </c>
      <c r="AV597" s="15" t="s">
        <v>167</v>
      </c>
      <c r="AW597" s="15" t="s">
        <v>33</v>
      </c>
      <c r="AX597" s="15" t="s">
        <v>79</v>
      </c>
      <c r="AY597" s="264" t="s">
        <v>160</v>
      </c>
    </row>
    <row r="598" s="2" customFormat="1" ht="24.15" customHeight="1">
      <c r="A598" s="40"/>
      <c r="B598" s="41"/>
      <c r="C598" s="214" t="s">
        <v>556</v>
      </c>
      <c r="D598" s="214" t="s">
        <v>162</v>
      </c>
      <c r="E598" s="215" t="s">
        <v>1020</v>
      </c>
      <c r="F598" s="216" t="s">
        <v>1021</v>
      </c>
      <c r="G598" s="217" t="s">
        <v>181</v>
      </c>
      <c r="H598" s="218">
        <v>66.855999999999995</v>
      </c>
      <c r="I598" s="219"/>
      <c r="J598" s="220">
        <f>ROUND(I598*H598,2)</f>
        <v>0</v>
      </c>
      <c r="K598" s="216" t="s">
        <v>166</v>
      </c>
      <c r="L598" s="46"/>
      <c r="M598" s="221" t="s">
        <v>19</v>
      </c>
      <c r="N598" s="222" t="s">
        <v>43</v>
      </c>
      <c r="O598" s="86"/>
      <c r="P598" s="223">
        <f>O598*H598</f>
        <v>0</v>
      </c>
      <c r="Q598" s="223">
        <v>0.069980000000000001</v>
      </c>
      <c r="R598" s="223">
        <f>Q598*H598</f>
        <v>4.6785828799999996</v>
      </c>
      <c r="S598" s="223">
        <v>0</v>
      </c>
      <c r="T598" s="224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5" t="s">
        <v>167</v>
      </c>
      <c r="AT598" s="225" t="s">
        <v>162</v>
      </c>
      <c r="AU598" s="225" t="s">
        <v>81</v>
      </c>
      <c r="AY598" s="19" t="s">
        <v>160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9" t="s">
        <v>79</v>
      </c>
      <c r="BK598" s="226">
        <f>ROUND(I598*H598,2)</f>
        <v>0</v>
      </c>
      <c r="BL598" s="19" t="s">
        <v>167</v>
      </c>
      <c r="BM598" s="225" t="s">
        <v>1022</v>
      </c>
    </row>
    <row r="599" s="2" customFormat="1">
      <c r="A599" s="40"/>
      <c r="B599" s="41"/>
      <c r="C599" s="42"/>
      <c r="D599" s="227" t="s">
        <v>169</v>
      </c>
      <c r="E599" s="42"/>
      <c r="F599" s="228" t="s">
        <v>1023</v>
      </c>
      <c r="G599" s="42"/>
      <c r="H599" s="42"/>
      <c r="I599" s="229"/>
      <c r="J599" s="42"/>
      <c r="K599" s="42"/>
      <c r="L599" s="46"/>
      <c r="M599" s="230"/>
      <c r="N599" s="231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169</v>
      </c>
      <c r="AU599" s="19" t="s">
        <v>81</v>
      </c>
    </row>
    <row r="600" s="13" customFormat="1">
      <c r="A600" s="13"/>
      <c r="B600" s="232"/>
      <c r="C600" s="233"/>
      <c r="D600" s="234" t="s">
        <v>171</v>
      </c>
      <c r="E600" s="235" t="s">
        <v>19</v>
      </c>
      <c r="F600" s="236" t="s">
        <v>326</v>
      </c>
      <c r="G600" s="233"/>
      <c r="H600" s="235" t="s">
        <v>19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171</v>
      </c>
      <c r="AU600" s="242" t="s">
        <v>81</v>
      </c>
      <c r="AV600" s="13" t="s">
        <v>79</v>
      </c>
      <c r="AW600" s="13" t="s">
        <v>33</v>
      </c>
      <c r="AX600" s="13" t="s">
        <v>72</v>
      </c>
      <c r="AY600" s="242" t="s">
        <v>160</v>
      </c>
    </row>
    <row r="601" s="14" customFormat="1">
      <c r="A601" s="14"/>
      <c r="B601" s="243"/>
      <c r="C601" s="244"/>
      <c r="D601" s="234" t="s">
        <v>171</v>
      </c>
      <c r="E601" s="245" t="s">
        <v>19</v>
      </c>
      <c r="F601" s="246" t="s">
        <v>1024</v>
      </c>
      <c r="G601" s="244"/>
      <c r="H601" s="247">
        <v>76.120000000000005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171</v>
      </c>
      <c r="AU601" s="253" t="s">
        <v>81</v>
      </c>
      <c r="AV601" s="14" t="s">
        <v>81</v>
      </c>
      <c r="AW601" s="14" t="s">
        <v>33</v>
      </c>
      <c r="AX601" s="14" t="s">
        <v>72</v>
      </c>
      <c r="AY601" s="253" t="s">
        <v>160</v>
      </c>
    </row>
    <row r="602" s="14" customFormat="1">
      <c r="A602" s="14"/>
      <c r="B602" s="243"/>
      <c r="C602" s="244"/>
      <c r="D602" s="234" t="s">
        <v>171</v>
      </c>
      <c r="E602" s="245" t="s">
        <v>19</v>
      </c>
      <c r="F602" s="246" t="s">
        <v>1025</v>
      </c>
      <c r="G602" s="244"/>
      <c r="H602" s="247">
        <v>-1.3839999999999999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171</v>
      </c>
      <c r="AU602" s="253" t="s">
        <v>81</v>
      </c>
      <c r="AV602" s="14" t="s">
        <v>81</v>
      </c>
      <c r="AW602" s="14" t="s">
        <v>33</v>
      </c>
      <c r="AX602" s="14" t="s">
        <v>72</v>
      </c>
      <c r="AY602" s="253" t="s">
        <v>160</v>
      </c>
    </row>
    <row r="603" s="14" customFormat="1">
      <c r="A603" s="14"/>
      <c r="B603" s="243"/>
      <c r="C603" s="244"/>
      <c r="D603" s="234" t="s">
        <v>171</v>
      </c>
      <c r="E603" s="245" t="s">
        <v>19</v>
      </c>
      <c r="F603" s="246" t="s">
        <v>1026</v>
      </c>
      <c r="G603" s="244"/>
      <c r="H603" s="247">
        <v>-7.8799999999999999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171</v>
      </c>
      <c r="AU603" s="253" t="s">
        <v>81</v>
      </c>
      <c r="AV603" s="14" t="s">
        <v>81</v>
      </c>
      <c r="AW603" s="14" t="s">
        <v>33</v>
      </c>
      <c r="AX603" s="14" t="s">
        <v>72</v>
      </c>
      <c r="AY603" s="253" t="s">
        <v>160</v>
      </c>
    </row>
    <row r="604" s="15" customFormat="1">
      <c r="A604" s="15"/>
      <c r="B604" s="254"/>
      <c r="C604" s="255"/>
      <c r="D604" s="234" t="s">
        <v>171</v>
      </c>
      <c r="E604" s="256" t="s">
        <v>19</v>
      </c>
      <c r="F604" s="257" t="s">
        <v>173</v>
      </c>
      <c r="G604" s="255"/>
      <c r="H604" s="258">
        <v>66.855999999999995</v>
      </c>
      <c r="I604" s="259"/>
      <c r="J604" s="255"/>
      <c r="K604" s="255"/>
      <c r="L604" s="260"/>
      <c r="M604" s="261"/>
      <c r="N604" s="262"/>
      <c r="O604" s="262"/>
      <c r="P604" s="262"/>
      <c r="Q604" s="262"/>
      <c r="R604" s="262"/>
      <c r="S604" s="262"/>
      <c r="T604" s="263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4" t="s">
        <v>171</v>
      </c>
      <c r="AU604" s="264" t="s">
        <v>81</v>
      </c>
      <c r="AV604" s="15" t="s">
        <v>167</v>
      </c>
      <c r="AW604" s="15" t="s">
        <v>33</v>
      </c>
      <c r="AX604" s="15" t="s">
        <v>79</v>
      </c>
      <c r="AY604" s="264" t="s">
        <v>160</v>
      </c>
    </row>
    <row r="605" s="2" customFormat="1" ht="24.15" customHeight="1">
      <c r="A605" s="40"/>
      <c r="B605" s="41"/>
      <c r="C605" s="214" t="s">
        <v>562</v>
      </c>
      <c r="D605" s="214" t="s">
        <v>162</v>
      </c>
      <c r="E605" s="215" t="s">
        <v>1027</v>
      </c>
      <c r="F605" s="216" t="s">
        <v>1028</v>
      </c>
      <c r="G605" s="217" t="s">
        <v>181</v>
      </c>
      <c r="H605" s="218">
        <v>90.043000000000006</v>
      </c>
      <c r="I605" s="219"/>
      <c r="J605" s="220">
        <f>ROUND(I605*H605,2)</f>
        <v>0</v>
      </c>
      <c r="K605" s="216" t="s">
        <v>166</v>
      </c>
      <c r="L605" s="46"/>
      <c r="M605" s="221" t="s">
        <v>19</v>
      </c>
      <c r="N605" s="222" t="s">
        <v>43</v>
      </c>
      <c r="O605" s="86"/>
      <c r="P605" s="223">
        <f>O605*H605</f>
        <v>0</v>
      </c>
      <c r="Q605" s="223">
        <v>0.079210000000000003</v>
      </c>
      <c r="R605" s="223">
        <f>Q605*H605</f>
        <v>7.1323060300000005</v>
      </c>
      <c r="S605" s="223">
        <v>0</v>
      </c>
      <c r="T605" s="224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5" t="s">
        <v>167</v>
      </c>
      <c r="AT605" s="225" t="s">
        <v>162</v>
      </c>
      <c r="AU605" s="225" t="s">
        <v>81</v>
      </c>
      <c r="AY605" s="19" t="s">
        <v>160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9" t="s">
        <v>79</v>
      </c>
      <c r="BK605" s="226">
        <f>ROUND(I605*H605,2)</f>
        <v>0</v>
      </c>
      <c r="BL605" s="19" t="s">
        <v>167</v>
      </c>
      <c r="BM605" s="225" t="s">
        <v>1029</v>
      </c>
    </row>
    <row r="606" s="2" customFormat="1">
      <c r="A606" s="40"/>
      <c r="B606" s="41"/>
      <c r="C606" s="42"/>
      <c r="D606" s="227" t="s">
        <v>169</v>
      </c>
      <c r="E606" s="42"/>
      <c r="F606" s="228" t="s">
        <v>1030</v>
      </c>
      <c r="G606" s="42"/>
      <c r="H606" s="42"/>
      <c r="I606" s="229"/>
      <c r="J606" s="42"/>
      <c r="K606" s="42"/>
      <c r="L606" s="46"/>
      <c r="M606" s="230"/>
      <c r="N606" s="231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169</v>
      </c>
      <c r="AU606" s="19" t="s">
        <v>81</v>
      </c>
    </row>
    <row r="607" s="13" customFormat="1">
      <c r="A607" s="13"/>
      <c r="B607" s="232"/>
      <c r="C607" s="233"/>
      <c r="D607" s="234" t="s">
        <v>171</v>
      </c>
      <c r="E607" s="235" t="s">
        <v>19</v>
      </c>
      <c r="F607" s="236" t="s">
        <v>324</v>
      </c>
      <c r="G607" s="233"/>
      <c r="H607" s="235" t="s">
        <v>19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171</v>
      </c>
      <c r="AU607" s="242" t="s">
        <v>81</v>
      </c>
      <c r="AV607" s="13" t="s">
        <v>79</v>
      </c>
      <c r="AW607" s="13" t="s">
        <v>33</v>
      </c>
      <c r="AX607" s="13" t="s">
        <v>72</v>
      </c>
      <c r="AY607" s="242" t="s">
        <v>160</v>
      </c>
    </row>
    <row r="608" s="14" customFormat="1">
      <c r="A608" s="14"/>
      <c r="B608" s="243"/>
      <c r="C608" s="244"/>
      <c r="D608" s="234" t="s">
        <v>171</v>
      </c>
      <c r="E608" s="245" t="s">
        <v>19</v>
      </c>
      <c r="F608" s="246" t="s">
        <v>1031</v>
      </c>
      <c r="G608" s="244"/>
      <c r="H608" s="247">
        <v>38.219999999999999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171</v>
      </c>
      <c r="AU608" s="253" t="s">
        <v>81</v>
      </c>
      <c r="AV608" s="14" t="s">
        <v>81</v>
      </c>
      <c r="AW608" s="14" t="s">
        <v>33</v>
      </c>
      <c r="AX608" s="14" t="s">
        <v>72</v>
      </c>
      <c r="AY608" s="253" t="s">
        <v>160</v>
      </c>
    </row>
    <row r="609" s="14" customFormat="1">
      <c r="A609" s="14"/>
      <c r="B609" s="243"/>
      <c r="C609" s="244"/>
      <c r="D609" s="234" t="s">
        <v>171</v>
      </c>
      <c r="E609" s="245" t="s">
        <v>19</v>
      </c>
      <c r="F609" s="246" t="s">
        <v>1032</v>
      </c>
      <c r="G609" s="244"/>
      <c r="H609" s="247">
        <v>25.48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171</v>
      </c>
      <c r="AU609" s="253" t="s">
        <v>81</v>
      </c>
      <c r="AV609" s="14" t="s">
        <v>81</v>
      </c>
      <c r="AW609" s="14" t="s">
        <v>33</v>
      </c>
      <c r="AX609" s="14" t="s">
        <v>72</v>
      </c>
      <c r="AY609" s="253" t="s">
        <v>160</v>
      </c>
    </row>
    <row r="610" s="14" customFormat="1">
      <c r="A610" s="14"/>
      <c r="B610" s="243"/>
      <c r="C610" s="244"/>
      <c r="D610" s="234" t="s">
        <v>171</v>
      </c>
      <c r="E610" s="245" t="s">
        <v>19</v>
      </c>
      <c r="F610" s="246" t="s">
        <v>1033</v>
      </c>
      <c r="G610" s="244"/>
      <c r="H610" s="247">
        <v>-3.6360000000000001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171</v>
      </c>
      <c r="AU610" s="253" t="s">
        <v>81</v>
      </c>
      <c r="AV610" s="14" t="s">
        <v>81</v>
      </c>
      <c r="AW610" s="14" t="s">
        <v>33</v>
      </c>
      <c r="AX610" s="14" t="s">
        <v>72</v>
      </c>
      <c r="AY610" s="253" t="s">
        <v>160</v>
      </c>
    </row>
    <row r="611" s="14" customFormat="1">
      <c r="A611" s="14"/>
      <c r="B611" s="243"/>
      <c r="C611" s="244"/>
      <c r="D611" s="234" t="s">
        <v>171</v>
      </c>
      <c r="E611" s="245" t="s">
        <v>19</v>
      </c>
      <c r="F611" s="246" t="s">
        <v>1034</v>
      </c>
      <c r="G611" s="244"/>
      <c r="H611" s="247">
        <v>28.420000000000002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171</v>
      </c>
      <c r="AU611" s="253" t="s">
        <v>81</v>
      </c>
      <c r="AV611" s="14" t="s">
        <v>81</v>
      </c>
      <c r="AW611" s="14" t="s">
        <v>33</v>
      </c>
      <c r="AX611" s="14" t="s">
        <v>72</v>
      </c>
      <c r="AY611" s="253" t="s">
        <v>160</v>
      </c>
    </row>
    <row r="612" s="14" customFormat="1">
      <c r="A612" s="14"/>
      <c r="B612" s="243"/>
      <c r="C612" s="244"/>
      <c r="D612" s="234" t="s">
        <v>171</v>
      </c>
      <c r="E612" s="245" t="s">
        <v>19</v>
      </c>
      <c r="F612" s="246" t="s">
        <v>1035</v>
      </c>
      <c r="G612" s="244"/>
      <c r="H612" s="247">
        <v>-4.6669999999999998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171</v>
      </c>
      <c r="AU612" s="253" t="s">
        <v>81</v>
      </c>
      <c r="AV612" s="14" t="s">
        <v>81</v>
      </c>
      <c r="AW612" s="14" t="s">
        <v>33</v>
      </c>
      <c r="AX612" s="14" t="s">
        <v>72</v>
      </c>
      <c r="AY612" s="253" t="s">
        <v>160</v>
      </c>
    </row>
    <row r="613" s="13" customFormat="1">
      <c r="A613" s="13"/>
      <c r="B613" s="232"/>
      <c r="C613" s="233"/>
      <c r="D613" s="234" t="s">
        <v>171</v>
      </c>
      <c r="E613" s="235" t="s">
        <v>19</v>
      </c>
      <c r="F613" s="236" t="s">
        <v>326</v>
      </c>
      <c r="G613" s="233"/>
      <c r="H613" s="235" t="s">
        <v>19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171</v>
      </c>
      <c r="AU613" s="242" t="s">
        <v>81</v>
      </c>
      <c r="AV613" s="13" t="s">
        <v>79</v>
      </c>
      <c r="AW613" s="13" t="s">
        <v>33</v>
      </c>
      <c r="AX613" s="13" t="s">
        <v>72</v>
      </c>
      <c r="AY613" s="242" t="s">
        <v>160</v>
      </c>
    </row>
    <row r="614" s="14" customFormat="1">
      <c r="A614" s="14"/>
      <c r="B614" s="243"/>
      <c r="C614" s="244"/>
      <c r="D614" s="234" t="s">
        <v>171</v>
      </c>
      <c r="E614" s="245" t="s">
        <v>19</v>
      </c>
      <c r="F614" s="246" t="s">
        <v>1036</v>
      </c>
      <c r="G614" s="244"/>
      <c r="H614" s="247">
        <v>8.6500000000000004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171</v>
      </c>
      <c r="AU614" s="253" t="s">
        <v>81</v>
      </c>
      <c r="AV614" s="14" t="s">
        <v>81</v>
      </c>
      <c r="AW614" s="14" t="s">
        <v>33</v>
      </c>
      <c r="AX614" s="14" t="s">
        <v>72</v>
      </c>
      <c r="AY614" s="253" t="s">
        <v>160</v>
      </c>
    </row>
    <row r="615" s="14" customFormat="1">
      <c r="A615" s="14"/>
      <c r="B615" s="243"/>
      <c r="C615" s="244"/>
      <c r="D615" s="234" t="s">
        <v>171</v>
      </c>
      <c r="E615" s="245" t="s">
        <v>19</v>
      </c>
      <c r="F615" s="246" t="s">
        <v>1037</v>
      </c>
      <c r="G615" s="244"/>
      <c r="H615" s="247">
        <v>-2.4239999999999999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171</v>
      </c>
      <c r="AU615" s="253" t="s">
        <v>81</v>
      </c>
      <c r="AV615" s="14" t="s">
        <v>81</v>
      </c>
      <c r="AW615" s="14" t="s">
        <v>33</v>
      </c>
      <c r="AX615" s="14" t="s">
        <v>72</v>
      </c>
      <c r="AY615" s="253" t="s">
        <v>160</v>
      </c>
    </row>
    <row r="616" s="15" customFormat="1">
      <c r="A616" s="15"/>
      <c r="B616" s="254"/>
      <c r="C616" s="255"/>
      <c r="D616" s="234" t="s">
        <v>171</v>
      </c>
      <c r="E616" s="256" t="s">
        <v>19</v>
      </c>
      <c r="F616" s="257" t="s">
        <v>173</v>
      </c>
      <c r="G616" s="255"/>
      <c r="H616" s="258">
        <v>90.043000000000006</v>
      </c>
      <c r="I616" s="259"/>
      <c r="J616" s="255"/>
      <c r="K616" s="255"/>
      <c r="L616" s="260"/>
      <c r="M616" s="261"/>
      <c r="N616" s="262"/>
      <c r="O616" s="262"/>
      <c r="P616" s="262"/>
      <c r="Q616" s="262"/>
      <c r="R616" s="262"/>
      <c r="S616" s="262"/>
      <c r="T616" s="263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4" t="s">
        <v>171</v>
      </c>
      <c r="AU616" s="264" t="s">
        <v>81</v>
      </c>
      <c r="AV616" s="15" t="s">
        <v>167</v>
      </c>
      <c r="AW616" s="15" t="s">
        <v>33</v>
      </c>
      <c r="AX616" s="15" t="s">
        <v>79</v>
      </c>
      <c r="AY616" s="264" t="s">
        <v>160</v>
      </c>
    </row>
    <row r="617" s="2" customFormat="1" ht="16.5" customHeight="1">
      <c r="A617" s="40"/>
      <c r="B617" s="41"/>
      <c r="C617" s="214" t="s">
        <v>568</v>
      </c>
      <c r="D617" s="214" t="s">
        <v>162</v>
      </c>
      <c r="E617" s="215" t="s">
        <v>1038</v>
      </c>
      <c r="F617" s="216" t="s">
        <v>1039</v>
      </c>
      <c r="G617" s="217" t="s">
        <v>207</v>
      </c>
      <c r="H617" s="218">
        <v>48.630000000000003</v>
      </c>
      <c r="I617" s="219"/>
      <c r="J617" s="220">
        <f>ROUND(I617*H617,2)</f>
        <v>0</v>
      </c>
      <c r="K617" s="216" t="s">
        <v>166</v>
      </c>
      <c r="L617" s="46"/>
      <c r="M617" s="221" t="s">
        <v>19</v>
      </c>
      <c r="N617" s="222" t="s">
        <v>43</v>
      </c>
      <c r="O617" s="86"/>
      <c r="P617" s="223">
        <f>O617*H617</f>
        <v>0</v>
      </c>
      <c r="Q617" s="223">
        <v>0.00012999999999999999</v>
      </c>
      <c r="R617" s="223">
        <f>Q617*H617</f>
        <v>0.0063219000000000001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167</v>
      </c>
      <c r="AT617" s="225" t="s">
        <v>162</v>
      </c>
      <c r="AU617" s="225" t="s">
        <v>81</v>
      </c>
      <c r="AY617" s="19" t="s">
        <v>160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79</v>
      </c>
      <c r="BK617" s="226">
        <f>ROUND(I617*H617,2)</f>
        <v>0</v>
      </c>
      <c r="BL617" s="19" t="s">
        <v>167</v>
      </c>
      <c r="BM617" s="225" t="s">
        <v>1040</v>
      </c>
    </row>
    <row r="618" s="2" customFormat="1">
      <c r="A618" s="40"/>
      <c r="B618" s="41"/>
      <c r="C618" s="42"/>
      <c r="D618" s="227" t="s">
        <v>169</v>
      </c>
      <c r="E618" s="42"/>
      <c r="F618" s="228" t="s">
        <v>1041</v>
      </c>
      <c r="G618" s="42"/>
      <c r="H618" s="42"/>
      <c r="I618" s="229"/>
      <c r="J618" s="42"/>
      <c r="K618" s="42"/>
      <c r="L618" s="46"/>
      <c r="M618" s="230"/>
      <c r="N618" s="231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169</v>
      </c>
      <c r="AU618" s="19" t="s">
        <v>81</v>
      </c>
    </row>
    <row r="619" s="13" customFormat="1">
      <c r="A619" s="13"/>
      <c r="B619" s="232"/>
      <c r="C619" s="233"/>
      <c r="D619" s="234" t="s">
        <v>171</v>
      </c>
      <c r="E619" s="235" t="s">
        <v>19</v>
      </c>
      <c r="F619" s="236" t="s">
        <v>324</v>
      </c>
      <c r="G619" s="233"/>
      <c r="H619" s="235" t="s">
        <v>19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2" t="s">
        <v>171</v>
      </c>
      <c r="AU619" s="242" t="s">
        <v>81</v>
      </c>
      <c r="AV619" s="13" t="s">
        <v>79</v>
      </c>
      <c r="AW619" s="13" t="s">
        <v>33</v>
      </c>
      <c r="AX619" s="13" t="s">
        <v>72</v>
      </c>
      <c r="AY619" s="242" t="s">
        <v>160</v>
      </c>
    </row>
    <row r="620" s="14" customFormat="1">
      <c r="A620" s="14"/>
      <c r="B620" s="243"/>
      <c r="C620" s="244"/>
      <c r="D620" s="234" t="s">
        <v>171</v>
      </c>
      <c r="E620" s="245" t="s">
        <v>19</v>
      </c>
      <c r="F620" s="246" t="s">
        <v>1042</v>
      </c>
      <c r="G620" s="244"/>
      <c r="H620" s="247">
        <v>20.949999999999999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171</v>
      </c>
      <c r="AU620" s="253" t="s">
        <v>81</v>
      </c>
      <c r="AV620" s="14" t="s">
        <v>81</v>
      </c>
      <c r="AW620" s="14" t="s">
        <v>33</v>
      </c>
      <c r="AX620" s="14" t="s">
        <v>72</v>
      </c>
      <c r="AY620" s="253" t="s">
        <v>160</v>
      </c>
    </row>
    <row r="621" s="13" customFormat="1">
      <c r="A621" s="13"/>
      <c r="B621" s="232"/>
      <c r="C621" s="233"/>
      <c r="D621" s="234" t="s">
        <v>171</v>
      </c>
      <c r="E621" s="235" t="s">
        <v>19</v>
      </c>
      <c r="F621" s="236" t="s">
        <v>326</v>
      </c>
      <c r="G621" s="233"/>
      <c r="H621" s="235" t="s">
        <v>19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171</v>
      </c>
      <c r="AU621" s="242" t="s">
        <v>81</v>
      </c>
      <c r="AV621" s="13" t="s">
        <v>79</v>
      </c>
      <c r="AW621" s="13" t="s">
        <v>33</v>
      </c>
      <c r="AX621" s="13" t="s">
        <v>72</v>
      </c>
      <c r="AY621" s="242" t="s">
        <v>160</v>
      </c>
    </row>
    <row r="622" s="14" customFormat="1">
      <c r="A622" s="14"/>
      <c r="B622" s="243"/>
      <c r="C622" s="244"/>
      <c r="D622" s="234" t="s">
        <v>171</v>
      </c>
      <c r="E622" s="245" t="s">
        <v>19</v>
      </c>
      <c r="F622" s="246" t="s">
        <v>1043</v>
      </c>
      <c r="G622" s="244"/>
      <c r="H622" s="247">
        <v>27.68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171</v>
      </c>
      <c r="AU622" s="253" t="s">
        <v>81</v>
      </c>
      <c r="AV622" s="14" t="s">
        <v>81</v>
      </c>
      <c r="AW622" s="14" t="s">
        <v>33</v>
      </c>
      <c r="AX622" s="14" t="s">
        <v>72</v>
      </c>
      <c r="AY622" s="253" t="s">
        <v>160</v>
      </c>
    </row>
    <row r="623" s="15" customFormat="1">
      <c r="A623" s="15"/>
      <c r="B623" s="254"/>
      <c r="C623" s="255"/>
      <c r="D623" s="234" t="s">
        <v>171</v>
      </c>
      <c r="E623" s="256" t="s">
        <v>19</v>
      </c>
      <c r="F623" s="257" t="s">
        <v>173</v>
      </c>
      <c r="G623" s="255"/>
      <c r="H623" s="258">
        <v>48.630000000000003</v>
      </c>
      <c r="I623" s="259"/>
      <c r="J623" s="255"/>
      <c r="K623" s="255"/>
      <c r="L623" s="260"/>
      <c r="M623" s="261"/>
      <c r="N623" s="262"/>
      <c r="O623" s="262"/>
      <c r="P623" s="262"/>
      <c r="Q623" s="262"/>
      <c r="R623" s="262"/>
      <c r="S623" s="262"/>
      <c r="T623" s="263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4" t="s">
        <v>171</v>
      </c>
      <c r="AU623" s="264" t="s">
        <v>81</v>
      </c>
      <c r="AV623" s="15" t="s">
        <v>167</v>
      </c>
      <c r="AW623" s="15" t="s">
        <v>33</v>
      </c>
      <c r="AX623" s="15" t="s">
        <v>79</v>
      </c>
      <c r="AY623" s="264" t="s">
        <v>160</v>
      </c>
    </row>
    <row r="624" s="2" customFormat="1" ht="16.5" customHeight="1">
      <c r="A624" s="40"/>
      <c r="B624" s="41"/>
      <c r="C624" s="214" t="s">
        <v>574</v>
      </c>
      <c r="D624" s="214" t="s">
        <v>162</v>
      </c>
      <c r="E624" s="215" t="s">
        <v>1044</v>
      </c>
      <c r="F624" s="216" t="s">
        <v>1045</v>
      </c>
      <c r="G624" s="217" t="s">
        <v>207</v>
      </c>
      <c r="H624" s="218">
        <v>58.469999999999999</v>
      </c>
      <c r="I624" s="219"/>
      <c r="J624" s="220">
        <f>ROUND(I624*H624,2)</f>
        <v>0</v>
      </c>
      <c r="K624" s="216" t="s">
        <v>166</v>
      </c>
      <c r="L624" s="46"/>
      <c r="M624" s="221" t="s">
        <v>19</v>
      </c>
      <c r="N624" s="222" t="s">
        <v>43</v>
      </c>
      <c r="O624" s="86"/>
      <c r="P624" s="223">
        <f>O624*H624</f>
        <v>0</v>
      </c>
      <c r="Q624" s="223">
        <v>0.00020000000000000001</v>
      </c>
      <c r="R624" s="223">
        <f>Q624*H624</f>
        <v>0.011694</v>
      </c>
      <c r="S624" s="223">
        <v>0</v>
      </c>
      <c r="T624" s="224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5" t="s">
        <v>167</v>
      </c>
      <c r="AT624" s="225" t="s">
        <v>162</v>
      </c>
      <c r="AU624" s="225" t="s">
        <v>81</v>
      </c>
      <c r="AY624" s="19" t="s">
        <v>160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9" t="s">
        <v>79</v>
      </c>
      <c r="BK624" s="226">
        <f>ROUND(I624*H624,2)</f>
        <v>0</v>
      </c>
      <c r="BL624" s="19" t="s">
        <v>167</v>
      </c>
      <c r="BM624" s="225" t="s">
        <v>1046</v>
      </c>
    </row>
    <row r="625" s="2" customFormat="1">
      <c r="A625" s="40"/>
      <c r="B625" s="41"/>
      <c r="C625" s="42"/>
      <c r="D625" s="227" t="s">
        <v>169</v>
      </c>
      <c r="E625" s="42"/>
      <c r="F625" s="228" t="s">
        <v>1047</v>
      </c>
      <c r="G625" s="42"/>
      <c r="H625" s="42"/>
      <c r="I625" s="229"/>
      <c r="J625" s="42"/>
      <c r="K625" s="42"/>
      <c r="L625" s="46"/>
      <c r="M625" s="230"/>
      <c r="N625" s="231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169</v>
      </c>
      <c r="AU625" s="19" t="s">
        <v>81</v>
      </c>
    </row>
    <row r="626" s="13" customFormat="1">
      <c r="A626" s="13"/>
      <c r="B626" s="232"/>
      <c r="C626" s="233"/>
      <c r="D626" s="234" t="s">
        <v>171</v>
      </c>
      <c r="E626" s="235" t="s">
        <v>19</v>
      </c>
      <c r="F626" s="236" t="s">
        <v>324</v>
      </c>
      <c r="G626" s="233"/>
      <c r="H626" s="235" t="s">
        <v>19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171</v>
      </c>
      <c r="AU626" s="242" t="s">
        <v>81</v>
      </c>
      <c r="AV626" s="13" t="s">
        <v>79</v>
      </c>
      <c r="AW626" s="13" t="s">
        <v>33</v>
      </c>
      <c r="AX626" s="13" t="s">
        <v>72</v>
      </c>
      <c r="AY626" s="242" t="s">
        <v>160</v>
      </c>
    </row>
    <row r="627" s="14" customFormat="1">
      <c r="A627" s="14"/>
      <c r="B627" s="243"/>
      <c r="C627" s="244"/>
      <c r="D627" s="234" t="s">
        <v>171</v>
      </c>
      <c r="E627" s="245" t="s">
        <v>19</v>
      </c>
      <c r="F627" s="246" t="s">
        <v>1048</v>
      </c>
      <c r="G627" s="244"/>
      <c r="H627" s="247">
        <v>37.710000000000001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171</v>
      </c>
      <c r="AU627" s="253" t="s">
        <v>81</v>
      </c>
      <c r="AV627" s="14" t="s">
        <v>81</v>
      </c>
      <c r="AW627" s="14" t="s">
        <v>33</v>
      </c>
      <c r="AX627" s="14" t="s">
        <v>72</v>
      </c>
      <c r="AY627" s="253" t="s">
        <v>160</v>
      </c>
    </row>
    <row r="628" s="13" customFormat="1">
      <c r="A628" s="13"/>
      <c r="B628" s="232"/>
      <c r="C628" s="233"/>
      <c r="D628" s="234" t="s">
        <v>171</v>
      </c>
      <c r="E628" s="235" t="s">
        <v>19</v>
      </c>
      <c r="F628" s="236" t="s">
        <v>326</v>
      </c>
      <c r="G628" s="233"/>
      <c r="H628" s="235" t="s">
        <v>19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171</v>
      </c>
      <c r="AU628" s="242" t="s">
        <v>81</v>
      </c>
      <c r="AV628" s="13" t="s">
        <v>79</v>
      </c>
      <c r="AW628" s="13" t="s">
        <v>33</v>
      </c>
      <c r="AX628" s="13" t="s">
        <v>72</v>
      </c>
      <c r="AY628" s="242" t="s">
        <v>160</v>
      </c>
    </row>
    <row r="629" s="14" customFormat="1">
      <c r="A629" s="14"/>
      <c r="B629" s="243"/>
      <c r="C629" s="244"/>
      <c r="D629" s="234" t="s">
        <v>171</v>
      </c>
      <c r="E629" s="245" t="s">
        <v>19</v>
      </c>
      <c r="F629" s="246" t="s">
        <v>1049</v>
      </c>
      <c r="G629" s="244"/>
      <c r="H629" s="247">
        <v>20.760000000000002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171</v>
      </c>
      <c r="AU629" s="253" t="s">
        <v>81</v>
      </c>
      <c r="AV629" s="14" t="s">
        <v>81</v>
      </c>
      <c r="AW629" s="14" t="s">
        <v>33</v>
      </c>
      <c r="AX629" s="14" t="s">
        <v>72</v>
      </c>
      <c r="AY629" s="253" t="s">
        <v>160</v>
      </c>
    </row>
    <row r="630" s="15" customFormat="1">
      <c r="A630" s="15"/>
      <c r="B630" s="254"/>
      <c r="C630" s="255"/>
      <c r="D630" s="234" t="s">
        <v>171</v>
      </c>
      <c r="E630" s="256" t="s">
        <v>19</v>
      </c>
      <c r="F630" s="257" t="s">
        <v>173</v>
      </c>
      <c r="G630" s="255"/>
      <c r="H630" s="258">
        <v>58.469999999999999</v>
      </c>
      <c r="I630" s="259"/>
      <c r="J630" s="255"/>
      <c r="K630" s="255"/>
      <c r="L630" s="260"/>
      <c r="M630" s="261"/>
      <c r="N630" s="262"/>
      <c r="O630" s="262"/>
      <c r="P630" s="262"/>
      <c r="Q630" s="262"/>
      <c r="R630" s="262"/>
      <c r="S630" s="262"/>
      <c r="T630" s="263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4" t="s">
        <v>171</v>
      </c>
      <c r="AU630" s="264" t="s">
        <v>81</v>
      </c>
      <c r="AV630" s="15" t="s">
        <v>167</v>
      </c>
      <c r="AW630" s="15" t="s">
        <v>33</v>
      </c>
      <c r="AX630" s="15" t="s">
        <v>79</v>
      </c>
      <c r="AY630" s="264" t="s">
        <v>160</v>
      </c>
    </row>
    <row r="631" s="2" customFormat="1" ht="21.75" customHeight="1">
      <c r="A631" s="40"/>
      <c r="B631" s="41"/>
      <c r="C631" s="214" t="s">
        <v>582</v>
      </c>
      <c r="D631" s="214" t="s">
        <v>162</v>
      </c>
      <c r="E631" s="215" t="s">
        <v>1050</v>
      </c>
      <c r="F631" s="216" t="s">
        <v>1051</v>
      </c>
      <c r="G631" s="217" t="s">
        <v>222</v>
      </c>
      <c r="H631" s="218">
        <v>11.801</v>
      </c>
      <c r="I631" s="219"/>
      <c r="J631" s="220">
        <f>ROUND(I631*H631,2)</f>
        <v>0</v>
      </c>
      <c r="K631" s="216" t="s">
        <v>166</v>
      </c>
      <c r="L631" s="46"/>
      <c r="M631" s="221" t="s">
        <v>19</v>
      </c>
      <c r="N631" s="222" t="s">
        <v>43</v>
      </c>
      <c r="O631" s="86"/>
      <c r="P631" s="223">
        <f>O631*H631</f>
        <v>0</v>
      </c>
      <c r="Q631" s="223">
        <v>2.5018799999999999</v>
      </c>
      <c r="R631" s="223">
        <f>Q631*H631</f>
        <v>29.52468588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167</v>
      </c>
      <c r="AT631" s="225" t="s">
        <v>162</v>
      </c>
      <c r="AU631" s="225" t="s">
        <v>81</v>
      </c>
      <c r="AY631" s="19" t="s">
        <v>160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79</v>
      </c>
      <c r="BK631" s="226">
        <f>ROUND(I631*H631,2)</f>
        <v>0</v>
      </c>
      <c r="BL631" s="19" t="s">
        <v>167</v>
      </c>
      <c r="BM631" s="225" t="s">
        <v>1052</v>
      </c>
    </row>
    <row r="632" s="2" customFormat="1">
      <c r="A632" s="40"/>
      <c r="B632" s="41"/>
      <c r="C632" s="42"/>
      <c r="D632" s="227" t="s">
        <v>169</v>
      </c>
      <c r="E632" s="42"/>
      <c r="F632" s="228" t="s">
        <v>1053</v>
      </c>
      <c r="G632" s="42"/>
      <c r="H632" s="42"/>
      <c r="I632" s="229"/>
      <c r="J632" s="42"/>
      <c r="K632" s="42"/>
      <c r="L632" s="46"/>
      <c r="M632" s="230"/>
      <c r="N632" s="231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169</v>
      </c>
      <c r="AU632" s="19" t="s">
        <v>81</v>
      </c>
    </row>
    <row r="633" s="13" customFormat="1">
      <c r="A633" s="13"/>
      <c r="B633" s="232"/>
      <c r="C633" s="233"/>
      <c r="D633" s="234" t="s">
        <v>171</v>
      </c>
      <c r="E633" s="235" t="s">
        <v>19</v>
      </c>
      <c r="F633" s="236" t="s">
        <v>1054</v>
      </c>
      <c r="G633" s="233"/>
      <c r="H633" s="235" t="s">
        <v>19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171</v>
      </c>
      <c r="AU633" s="242" t="s">
        <v>81</v>
      </c>
      <c r="AV633" s="13" t="s">
        <v>79</v>
      </c>
      <c r="AW633" s="13" t="s">
        <v>33</v>
      </c>
      <c r="AX633" s="13" t="s">
        <v>72</v>
      </c>
      <c r="AY633" s="242" t="s">
        <v>160</v>
      </c>
    </row>
    <row r="634" s="14" customFormat="1">
      <c r="A634" s="14"/>
      <c r="B634" s="243"/>
      <c r="C634" s="244"/>
      <c r="D634" s="234" t="s">
        <v>171</v>
      </c>
      <c r="E634" s="245" t="s">
        <v>19</v>
      </c>
      <c r="F634" s="246" t="s">
        <v>1055</v>
      </c>
      <c r="G634" s="244"/>
      <c r="H634" s="247">
        <v>0.34599999999999997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171</v>
      </c>
      <c r="AU634" s="253" t="s">
        <v>81</v>
      </c>
      <c r="AV634" s="14" t="s">
        <v>81</v>
      </c>
      <c r="AW634" s="14" t="s">
        <v>33</v>
      </c>
      <c r="AX634" s="14" t="s">
        <v>72</v>
      </c>
      <c r="AY634" s="253" t="s">
        <v>160</v>
      </c>
    </row>
    <row r="635" s="14" customFormat="1">
      <c r="A635" s="14"/>
      <c r="B635" s="243"/>
      <c r="C635" s="244"/>
      <c r="D635" s="234" t="s">
        <v>171</v>
      </c>
      <c r="E635" s="245" t="s">
        <v>19</v>
      </c>
      <c r="F635" s="246" t="s">
        <v>1056</v>
      </c>
      <c r="G635" s="244"/>
      <c r="H635" s="247">
        <v>0.97799999999999998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3" t="s">
        <v>171</v>
      </c>
      <c r="AU635" s="253" t="s">
        <v>81</v>
      </c>
      <c r="AV635" s="14" t="s">
        <v>81</v>
      </c>
      <c r="AW635" s="14" t="s">
        <v>33</v>
      </c>
      <c r="AX635" s="14" t="s">
        <v>72</v>
      </c>
      <c r="AY635" s="253" t="s">
        <v>160</v>
      </c>
    </row>
    <row r="636" s="14" customFormat="1">
      <c r="A636" s="14"/>
      <c r="B636" s="243"/>
      <c r="C636" s="244"/>
      <c r="D636" s="234" t="s">
        <v>171</v>
      </c>
      <c r="E636" s="245" t="s">
        <v>19</v>
      </c>
      <c r="F636" s="246" t="s">
        <v>1057</v>
      </c>
      <c r="G636" s="244"/>
      <c r="H636" s="247">
        <v>0.074999999999999997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171</v>
      </c>
      <c r="AU636" s="253" t="s">
        <v>81</v>
      </c>
      <c r="AV636" s="14" t="s">
        <v>81</v>
      </c>
      <c r="AW636" s="14" t="s">
        <v>33</v>
      </c>
      <c r="AX636" s="14" t="s">
        <v>72</v>
      </c>
      <c r="AY636" s="253" t="s">
        <v>160</v>
      </c>
    </row>
    <row r="637" s="14" customFormat="1">
      <c r="A637" s="14"/>
      <c r="B637" s="243"/>
      <c r="C637" s="244"/>
      <c r="D637" s="234" t="s">
        <v>171</v>
      </c>
      <c r="E637" s="245" t="s">
        <v>19</v>
      </c>
      <c r="F637" s="246" t="s">
        <v>1058</v>
      </c>
      <c r="G637" s="244"/>
      <c r="H637" s="247">
        <v>0.79300000000000004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171</v>
      </c>
      <c r="AU637" s="253" t="s">
        <v>81</v>
      </c>
      <c r="AV637" s="14" t="s">
        <v>81</v>
      </c>
      <c r="AW637" s="14" t="s">
        <v>33</v>
      </c>
      <c r="AX637" s="14" t="s">
        <v>72</v>
      </c>
      <c r="AY637" s="253" t="s">
        <v>160</v>
      </c>
    </row>
    <row r="638" s="14" customFormat="1">
      <c r="A638" s="14"/>
      <c r="B638" s="243"/>
      <c r="C638" s="244"/>
      <c r="D638" s="234" t="s">
        <v>171</v>
      </c>
      <c r="E638" s="245" t="s">
        <v>19</v>
      </c>
      <c r="F638" s="246" t="s">
        <v>1056</v>
      </c>
      <c r="G638" s="244"/>
      <c r="H638" s="247">
        <v>0.97799999999999998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171</v>
      </c>
      <c r="AU638" s="253" t="s">
        <v>81</v>
      </c>
      <c r="AV638" s="14" t="s">
        <v>81</v>
      </c>
      <c r="AW638" s="14" t="s">
        <v>33</v>
      </c>
      <c r="AX638" s="14" t="s">
        <v>72</v>
      </c>
      <c r="AY638" s="253" t="s">
        <v>160</v>
      </c>
    </row>
    <row r="639" s="14" customFormat="1">
      <c r="A639" s="14"/>
      <c r="B639" s="243"/>
      <c r="C639" s="244"/>
      <c r="D639" s="234" t="s">
        <v>171</v>
      </c>
      <c r="E639" s="245" t="s">
        <v>19</v>
      </c>
      <c r="F639" s="246" t="s">
        <v>1059</v>
      </c>
      <c r="G639" s="244"/>
      <c r="H639" s="247">
        <v>0.188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171</v>
      </c>
      <c r="AU639" s="253" t="s">
        <v>81</v>
      </c>
      <c r="AV639" s="14" t="s">
        <v>81</v>
      </c>
      <c r="AW639" s="14" t="s">
        <v>33</v>
      </c>
      <c r="AX639" s="14" t="s">
        <v>72</v>
      </c>
      <c r="AY639" s="253" t="s">
        <v>160</v>
      </c>
    </row>
    <row r="640" s="14" customFormat="1">
      <c r="A640" s="14"/>
      <c r="B640" s="243"/>
      <c r="C640" s="244"/>
      <c r="D640" s="234" t="s">
        <v>171</v>
      </c>
      <c r="E640" s="245" t="s">
        <v>19</v>
      </c>
      <c r="F640" s="246" t="s">
        <v>1060</v>
      </c>
      <c r="G640" s="244"/>
      <c r="H640" s="247">
        <v>4.0149999999999997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171</v>
      </c>
      <c r="AU640" s="253" t="s">
        <v>81</v>
      </c>
      <c r="AV640" s="14" t="s">
        <v>81</v>
      </c>
      <c r="AW640" s="14" t="s">
        <v>33</v>
      </c>
      <c r="AX640" s="14" t="s">
        <v>72</v>
      </c>
      <c r="AY640" s="253" t="s">
        <v>160</v>
      </c>
    </row>
    <row r="641" s="14" customFormat="1">
      <c r="A641" s="14"/>
      <c r="B641" s="243"/>
      <c r="C641" s="244"/>
      <c r="D641" s="234" t="s">
        <v>171</v>
      </c>
      <c r="E641" s="245" t="s">
        <v>19</v>
      </c>
      <c r="F641" s="246" t="s">
        <v>1061</v>
      </c>
      <c r="G641" s="244"/>
      <c r="H641" s="247">
        <v>1.718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171</v>
      </c>
      <c r="AU641" s="253" t="s">
        <v>81</v>
      </c>
      <c r="AV641" s="14" t="s">
        <v>81</v>
      </c>
      <c r="AW641" s="14" t="s">
        <v>33</v>
      </c>
      <c r="AX641" s="14" t="s">
        <v>72</v>
      </c>
      <c r="AY641" s="253" t="s">
        <v>160</v>
      </c>
    </row>
    <row r="642" s="14" customFormat="1">
      <c r="A642" s="14"/>
      <c r="B642" s="243"/>
      <c r="C642" s="244"/>
      <c r="D642" s="234" t="s">
        <v>171</v>
      </c>
      <c r="E642" s="245" t="s">
        <v>19</v>
      </c>
      <c r="F642" s="246" t="s">
        <v>1062</v>
      </c>
      <c r="G642" s="244"/>
      <c r="H642" s="247">
        <v>0.99199999999999999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171</v>
      </c>
      <c r="AU642" s="253" t="s">
        <v>81</v>
      </c>
      <c r="AV642" s="14" t="s">
        <v>81</v>
      </c>
      <c r="AW642" s="14" t="s">
        <v>33</v>
      </c>
      <c r="AX642" s="14" t="s">
        <v>72</v>
      </c>
      <c r="AY642" s="253" t="s">
        <v>160</v>
      </c>
    </row>
    <row r="643" s="14" customFormat="1">
      <c r="A643" s="14"/>
      <c r="B643" s="243"/>
      <c r="C643" s="244"/>
      <c r="D643" s="234" t="s">
        <v>171</v>
      </c>
      <c r="E643" s="245" t="s">
        <v>19</v>
      </c>
      <c r="F643" s="246" t="s">
        <v>1061</v>
      </c>
      <c r="G643" s="244"/>
      <c r="H643" s="247">
        <v>1.718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171</v>
      </c>
      <c r="AU643" s="253" t="s">
        <v>81</v>
      </c>
      <c r="AV643" s="14" t="s">
        <v>81</v>
      </c>
      <c r="AW643" s="14" t="s">
        <v>33</v>
      </c>
      <c r="AX643" s="14" t="s">
        <v>72</v>
      </c>
      <c r="AY643" s="253" t="s">
        <v>160</v>
      </c>
    </row>
    <row r="644" s="15" customFormat="1">
      <c r="A644" s="15"/>
      <c r="B644" s="254"/>
      <c r="C644" s="255"/>
      <c r="D644" s="234" t="s">
        <v>171</v>
      </c>
      <c r="E644" s="256" t="s">
        <v>19</v>
      </c>
      <c r="F644" s="257" t="s">
        <v>173</v>
      </c>
      <c r="G644" s="255"/>
      <c r="H644" s="258">
        <v>11.801</v>
      </c>
      <c r="I644" s="259"/>
      <c r="J644" s="255"/>
      <c r="K644" s="255"/>
      <c r="L644" s="260"/>
      <c r="M644" s="261"/>
      <c r="N644" s="262"/>
      <c r="O644" s="262"/>
      <c r="P644" s="262"/>
      <c r="Q644" s="262"/>
      <c r="R644" s="262"/>
      <c r="S644" s="262"/>
      <c r="T644" s="263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4" t="s">
        <v>171</v>
      </c>
      <c r="AU644" s="264" t="s">
        <v>81</v>
      </c>
      <c r="AV644" s="15" t="s">
        <v>167</v>
      </c>
      <c r="AW644" s="15" t="s">
        <v>33</v>
      </c>
      <c r="AX644" s="15" t="s">
        <v>79</v>
      </c>
      <c r="AY644" s="264" t="s">
        <v>160</v>
      </c>
    </row>
    <row r="645" s="2" customFormat="1" ht="24.15" customHeight="1">
      <c r="A645" s="40"/>
      <c r="B645" s="41"/>
      <c r="C645" s="214" t="s">
        <v>587</v>
      </c>
      <c r="D645" s="214" t="s">
        <v>162</v>
      </c>
      <c r="E645" s="215" t="s">
        <v>1063</v>
      </c>
      <c r="F645" s="216" t="s">
        <v>1064</v>
      </c>
      <c r="G645" s="217" t="s">
        <v>181</v>
      </c>
      <c r="H645" s="218">
        <v>95.474999999999994</v>
      </c>
      <c r="I645" s="219"/>
      <c r="J645" s="220">
        <f>ROUND(I645*H645,2)</f>
        <v>0</v>
      </c>
      <c r="K645" s="216" t="s">
        <v>166</v>
      </c>
      <c r="L645" s="46"/>
      <c r="M645" s="221" t="s">
        <v>19</v>
      </c>
      <c r="N645" s="222" t="s">
        <v>43</v>
      </c>
      <c r="O645" s="86"/>
      <c r="P645" s="223">
        <f>O645*H645</f>
        <v>0</v>
      </c>
      <c r="Q645" s="223">
        <v>0.0027499999999999998</v>
      </c>
      <c r="R645" s="223">
        <f>Q645*H645</f>
        <v>0.26255624999999999</v>
      </c>
      <c r="S645" s="223">
        <v>0</v>
      </c>
      <c r="T645" s="224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5" t="s">
        <v>167</v>
      </c>
      <c r="AT645" s="225" t="s">
        <v>162</v>
      </c>
      <c r="AU645" s="225" t="s">
        <v>81</v>
      </c>
      <c r="AY645" s="19" t="s">
        <v>160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9" t="s">
        <v>79</v>
      </c>
      <c r="BK645" s="226">
        <f>ROUND(I645*H645,2)</f>
        <v>0</v>
      </c>
      <c r="BL645" s="19" t="s">
        <v>167</v>
      </c>
      <c r="BM645" s="225" t="s">
        <v>1065</v>
      </c>
    </row>
    <row r="646" s="2" customFormat="1">
      <c r="A646" s="40"/>
      <c r="B646" s="41"/>
      <c r="C646" s="42"/>
      <c r="D646" s="227" t="s">
        <v>169</v>
      </c>
      <c r="E646" s="42"/>
      <c r="F646" s="228" t="s">
        <v>1066</v>
      </c>
      <c r="G646" s="42"/>
      <c r="H646" s="42"/>
      <c r="I646" s="229"/>
      <c r="J646" s="42"/>
      <c r="K646" s="42"/>
      <c r="L646" s="46"/>
      <c r="M646" s="230"/>
      <c r="N646" s="231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169</v>
      </c>
      <c r="AU646" s="19" t="s">
        <v>81</v>
      </c>
    </row>
    <row r="647" s="13" customFormat="1">
      <c r="A647" s="13"/>
      <c r="B647" s="232"/>
      <c r="C647" s="233"/>
      <c r="D647" s="234" t="s">
        <v>171</v>
      </c>
      <c r="E647" s="235" t="s">
        <v>19</v>
      </c>
      <c r="F647" s="236" t="s">
        <v>1054</v>
      </c>
      <c r="G647" s="233"/>
      <c r="H647" s="235" t="s">
        <v>19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171</v>
      </c>
      <c r="AU647" s="242" t="s">
        <v>81</v>
      </c>
      <c r="AV647" s="13" t="s">
        <v>79</v>
      </c>
      <c r="AW647" s="13" t="s">
        <v>33</v>
      </c>
      <c r="AX647" s="13" t="s">
        <v>72</v>
      </c>
      <c r="AY647" s="242" t="s">
        <v>160</v>
      </c>
    </row>
    <row r="648" s="14" customFormat="1">
      <c r="A648" s="14"/>
      <c r="B648" s="243"/>
      <c r="C648" s="244"/>
      <c r="D648" s="234" t="s">
        <v>171</v>
      </c>
      <c r="E648" s="245" t="s">
        <v>19</v>
      </c>
      <c r="F648" s="246" t="s">
        <v>1067</v>
      </c>
      <c r="G648" s="244"/>
      <c r="H648" s="247">
        <v>10.981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171</v>
      </c>
      <c r="AU648" s="253" t="s">
        <v>81</v>
      </c>
      <c r="AV648" s="14" t="s">
        <v>81</v>
      </c>
      <c r="AW648" s="14" t="s">
        <v>33</v>
      </c>
      <c r="AX648" s="14" t="s">
        <v>72</v>
      </c>
      <c r="AY648" s="253" t="s">
        <v>160</v>
      </c>
    </row>
    <row r="649" s="14" customFormat="1">
      <c r="A649" s="14"/>
      <c r="B649" s="243"/>
      <c r="C649" s="244"/>
      <c r="D649" s="234" t="s">
        <v>171</v>
      </c>
      <c r="E649" s="245" t="s">
        <v>19</v>
      </c>
      <c r="F649" s="246" t="s">
        <v>1068</v>
      </c>
      <c r="G649" s="244"/>
      <c r="H649" s="247">
        <v>0.70199999999999996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171</v>
      </c>
      <c r="AU649" s="253" t="s">
        <v>81</v>
      </c>
      <c r="AV649" s="14" t="s">
        <v>81</v>
      </c>
      <c r="AW649" s="14" t="s">
        <v>33</v>
      </c>
      <c r="AX649" s="14" t="s">
        <v>72</v>
      </c>
      <c r="AY649" s="253" t="s">
        <v>160</v>
      </c>
    </row>
    <row r="650" s="14" customFormat="1">
      <c r="A650" s="14"/>
      <c r="B650" s="243"/>
      <c r="C650" s="244"/>
      <c r="D650" s="234" t="s">
        <v>171</v>
      </c>
      <c r="E650" s="245" t="s">
        <v>19</v>
      </c>
      <c r="F650" s="246" t="s">
        <v>1069</v>
      </c>
      <c r="G650" s="244"/>
      <c r="H650" s="247">
        <v>37.970999999999997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171</v>
      </c>
      <c r="AU650" s="253" t="s">
        <v>81</v>
      </c>
      <c r="AV650" s="14" t="s">
        <v>81</v>
      </c>
      <c r="AW650" s="14" t="s">
        <v>33</v>
      </c>
      <c r="AX650" s="14" t="s">
        <v>72</v>
      </c>
      <c r="AY650" s="253" t="s">
        <v>160</v>
      </c>
    </row>
    <row r="651" s="14" customFormat="1">
      <c r="A651" s="14"/>
      <c r="B651" s="243"/>
      <c r="C651" s="244"/>
      <c r="D651" s="234" t="s">
        <v>171</v>
      </c>
      <c r="E651" s="245" t="s">
        <v>19</v>
      </c>
      <c r="F651" s="246" t="s">
        <v>1070</v>
      </c>
      <c r="G651" s="244"/>
      <c r="H651" s="247">
        <v>36.232999999999997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171</v>
      </c>
      <c r="AU651" s="253" t="s">
        <v>81</v>
      </c>
      <c r="AV651" s="14" t="s">
        <v>81</v>
      </c>
      <c r="AW651" s="14" t="s">
        <v>33</v>
      </c>
      <c r="AX651" s="14" t="s">
        <v>72</v>
      </c>
      <c r="AY651" s="253" t="s">
        <v>160</v>
      </c>
    </row>
    <row r="652" s="14" customFormat="1">
      <c r="A652" s="14"/>
      <c r="B652" s="243"/>
      <c r="C652" s="244"/>
      <c r="D652" s="234" t="s">
        <v>171</v>
      </c>
      <c r="E652" s="245" t="s">
        <v>19</v>
      </c>
      <c r="F652" s="246" t="s">
        <v>1071</v>
      </c>
      <c r="G652" s="244"/>
      <c r="H652" s="247">
        <v>1.5560000000000001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171</v>
      </c>
      <c r="AU652" s="253" t="s">
        <v>81</v>
      </c>
      <c r="AV652" s="14" t="s">
        <v>81</v>
      </c>
      <c r="AW652" s="14" t="s">
        <v>33</v>
      </c>
      <c r="AX652" s="14" t="s">
        <v>72</v>
      </c>
      <c r="AY652" s="253" t="s">
        <v>160</v>
      </c>
    </row>
    <row r="653" s="14" customFormat="1">
      <c r="A653" s="14"/>
      <c r="B653" s="243"/>
      <c r="C653" s="244"/>
      <c r="D653" s="234" t="s">
        <v>171</v>
      </c>
      <c r="E653" s="245" t="s">
        <v>19</v>
      </c>
      <c r="F653" s="246" t="s">
        <v>1072</v>
      </c>
      <c r="G653" s="244"/>
      <c r="H653" s="247">
        <v>8.032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171</v>
      </c>
      <c r="AU653" s="253" t="s">
        <v>81</v>
      </c>
      <c r="AV653" s="14" t="s">
        <v>81</v>
      </c>
      <c r="AW653" s="14" t="s">
        <v>33</v>
      </c>
      <c r="AX653" s="14" t="s">
        <v>72</v>
      </c>
      <c r="AY653" s="253" t="s">
        <v>160</v>
      </c>
    </row>
    <row r="654" s="15" customFormat="1">
      <c r="A654" s="15"/>
      <c r="B654" s="254"/>
      <c r="C654" s="255"/>
      <c r="D654" s="234" t="s">
        <v>171</v>
      </c>
      <c r="E654" s="256" t="s">
        <v>19</v>
      </c>
      <c r="F654" s="257" t="s">
        <v>173</v>
      </c>
      <c r="G654" s="255"/>
      <c r="H654" s="258">
        <v>95.474999999999994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4" t="s">
        <v>171</v>
      </c>
      <c r="AU654" s="264" t="s">
        <v>81</v>
      </c>
      <c r="AV654" s="15" t="s">
        <v>167</v>
      </c>
      <c r="AW654" s="15" t="s">
        <v>33</v>
      </c>
      <c r="AX654" s="15" t="s">
        <v>79</v>
      </c>
      <c r="AY654" s="264" t="s">
        <v>160</v>
      </c>
    </row>
    <row r="655" s="2" customFormat="1" ht="24.15" customHeight="1">
      <c r="A655" s="40"/>
      <c r="B655" s="41"/>
      <c r="C655" s="214" t="s">
        <v>593</v>
      </c>
      <c r="D655" s="214" t="s">
        <v>162</v>
      </c>
      <c r="E655" s="215" t="s">
        <v>1073</v>
      </c>
      <c r="F655" s="216" t="s">
        <v>1074</v>
      </c>
      <c r="G655" s="217" t="s">
        <v>181</v>
      </c>
      <c r="H655" s="218">
        <v>95.474999999999994</v>
      </c>
      <c r="I655" s="219"/>
      <c r="J655" s="220">
        <f>ROUND(I655*H655,2)</f>
        <v>0</v>
      </c>
      <c r="K655" s="216" t="s">
        <v>166</v>
      </c>
      <c r="L655" s="46"/>
      <c r="M655" s="221" t="s">
        <v>19</v>
      </c>
      <c r="N655" s="222" t="s">
        <v>43</v>
      </c>
      <c r="O655" s="86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167</v>
      </c>
      <c r="AT655" s="225" t="s">
        <v>162</v>
      </c>
      <c r="AU655" s="225" t="s">
        <v>81</v>
      </c>
      <c r="AY655" s="19" t="s">
        <v>160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79</v>
      </c>
      <c r="BK655" s="226">
        <f>ROUND(I655*H655,2)</f>
        <v>0</v>
      </c>
      <c r="BL655" s="19" t="s">
        <v>167</v>
      </c>
      <c r="BM655" s="225" t="s">
        <v>1075</v>
      </c>
    </row>
    <row r="656" s="2" customFormat="1">
      <c r="A656" s="40"/>
      <c r="B656" s="41"/>
      <c r="C656" s="42"/>
      <c r="D656" s="227" t="s">
        <v>169</v>
      </c>
      <c r="E656" s="42"/>
      <c r="F656" s="228" t="s">
        <v>1076</v>
      </c>
      <c r="G656" s="42"/>
      <c r="H656" s="42"/>
      <c r="I656" s="229"/>
      <c r="J656" s="42"/>
      <c r="K656" s="42"/>
      <c r="L656" s="46"/>
      <c r="M656" s="230"/>
      <c r="N656" s="231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169</v>
      </c>
      <c r="AU656" s="19" t="s">
        <v>81</v>
      </c>
    </row>
    <row r="657" s="13" customFormat="1">
      <c r="A657" s="13"/>
      <c r="B657" s="232"/>
      <c r="C657" s="233"/>
      <c r="D657" s="234" t="s">
        <v>171</v>
      </c>
      <c r="E657" s="235" t="s">
        <v>19</v>
      </c>
      <c r="F657" s="236" t="s">
        <v>1054</v>
      </c>
      <c r="G657" s="233"/>
      <c r="H657" s="235" t="s">
        <v>19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171</v>
      </c>
      <c r="AU657" s="242" t="s">
        <v>81</v>
      </c>
      <c r="AV657" s="13" t="s">
        <v>79</v>
      </c>
      <c r="AW657" s="13" t="s">
        <v>33</v>
      </c>
      <c r="AX657" s="13" t="s">
        <v>72</v>
      </c>
      <c r="AY657" s="242" t="s">
        <v>160</v>
      </c>
    </row>
    <row r="658" s="14" customFormat="1">
      <c r="A658" s="14"/>
      <c r="B658" s="243"/>
      <c r="C658" s="244"/>
      <c r="D658" s="234" t="s">
        <v>171</v>
      </c>
      <c r="E658" s="245" t="s">
        <v>19</v>
      </c>
      <c r="F658" s="246" t="s">
        <v>1067</v>
      </c>
      <c r="G658" s="244"/>
      <c r="H658" s="247">
        <v>10.981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171</v>
      </c>
      <c r="AU658" s="253" t="s">
        <v>81</v>
      </c>
      <c r="AV658" s="14" t="s">
        <v>81</v>
      </c>
      <c r="AW658" s="14" t="s">
        <v>33</v>
      </c>
      <c r="AX658" s="14" t="s">
        <v>72</v>
      </c>
      <c r="AY658" s="253" t="s">
        <v>160</v>
      </c>
    </row>
    <row r="659" s="14" customFormat="1">
      <c r="A659" s="14"/>
      <c r="B659" s="243"/>
      <c r="C659" s="244"/>
      <c r="D659" s="234" t="s">
        <v>171</v>
      </c>
      <c r="E659" s="245" t="s">
        <v>19</v>
      </c>
      <c r="F659" s="246" t="s">
        <v>1068</v>
      </c>
      <c r="G659" s="244"/>
      <c r="H659" s="247">
        <v>0.70199999999999996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171</v>
      </c>
      <c r="AU659" s="253" t="s">
        <v>81</v>
      </c>
      <c r="AV659" s="14" t="s">
        <v>81</v>
      </c>
      <c r="AW659" s="14" t="s">
        <v>33</v>
      </c>
      <c r="AX659" s="14" t="s">
        <v>72</v>
      </c>
      <c r="AY659" s="253" t="s">
        <v>160</v>
      </c>
    </row>
    <row r="660" s="14" customFormat="1">
      <c r="A660" s="14"/>
      <c r="B660" s="243"/>
      <c r="C660" s="244"/>
      <c r="D660" s="234" t="s">
        <v>171</v>
      </c>
      <c r="E660" s="245" t="s">
        <v>19</v>
      </c>
      <c r="F660" s="246" t="s">
        <v>1069</v>
      </c>
      <c r="G660" s="244"/>
      <c r="H660" s="247">
        <v>37.970999999999997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171</v>
      </c>
      <c r="AU660" s="253" t="s">
        <v>81</v>
      </c>
      <c r="AV660" s="14" t="s">
        <v>81</v>
      </c>
      <c r="AW660" s="14" t="s">
        <v>33</v>
      </c>
      <c r="AX660" s="14" t="s">
        <v>72</v>
      </c>
      <c r="AY660" s="253" t="s">
        <v>160</v>
      </c>
    </row>
    <row r="661" s="14" customFormat="1">
      <c r="A661" s="14"/>
      <c r="B661" s="243"/>
      <c r="C661" s="244"/>
      <c r="D661" s="234" t="s">
        <v>171</v>
      </c>
      <c r="E661" s="245" t="s">
        <v>19</v>
      </c>
      <c r="F661" s="246" t="s">
        <v>1070</v>
      </c>
      <c r="G661" s="244"/>
      <c r="H661" s="247">
        <v>36.232999999999997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171</v>
      </c>
      <c r="AU661" s="253" t="s">
        <v>81</v>
      </c>
      <c r="AV661" s="14" t="s">
        <v>81</v>
      </c>
      <c r="AW661" s="14" t="s">
        <v>33</v>
      </c>
      <c r="AX661" s="14" t="s">
        <v>72</v>
      </c>
      <c r="AY661" s="253" t="s">
        <v>160</v>
      </c>
    </row>
    <row r="662" s="14" customFormat="1">
      <c r="A662" s="14"/>
      <c r="B662" s="243"/>
      <c r="C662" s="244"/>
      <c r="D662" s="234" t="s">
        <v>171</v>
      </c>
      <c r="E662" s="245" t="s">
        <v>19</v>
      </c>
      <c r="F662" s="246" t="s">
        <v>1071</v>
      </c>
      <c r="G662" s="244"/>
      <c r="H662" s="247">
        <v>1.5560000000000001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171</v>
      </c>
      <c r="AU662" s="253" t="s">
        <v>81</v>
      </c>
      <c r="AV662" s="14" t="s">
        <v>81</v>
      </c>
      <c r="AW662" s="14" t="s">
        <v>33</v>
      </c>
      <c r="AX662" s="14" t="s">
        <v>72</v>
      </c>
      <c r="AY662" s="253" t="s">
        <v>160</v>
      </c>
    </row>
    <row r="663" s="14" customFormat="1">
      <c r="A663" s="14"/>
      <c r="B663" s="243"/>
      <c r="C663" s="244"/>
      <c r="D663" s="234" t="s">
        <v>171</v>
      </c>
      <c r="E663" s="245" t="s">
        <v>19</v>
      </c>
      <c r="F663" s="246" t="s">
        <v>1072</v>
      </c>
      <c r="G663" s="244"/>
      <c r="H663" s="247">
        <v>8.032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171</v>
      </c>
      <c r="AU663" s="253" t="s">
        <v>81</v>
      </c>
      <c r="AV663" s="14" t="s">
        <v>81</v>
      </c>
      <c r="AW663" s="14" t="s">
        <v>33</v>
      </c>
      <c r="AX663" s="14" t="s">
        <v>72</v>
      </c>
      <c r="AY663" s="253" t="s">
        <v>160</v>
      </c>
    </row>
    <row r="664" s="15" customFormat="1">
      <c r="A664" s="15"/>
      <c r="B664" s="254"/>
      <c r="C664" s="255"/>
      <c r="D664" s="234" t="s">
        <v>171</v>
      </c>
      <c r="E664" s="256" t="s">
        <v>19</v>
      </c>
      <c r="F664" s="257" t="s">
        <v>173</v>
      </c>
      <c r="G664" s="255"/>
      <c r="H664" s="258">
        <v>95.474999999999994</v>
      </c>
      <c r="I664" s="259"/>
      <c r="J664" s="255"/>
      <c r="K664" s="255"/>
      <c r="L664" s="260"/>
      <c r="M664" s="261"/>
      <c r="N664" s="262"/>
      <c r="O664" s="262"/>
      <c r="P664" s="262"/>
      <c r="Q664" s="262"/>
      <c r="R664" s="262"/>
      <c r="S664" s="262"/>
      <c r="T664" s="263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4" t="s">
        <v>171</v>
      </c>
      <c r="AU664" s="264" t="s">
        <v>81</v>
      </c>
      <c r="AV664" s="15" t="s">
        <v>167</v>
      </c>
      <c r="AW664" s="15" t="s">
        <v>33</v>
      </c>
      <c r="AX664" s="15" t="s">
        <v>79</v>
      </c>
      <c r="AY664" s="264" t="s">
        <v>160</v>
      </c>
    </row>
    <row r="665" s="2" customFormat="1" ht="24.15" customHeight="1">
      <c r="A665" s="40"/>
      <c r="B665" s="41"/>
      <c r="C665" s="214" t="s">
        <v>601</v>
      </c>
      <c r="D665" s="214" t="s">
        <v>162</v>
      </c>
      <c r="E665" s="215" t="s">
        <v>1077</v>
      </c>
      <c r="F665" s="216" t="s">
        <v>1078</v>
      </c>
      <c r="G665" s="217" t="s">
        <v>253</v>
      </c>
      <c r="H665" s="218">
        <v>2.9500000000000002</v>
      </c>
      <c r="I665" s="219"/>
      <c r="J665" s="220">
        <f>ROUND(I665*H665,2)</f>
        <v>0</v>
      </c>
      <c r="K665" s="216" t="s">
        <v>166</v>
      </c>
      <c r="L665" s="46"/>
      <c r="M665" s="221" t="s">
        <v>19</v>
      </c>
      <c r="N665" s="222" t="s">
        <v>43</v>
      </c>
      <c r="O665" s="86"/>
      <c r="P665" s="223">
        <f>O665*H665</f>
        <v>0</v>
      </c>
      <c r="Q665" s="223">
        <v>1.0463199999999999</v>
      </c>
      <c r="R665" s="223">
        <f>Q665*H665</f>
        <v>3.0866439999999997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167</v>
      </c>
      <c r="AT665" s="225" t="s">
        <v>162</v>
      </c>
      <c r="AU665" s="225" t="s">
        <v>81</v>
      </c>
      <c r="AY665" s="19" t="s">
        <v>160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79</v>
      </c>
      <c r="BK665" s="226">
        <f>ROUND(I665*H665,2)</f>
        <v>0</v>
      </c>
      <c r="BL665" s="19" t="s">
        <v>167</v>
      </c>
      <c r="BM665" s="225" t="s">
        <v>1079</v>
      </c>
    </row>
    <row r="666" s="2" customFormat="1">
      <c r="A666" s="40"/>
      <c r="B666" s="41"/>
      <c r="C666" s="42"/>
      <c r="D666" s="227" t="s">
        <v>169</v>
      </c>
      <c r="E666" s="42"/>
      <c r="F666" s="228" t="s">
        <v>1080</v>
      </c>
      <c r="G666" s="42"/>
      <c r="H666" s="42"/>
      <c r="I666" s="229"/>
      <c r="J666" s="42"/>
      <c r="K666" s="42"/>
      <c r="L666" s="46"/>
      <c r="M666" s="230"/>
      <c r="N666" s="231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169</v>
      </c>
      <c r="AU666" s="19" t="s">
        <v>81</v>
      </c>
    </row>
    <row r="667" s="14" customFormat="1">
      <c r="A667" s="14"/>
      <c r="B667" s="243"/>
      <c r="C667" s="244"/>
      <c r="D667" s="234" t="s">
        <v>171</v>
      </c>
      <c r="E667" s="245" t="s">
        <v>19</v>
      </c>
      <c r="F667" s="246" t="s">
        <v>1081</v>
      </c>
      <c r="G667" s="244"/>
      <c r="H667" s="247">
        <v>2.9500000000000002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171</v>
      </c>
      <c r="AU667" s="253" t="s">
        <v>81</v>
      </c>
      <c r="AV667" s="14" t="s">
        <v>81</v>
      </c>
      <c r="AW667" s="14" t="s">
        <v>33</v>
      </c>
      <c r="AX667" s="14" t="s">
        <v>72</v>
      </c>
      <c r="AY667" s="253" t="s">
        <v>160</v>
      </c>
    </row>
    <row r="668" s="15" customFormat="1">
      <c r="A668" s="15"/>
      <c r="B668" s="254"/>
      <c r="C668" s="255"/>
      <c r="D668" s="234" t="s">
        <v>171</v>
      </c>
      <c r="E668" s="256" t="s">
        <v>19</v>
      </c>
      <c r="F668" s="257" t="s">
        <v>173</v>
      </c>
      <c r="G668" s="255"/>
      <c r="H668" s="258">
        <v>2.9500000000000002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4" t="s">
        <v>171</v>
      </c>
      <c r="AU668" s="264" t="s">
        <v>81</v>
      </c>
      <c r="AV668" s="15" t="s">
        <v>167</v>
      </c>
      <c r="AW668" s="15" t="s">
        <v>33</v>
      </c>
      <c r="AX668" s="15" t="s">
        <v>79</v>
      </c>
      <c r="AY668" s="264" t="s">
        <v>160</v>
      </c>
    </row>
    <row r="669" s="2" customFormat="1" ht="21.75" customHeight="1">
      <c r="A669" s="40"/>
      <c r="B669" s="41"/>
      <c r="C669" s="214" t="s">
        <v>608</v>
      </c>
      <c r="D669" s="214" t="s">
        <v>162</v>
      </c>
      <c r="E669" s="215" t="s">
        <v>1082</v>
      </c>
      <c r="F669" s="216" t="s">
        <v>1083</v>
      </c>
      <c r="G669" s="217" t="s">
        <v>181</v>
      </c>
      <c r="H669" s="218">
        <v>0.95999999999999996</v>
      </c>
      <c r="I669" s="219"/>
      <c r="J669" s="220">
        <f>ROUND(I669*H669,2)</f>
        <v>0</v>
      </c>
      <c r="K669" s="216" t="s">
        <v>166</v>
      </c>
      <c r="L669" s="46"/>
      <c r="M669" s="221" t="s">
        <v>19</v>
      </c>
      <c r="N669" s="222" t="s">
        <v>43</v>
      </c>
      <c r="O669" s="86"/>
      <c r="P669" s="223">
        <f>O669*H669</f>
        <v>0</v>
      </c>
      <c r="Q669" s="223">
        <v>0.17818000000000001</v>
      </c>
      <c r="R669" s="223">
        <f>Q669*H669</f>
        <v>0.17105280000000001</v>
      </c>
      <c r="S669" s="223">
        <v>0</v>
      </c>
      <c r="T669" s="224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5" t="s">
        <v>167</v>
      </c>
      <c r="AT669" s="225" t="s">
        <v>162</v>
      </c>
      <c r="AU669" s="225" t="s">
        <v>81</v>
      </c>
      <c r="AY669" s="19" t="s">
        <v>160</v>
      </c>
      <c r="BE669" s="226">
        <f>IF(N669="základní",J669,0)</f>
        <v>0</v>
      </c>
      <c r="BF669" s="226">
        <f>IF(N669="snížená",J669,0)</f>
        <v>0</v>
      </c>
      <c r="BG669" s="226">
        <f>IF(N669="zákl. přenesená",J669,0)</f>
        <v>0</v>
      </c>
      <c r="BH669" s="226">
        <f>IF(N669="sníž. přenesená",J669,0)</f>
        <v>0</v>
      </c>
      <c r="BI669" s="226">
        <f>IF(N669="nulová",J669,0)</f>
        <v>0</v>
      </c>
      <c r="BJ669" s="19" t="s">
        <v>79</v>
      </c>
      <c r="BK669" s="226">
        <f>ROUND(I669*H669,2)</f>
        <v>0</v>
      </c>
      <c r="BL669" s="19" t="s">
        <v>167</v>
      </c>
      <c r="BM669" s="225" t="s">
        <v>1084</v>
      </c>
    </row>
    <row r="670" s="2" customFormat="1">
      <c r="A670" s="40"/>
      <c r="B670" s="41"/>
      <c r="C670" s="42"/>
      <c r="D670" s="227" t="s">
        <v>169</v>
      </c>
      <c r="E670" s="42"/>
      <c r="F670" s="228" t="s">
        <v>1085</v>
      </c>
      <c r="G670" s="42"/>
      <c r="H670" s="42"/>
      <c r="I670" s="229"/>
      <c r="J670" s="42"/>
      <c r="K670" s="42"/>
      <c r="L670" s="46"/>
      <c r="M670" s="230"/>
      <c r="N670" s="231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169</v>
      </c>
      <c r="AU670" s="19" t="s">
        <v>81</v>
      </c>
    </row>
    <row r="671" s="13" customFormat="1">
      <c r="A671" s="13"/>
      <c r="B671" s="232"/>
      <c r="C671" s="233"/>
      <c r="D671" s="234" t="s">
        <v>171</v>
      </c>
      <c r="E671" s="235" t="s">
        <v>19</v>
      </c>
      <c r="F671" s="236" t="s">
        <v>326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171</v>
      </c>
      <c r="AU671" s="242" t="s">
        <v>81</v>
      </c>
      <c r="AV671" s="13" t="s">
        <v>79</v>
      </c>
      <c r="AW671" s="13" t="s">
        <v>33</v>
      </c>
      <c r="AX671" s="13" t="s">
        <v>72</v>
      </c>
      <c r="AY671" s="242" t="s">
        <v>160</v>
      </c>
    </row>
    <row r="672" s="14" customFormat="1">
      <c r="A672" s="14"/>
      <c r="B672" s="243"/>
      <c r="C672" s="244"/>
      <c r="D672" s="234" t="s">
        <v>171</v>
      </c>
      <c r="E672" s="245" t="s">
        <v>19</v>
      </c>
      <c r="F672" s="246" t="s">
        <v>1086</v>
      </c>
      <c r="G672" s="244"/>
      <c r="H672" s="247">
        <v>0.95999999999999996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171</v>
      </c>
      <c r="AU672" s="253" t="s">
        <v>81</v>
      </c>
      <c r="AV672" s="14" t="s">
        <v>81</v>
      </c>
      <c r="AW672" s="14" t="s">
        <v>33</v>
      </c>
      <c r="AX672" s="14" t="s">
        <v>72</v>
      </c>
      <c r="AY672" s="253" t="s">
        <v>160</v>
      </c>
    </row>
    <row r="673" s="15" customFormat="1">
      <c r="A673" s="15"/>
      <c r="B673" s="254"/>
      <c r="C673" s="255"/>
      <c r="D673" s="234" t="s">
        <v>171</v>
      </c>
      <c r="E673" s="256" t="s">
        <v>19</v>
      </c>
      <c r="F673" s="257" t="s">
        <v>173</v>
      </c>
      <c r="G673" s="255"/>
      <c r="H673" s="258">
        <v>0.95999999999999996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4" t="s">
        <v>171</v>
      </c>
      <c r="AU673" s="264" t="s">
        <v>81</v>
      </c>
      <c r="AV673" s="15" t="s">
        <v>167</v>
      </c>
      <c r="AW673" s="15" t="s">
        <v>33</v>
      </c>
      <c r="AX673" s="15" t="s">
        <v>79</v>
      </c>
      <c r="AY673" s="264" t="s">
        <v>160</v>
      </c>
    </row>
    <row r="674" s="12" customFormat="1" ht="22.8" customHeight="1">
      <c r="A674" s="12"/>
      <c r="B674" s="198"/>
      <c r="C674" s="199"/>
      <c r="D674" s="200" t="s">
        <v>71</v>
      </c>
      <c r="E674" s="212" t="s">
        <v>167</v>
      </c>
      <c r="F674" s="212" t="s">
        <v>1087</v>
      </c>
      <c r="G674" s="199"/>
      <c r="H674" s="199"/>
      <c r="I674" s="202"/>
      <c r="J674" s="213">
        <f>BK674</f>
        <v>0</v>
      </c>
      <c r="K674" s="199"/>
      <c r="L674" s="204"/>
      <c r="M674" s="205"/>
      <c r="N674" s="206"/>
      <c r="O674" s="206"/>
      <c r="P674" s="207">
        <f>SUM(P675:P911)</f>
        <v>0</v>
      </c>
      <c r="Q674" s="206"/>
      <c r="R674" s="207">
        <f>SUM(R675:R911)</f>
        <v>316.76358297999997</v>
      </c>
      <c r="S674" s="206"/>
      <c r="T674" s="208">
        <f>SUM(T675:T911)</f>
        <v>0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209" t="s">
        <v>79</v>
      </c>
      <c r="AT674" s="210" t="s">
        <v>71</v>
      </c>
      <c r="AU674" s="210" t="s">
        <v>79</v>
      </c>
      <c r="AY674" s="209" t="s">
        <v>160</v>
      </c>
      <c r="BK674" s="211">
        <f>SUM(BK675:BK911)</f>
        <v>0</v>
      </c>
    </row>
    <row r="675" s="2" customFormat="1" ht="24.15" customHeight="1">
      <c r="A675" s="40"/>
      <c r="B675" s="41"/>
      <c r="C675" s="214" t="s">
        <v>614</v>
      </c>
      <c r="D675" s="214" t="s">
        <v>162</v>
      </c>
      <c r="E675" s="215" t="s">
        <v>1088</v>
      </c>
      <c r="F675" s="216" t="s">
        <v>1089</v>
      </c>
      <c r="G675" s="217" t="s">
        <v>222</v>
      </c>
      <c r="H675" s="218">
        <v>107.249</v>
      </c>
      <c r="I675" s="219"/>
      <c r="J675" s="220">
        <f>ROUND(I675*H675,2)</f>
        <v>0</v>
      </c>
      <c r="K675" s="216" t="s">
        <v>166</v>
      </c>
      <c r="L675" s="46"/>
      <c r="M675" s="221" t="s">
        <v>19</v>
      </c>
      <c r="N675" s="222" t="s">
        <v>43</v>
      </c>
      <c r="O675" s="86"/>
      <c r="P675" s="223">
        <f>O675*H675</f>
        <v>0</v>
      </c>
      <c r="Q675" s="223">
        <v>2.5020099999999998</v>
      </c>
      <c r="R675" s="223">
        <f>Q675*H675</f>
        <v>268.33807048999995</v>
      </c>
      <c r="S675" s="223">
        <v>0</v>
      </c>
      <c r="T675" s="224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5" t="s">
        <v>167</v>
      </c>
      <c r="AT675" s="225" t="s">
        <v>162</v>
      </c>
      <c r="AU675" s="225" t="s">
        <v>81</v>
      </c>
      <c r="AY675" s="19" t="s">
        <v>160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9" t="s">
        <v>79</v>
      </c>
      <c r="BK675" s="226">
        <f>ROUND(I675*H675,2)</f>
        <v>0</v>
      </c>
      <c r="BL675" s="19" t="s">
        <v>167</v>
      </c>
      <c r="BM675" s="225" t="s">
        <v>1090</v>
      </c>
    </row>
    <row r="676" s="2" customFormat="1">
      <c r="A676" s="40"/>
      <c r="B676" s="41"/>
      <c r="C676" s="42"/>
      <c r="D676" s="227" t="s">
        <v>169</v>
      </c>
      <c r="E676" s="42"/>
      <c r="F676" s="228" t="s">
        <v>1091</v>
      </c>
      <c r="G676" s="42"/>
      <c r="H676" s="42"/>
      <c r="I676" s="229"/>
      <c r="J676" s="42"/>
      <c r="K676" s="42"/>
      <c r="L676" s="46"/>
      <c r="M676" s="230"/>
      <c r="N676" s="231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169</v>
      </c>
      <c r="AU676" s="19" t="s">
        <v>81</v>
      </c>
    </row>
    <row r="677" s="13" customFormat="1">
      <c r="A677" s="13"/>
      <c r="B677" s="232"/>
      <c r="C677" s="233"/>
      <c r="D677" s="234" t="s">
        <v>171</v>
      </c>
      <c r="E677" s="235" t="s">
        <v>19</v>
      </c>
      <c r="F677" s="236" t="s">
        <v>324</v>
      </c>
      <c r="G677" s="233"/>
      <c r="H677" s="235" t="s">
        <v>19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171</v>
      </c>
      <c r="AU677" s="242" t="s">
        <v>81</v>
      </c>
      <c r="AV677" s="13" t="s">
        <v>79</v>
      </c>
      <c r="AW677" s="13" t="s">
        <v>33</v>
      </c>
      <c r="AX677" s="13" t="s">
        <v>72</v>
      </c>
      <c r="AY677" s="242" t="s">
        <v>160</v>
      </c>
    </row>
    <row r="678" s="14" customFormat="1">
      <c r="A678" s="14"/>
      <c r="B678" s="243"/>
      <c r="C678" s="244"/>
      <c r="D678" s="234" t="s">
        <v>171</v>
      </c>
      <c r="E678" s="245" t="s">
        <v>19</v>
      </c>
      <c r="F678" s="246" t="s">
        <v>1092</v>
      </c>
      <c r="G678" s="244"/>
      <c r="H678" s="247">
        <v>7.4950000000000001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171</v>
      </c>
      <c r="AU678" s="253" t="s">
        <v>81</v>
      </c>
      <c r="AV678" s="14" t="s">
        <v>81</v>
      </c>
      <c r="AW678" s="14" t="s">
        <v>33</v>
      </c>
      <c r="AX678" s="14" t="s">
        <v>72</v>
      </c>
      <c r="AY678" s="253" t="s">
        <v>160</v>
      </c>
    </row>
    <row r="679" s="14" customFormat="1">
      <c r="A679" s="14"/>
      <c r="B679" s="243"/>
      <c r="C679" s="244"/>
      <c r="D679" s="234" t="s">
        <v>171</v>
      </c>
      <c r="E679" s="245" t="s">
        <v>19</v>
      </c>
      <c r="F679" s="246" t="s">
        <v>1093</v>
      </c>
      <c r="G679" s="244"/>
      <c r="H679" s="247">
        <v>45.488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171</v>
      </c>
      <c r="AU679" s="253" t="s">
        <v>81</v>
      </c>
      <c r="AV679" s="14" t="s">
        <v>81</v>
      </c>
      <c r="AW679" s="14" t="s">
        <v>33</v>
      </c>
      <c r="AX679" s="14" t="s">
        <v>72</v>
      </c>
      <c r="AY679" s="253" t="s">
        <v>160</v>
      </c>
    </row>
    <row r="680" s="14" customFormat="1">
      <c r="A680" s="14"/>
      <c r="B680" s="243"/>
      <c r="C680" s="244"/>
      <c r="D680" s="234" t="s">
        <v>171</v>
      </c>
      <c r="E680" s="245" t="s">
        <v>19</v>
      </c>
      <c r="F680" s="246" t="s">
        <v>1094</v>
      </c>
      <c r="G680" s="244"/>
      <c r="H680" s="247">
        <v>1.732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171</v>
      </c>
      <c r="AU680" s="253" t="s">
        <v>81</v>
      </c>
      <c r="AV680" s="14" t="s">
        <v>81</v>
      </c>
      <c r="AW680" s="14" t="s">
        <v>33</v>
      </c>
      <c r="AX680" s="14" t="s">
        <v>72</v>
      </c>
      <c r="AY680" s="253" t="s">
        <v>160</v>
      </c>
    </row>
    <row r="681" s="13" customFormat="1">
      <c r="A681" s="13"/>
      <c r="B681" s="232"/>
      <c r="C681" s="233"/>
      <c r="D681" s="234" t="s">
        <v>171</v>
      </c>
      <c r="E681" s="235" t="s">
        <v>19</v>
      </c>
      <c r="F681" s="236" t="s">
        <v>326</v>
      </c>
      <c r="G681" s="233"/>
      <c r="H681" s="235" t="s">
        <v>19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171</v>
      </c>
      <c r="AU681" s="242" t="s">
        <v>81</v>
      </c>
      <c r="AV681" s="13" t="s">
        <v>79</v>
      </c>
      <c r="AW681" s="13" t="s">
        <v>33</v>
      </c>
      <c r="AX681" s="13" t="s">
        <v>72</v>
      </c>
      <c r="AY681" s="242" t="s">
        <v>160</v>
      </c>
    </row>
    <row r="682" s="14" customFormat="1">
      <c r="A682" s="14"/>
      <c r="B682" s="243"/>
      <c r="C682" s="244"/>
      <c r="D682" s="234" t="s">
        <v>171</v>
      </c>
      <c r="E682" s="245" t="s">
        <v>19</v>
      </c>
      <c r="F682" s="246" t="s">
        <v>1095</v>
      </c>
      <c r="G682" s="244"/>
      <c r="H682" s="247">
        <v>5.5209999999999999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171</v>
      </c>
      <c r="AU682" s="253" t="s">
        <v>81</v>
      </c>
      <c r="AV682" s="14" t="s">
        <v>81</v>
      </c>
      <c r="AW682" s="14" t="s">
        <v>33</v>
      </c>
      <c r="AX682" s="14" t="s">
        <v>72</v>
      </c>
      <c r="AY682" s="253" t="s">
        <v>160</v>
      </c>
    </row>
    <row r="683" s="14" customFormat="1">
      <c r="A683" s="14"/>
      <c r="B683" s="243"/>
      <c r="C683" s="244"/>
      <c r="D683" s="234" t="s">
        <v>171</v>
      </c>
      <c r="E683" s="245" t="s">
        <v>19</v>
      </c>
      <c r="F683" s="246" t="s">
        <v>1096</v>
      </c>
      <c r="G683" s="244"/>
      <c r="H683" s="247">
        <v>47.012999999999998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171</v>
      </c>
      <c r="AU683" s="253" t="s">
        <v>81</v>
      </c>
      <c r="AV683" s="14" t="s">
        <v>81</v>
      </c>
      <c r="AW683" s="14" t="s">
        <v>33</v>
      </c>
      <c r="AX683" s="14" t="s">
        <v>72</v>
      </c>
      <c r="AY683" s="253" t="s">
        <v>160</v>
      </c>
    </row>
    <row r="684" s="15" customFormat="1">
      <c r="A684" s="15"/>
      <c r="B684" s="254"/>
      <c r="C684" s="255"/>
      <c r="D684" s="234" t="s">
        <v>171</v>
      </c>
      <c r="E684" s="256" t="s">
        <v>19</v>
      </c>
      <c r="F684" s="257" t="s">
        <v>173</v>
      </c>
      <c r="G684" s="255"/>
      <c r="H684" s="258">
        <v>107.249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4" t="s">
        <v>171</v>
      </c>
      <c r="AU684" s="264" t="s">
        <v>81</v>
      </c>
      <c r="AV684" s="15" t="s">
        <v>167</v>
      </c>
      <c r="AW684" s="15" t="s">
        <v>33</v>
      </c>
      <c r="AX684" s="15" t="s">
        <v>79</v>
      </c>
      <c r="AY684" s="264" t="s">
        <v>160</v>
      </c>
    </row>
    <row r="685" s="2" customFormat="1" ht="24.15" customHeight="1">
      <c r="A685" s="40"/>
      <c r="B685" s="41"/>
      <c r="C685" s="214" t="s">
        <v>626</v>
      </c>
      <c r="D685" s="214" t="s">
        <v>162</v>
      </c>
      <c r="E685" s="215" t="s">
        <v>1097</v>
      </c>
      <c r="F685" s="216" t="s">
        <v>1098</v>
      </c>
      <c r="G685" s="217" t="s">
        <v>181</v>
      </c>
      <c r="H685" s="218">
        <v>436.45400000000001</v>
      </c>
      <c r="I685" s="219"/>
      <c r="J685" s="220">
        <f>ROUND(I685*H685,2)</f>
        <v>0</v>
      </c>
      <c r="K685" s="216" t="s">
        <v>166</v>
      </c>
      <c r="L685" s="46"/>
      <c r="M685" s="221" t="s">
        <v>19</v>
      </c>
      <c r="N685" s="222" t="s">
        <v>43</v>
      </c>
      <c r="O685" s="86"/>
      <c r="P685" s="223">
        <f>O685*H685</f>
        <v>0</v>
      </c>
      <c r="Q685" s="223">
        <v>0.0053299999999999997</v>
      </c>
      <c r="R685" s="223">
        <f>Q685*H685</f>
        <v>2.32629982</v>
      </c>
      <c r="S685" s="223">
        <v>0</v>
      </c>
      <c r="T685" s="224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5" t="s">
        <v>167</v>
      </c>
      <c r="AT685" s="225" t="s">
        <v>162</v>
      </c>
      <c r="AU685" s="225" t="s">
        <v>81</v>
      </c>
      <c r="AY685" s="19" t="s">
        <v>160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9" t="s">
        <v>79</v>
      </c>
      <c r="BK685" s="226">
        <f>ROUND(I685*H685,2)</f>
        <v>0</v>
      </c>
      <c r="BL685" s="19" t="s">
        <v>167</v>
      </c>
      <c r="BM685" s="225" t="s">
        <v>1099</v>
      </c>
    </row>
    <row r="686" s="2" customFormat="1">
      <c r="A686" s="40"/>
      <c r="B686" s="41"/>
      <c r="C686" s="42"/>
      <c r="D686" s="227" t="s">
        <v>169</v>
      </c>
      <c r="E686" s="42"/>
      <c r="F686" s="228" t="s">
        <v>1100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169</v>
      </c>
      <c r="AU686" s="19" t="s">
        <v>81</v>
      </c>
    </row>
    <row r="687" s="13" customFormat="1">
      <c r="A687" s="13"/>
      <c r="B687" s="232"/>
      <c r="C687" s="233"/>
      <c r="D687" s="234" t="s">
        <v>171</v>
      </c>
      <c r="E687" s="235" t="s">
        <v>19</v>
      </c>
      <c r="F687" s="236" t="s">
        <v>324</v>
      </c>
      <c r="G687" s="233"/>
      <c r="H687" s="235" t="s">
        <v>19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171</v>
      </c>
      <c r="AU687" s="242" t="s">
        <v>81</v>
      </c>
      <c r="AV687" s="13" t="s">
        <v>79</v>
      </c>
      <c r="AW687" s="13" t="s">
        <v>33</v>
      </c>
      <c r="AX687" s="13" t="s">
        <v>72</v>
      </c>
      <c r="AY687" s="242" t="s">
        <v>160</v>
      </c>
    </row>
    <row r="688" s="14" customFormat="1">
      <c r="A688" s="14"/>
      <c r="B688" s="243"/>
      <c r="C688" s="244"/>
      <c r="D688" s="234" t="s">
        <v>171</v>
      </c>
      <c r="E688" s="245" t="s">
        <v>19</v>
      </c>
      <c r="F688" s="246" t="s">
        <v>1101</v>
      </c>
      <c r="G688" s="244"/>
      <c r="H688" s="247">
        <v>25.920999999999999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171</v>
      </c>
      <c r="AU688" s="253" t="s">
        <v>81</v>
      </c>
      <c r="AV688" s="14" t="s">
        <v>81</v>
      </c>
      <c r="AW688" s="14" t="s">
        <v>33</v>
      </c>
      <c r="AX688" s="14" t="s">
        <v>72</v>
      </c>
      <c r="AY688" s="253" t="s">
        <v>160</v>
      </c>
    </row>
    <row r="689" s="14" customFormat="1">
      <c r="A689" s="14"/>
      <c r="B689" s="243"/>
      <c r="C689" s="244"/>
      <c r="D689" s="234" t="s">
        <v>171</v>
      </c>
      <c r="E689" s="245" t="s">
        <v>19</v>
      </c>
      <c r="F689" s="246" t="s">
        <v>1102</v>
      </c>
      <c r="G689" s="244"/>
      <c r="H689" s="247">
        <v>5.6760000000000002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171</v>
      </c>
      <c r="AU689" s="253" t="s">
        <v>81</v>
      </c>
      <c r="AV689" s="14" t="s">
        <v>81</v>
      </c>
      <c r="AW689" s="14" t="s">
        <v>33</v>
      </c>
      <c r="AX689" s="14" t="s">
        <v>72</v>
      </c>
      <c r="AY689" s="253" t="s">
        <v>160</v>
      </c>
    </row>
    <row r="690" s="14" customFormat="1">
      <c r="A690" s="14"/>
      <c r="B690" s="243"/>
      <c r="C690" s="244"/>
      <c r="D690" s="234" t="s">
        <v>171</v>
      </c>
      <c r="E690" s="245" t="s">
        <v>19</v>
      </c>
      <c r="F690" s="246" t="s">
        <v>1103</v>
      </c>
      <c r="G690" s="244"/>
      <c r="H690" s="247">
        <v>46.537999999999997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171</v>
      </c>
      <c r="AU690" s="253" t="s">
        <v>81</v>
      </c>
      <c r="AV690" s="14" t="s">
        <v>81</v>
      </c>
      <c r="AW690" s="14" t="s">
        <v>33</v>
      </c>
      <c r="AX690" s="14" t="s">
        <v>72</v>
      </c>
      <c r="AY690" s="253" t="s">
        <v>160</v>
      </c>
    </row>
    <row r="691" s="14" customFormat="1">
      <c r="A691" s="14"/>
      <c r="B691" s="243"/>
      <c r="C691" s="244"/>
      <c r="D691" s="234" t="s">
        <v>171</v>
      </c>
      <c r="E691" s="245" t="s">
        <v>19</v>
      </c>
      <c r="F691" s="246" t="s">
        <v>1104</v>
      </c>
      <c r="G691" s="244"/>
      <c r="H691" s="247">
        <v>120.318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171</v>
      </c>
      <c r="AU691" s="253" t="s">
        <v>81</v>
      </c>
      <c r="AV691" s="14" t="s">
        <v>81</v>
      </c>
      <c r="AW691" s="14" t="s">
        <v>33</v>
      </c>
      <c r="AX691" s="14" t="s">
        <v>72</v>
      </c>
      <c r="AY691" s="253" t="s">
        <v>160</v>
      </c>
    </row>
    <row r="692" s="14" customFormat="1">
      <c r="A692" s="14"/>
      <c r="B692" s="243"/>
      <c r="C692" s="244"/>
      <c r="D692" s="234" t="s">
        <v>171</v>
      </c>
      <c r="E692" s="245" t="s">
        <v>19</v>
      </c>
      <c r="F692" s="246" t="s">
        <v>1105</v>
      </c>
      <c r="G692" s="244"/>
      <c r="H692" s="247">
        <v>8.4529999999999994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171</v>
      </c>
      <c r="AU692" s="253" t="s">
        <v>81</v>
      </c>
      <c r="AV692" s="14" t="s">
        <v>81</v>
      </c>
      <c r="AW692" s="14" t="s">
        <v>33</v>
      </c>
      <c r="AX692" s="14" t="s">
        <v>72</v>
      </c>
      <c r="AY692" s="253" t="s">
        <v>160</v>
      </c>
    </row>
    <row r="693" s="14" customFormat="1">
      <c r="A693" s="14"/>
      <c r="B693" s="243"/>
      <c r="C693" s="244"/>
      <c r="D693" s="234" t="s">
        <v>171</v>
      </c>
      <c r="E693" s="245" t="s">
        <v>19</v>
      </c>
      <c r="F693" s="246" t="s">
        <v>1106</v>
      </c>
      <c r="G693" s="244"/>
      <c r="H693" s="247">
        <v>17.510999999999999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171</v>
      </c>
      <c r="AU693" s="253" t="s">
        <v>81</v>
      </c>
      <c r="AV693" s="14" t="s">
        <v>81</v>
      </c>
      <c r="AW693" s="14" t="s">
        <v>33</v>
      </c>
      <c r="AX693" s="14" t="s">
        <v>72</v>
      </c>
      <c r="AY693" s="253" t="s">
        <v>160</v>
      </c>
    </row>
    <row r="694" s="14" customFormat="1">
      <c r="A694" s="14"/>
      <c r="B694" s="243"/>
      <c r="C694" s="244"/>
      <c r="D694" s="234" t="s">
        <v>171</v>
      </c>
      <c r="E694" s="245" t="s">
        <v>19</v>
      </c>
      <c r="F694" s="246" t="s">
        <v>1107</v>
      </c>
      <c r="G694" s="244"/>
      <c r="H694" s="247">
        <v>2.758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171</v>
      </c>
      <c r="AU694" s="253" t="s">
        <v>81</v>
      </c>
      <c r="AV694" s="14" t="s">
        <v>81</v>
      </c>
      <c r="AW694" s="14" t="s">
        <v>33</v>
      </c>
      <c r="AX694" s="14" t="s">
        <v>72</v>
      </c>
      <c r="AY694" s="253" t="s">
        <v>160</v>
      </c>
    </row>
    <row r="695" s="16" customFormat="1">
      <c r="A695" s="16"/>
      <c r="B695" s="265"/>
      <c r="C695" s="266"/>
      <c r="D695" s="234" t="s">
        <v>171</v>
      </c>
      <c r="E695" s="267" t="s">
        <v>19</v>
      </c>
      <c r="F695" s="268" t="s">
        <v>198</v>
      </c>
      <c r="G695" s="266"/>
      <c r="H695" s="269">
        <v>227.17500000000001</v>
      </c>
      <c r="I695" s="270"/>
      <c r="J695" s="266"/>
      <c r="K695" s="266"/>
      <c r="L695" s="271"/>
      <c r="M695" s="272"/>
      <c r="N695" s="273"/>
      <c r="O695" s="273"/>
      <c r="P695" s="273"/>
      <c r="Q695" s="273"/>
      <c r="R695" s="273"/>
      <c r="S695" s="273"/>
      <c r="T695" s="274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75" t="s">
        <v>171</v>
      </c>
      <c r="AU695" s="275" t="s">
        <v>81</v>
      </c>
      <c r="AV695" s="16" t="s">
        <v>178</v>
      </c>
      <c r="AW695" s="16" t="s">
        <v>33</v>
      </c>
      <c r="AX695" s="16" t="s">
        <v>72</v>
      </c>
      <c r="AY695" s="275" t="s">
        <v>160</v>
      </c>
    </row>
    <row r="696" s="13" customFormat="1">
      <c r="A696" s="13"/>
      <c r="B696" s="232"/>
      <c r="C696" s="233"/>
      <c r="D696" s="234" t="s">
        <v>171</v>
      </c>
      <c r="E696" s="235" t="s">
        <v>19</v>
      </c>
      <c r="F696" s="236" t="s">
        <v>326</v>
      </c>
      <c r="G696" s="233"/>
      <c r="H696" s="235" t="s">
        <v>19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171</v>
      </c>
      <c r="AU696" s="242" t="s">
        <v>81</v>
      </c>
      <c r="AV696" s="13" t="s">
        <v>79</v>
      </c>
      <c r="AW696" s="13" t="s">
        <v>33</v>
      </c>
      <c r="AX696" s="13" t="s">
        <v>72</v>
      </c>
      <c r="AY696" s="242" t="s">
        <v>160</v>
      </c>
    </row>
    <row r="697" s="14" customFormat="1">
      <c r="A697" s="14"/>
      <c r="B697" s="243"/>
      <c r="C697" s="244"/>
      <c r="D697" s="234" t="s">
        <v>171</v>
      </c>
      <c r="E697" s="245" t="s">
        <v>19</v>
      </c>
      <c r="F697" s="246" t="s">
        <v>1108</v>
      </c>
      <c r="G697" s="244"/>
      <c r="H697" s="247">
        <v>17.696000000000002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171</v>
      </c>
      <c r="AU697" s="253" t="s">
        <v>81</v>
      </c>
      <c r="AV697" s="14" t="s">
        <v>81</v>
      </c>
      <c r="AW697" s="14" t="s">
        <v>33</v>
      </c>
      <c r="AX697" s="14" t="s">
        <v>72</v>
      </c>
      <c r="AY697" s="253" t="s">
        <v>160</v>
      </c>
    </row>
    <row r="698" s="14" customFormat="1">
      <c r="A698" s="14"/>
      <c r="B698" s="243"/>
      <c r="C698" s="244"/>
      <c r="D698" s="234" t="s">
        <v>171</v>
      </c>
      <c r="E698" s="245" t="s">
        <v>19</v>
      </c>
      <c r="F698" s="246" t="s">
        <v>1109</v>
      </c>
      <c r="G698" s="244"/>
      <c r="H698" s="247">
        <v>167.56399999999999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171</v>
      </c>
      <c r="AU698" s="253" t="s">
        <v>81</v>
      </c>
      <c r="AV698" s="14" t="s">
        <v>81</v>
      </c>
      <c r="AW698" s="14" t="s">
        <v>33</v>
      </c>
      <c r="AX698" s="14" t="s">
        <v>72</v>
      </c>
      <c r="AY698" s="253" t="s">
        <v>160</v>
      </c>
    </row>
    <row r="699" s="14" customFormat="1">
      <c r="A699" s="14"/>
      <c r="B699" s="243"/>
      <c r="C699" s="244"/>
      <c r="D699" s="234" t="s">
        <v>171</v>
      </c>
      <c r="E699" s="245" t="s">
        <v>19</v>
      </c>
      <c r="F699" s="246" t="s">
        <v>1110</v>
      </c>
      <c r="G699" s="244"/>
      <c r="H699" s="247">
        <v>1.2050000000000001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171</v>
      </c>
      <c r="AU699" s="253" t="s">
        <v>81</v>
      </c>
      <c r="AV699" s="14" t="s">
        <v>81</v>
      </c>
      <c r="AW699" s="14" t="s">
        <v>33</v>
      </c>
      <c r="AX699" s="14" t="s">
        <v>72</v>
      </c>
      <c r="AY699" s="253" t="s">
        <v>160</v>
      </c>
    </row>
    <row r="700" s="14" customFormat="1">
      <c r="A700" s="14"/>
      <c r="B700" s="243"/>
      <c r="C700" s="244"/>
      <c r="D700" s="234" t="s">
        <v>171</v>
      </c>
      <c r="E700" s="245" t="s">
        <v>19</v>
      </c>
      <c r="F700" s="246" t="s">
        <v>1111</v>
      </c>
      <c r="G700" s="244"/>
      <c r="H700" s="247">
        <v>5.9489999999999998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171</v>
      </c>
      <c r="AU700" s="253" t="s">
        <v>81</v>
      </c>
      <c r="AV700" s="14" t="s">
        <v>81</v>
      </c>
      <c r="AW700" s="14" t="s">
        <v>33</v>
      </c>
      <c r="AX700" s="14" t="s">
        <v>72</v>
      </c>
      <c r="AY700" s="253" t="s">
        <v>160</v>
      </c>
    </row>
    <row r="701" s="14" customFormat="1">
      <c r="A701" s="14"/>
      <c r="B701" s="243"/>
      <c r="C701" s="244"/>
      <c r="D701" s="234" t="s">
        <v>171</v>
      </c>
      <c r="E701" s="245" t="s">
        <v>19</v>
      </c>
      <c r="F701" s="246" t="s">
        <v>1112</v>
      </c>
      <c r="G701" s="244"/>
      <c r="H701" s="247">
        <v>16.864999999999998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171</v>
      </c>
      <c r="AU701" s="253" t="s">
        <v>81</v>
      </c>
      <c r="AV701" s="14" t="s">
        <v>81</v>
      </c>
      <c r="AW701" s="14" t="s">
        <v>33</v>
      </c>
      <c r="AX701" s="14" t="s">
        <v>72</v>
      </c>
      <c r="AY701" s="253" t="s">
        <v>160</v>
      </c>
    </row>
    <row r="702" s="16" customFormat="1">
      <c r="A702" s="16"/>
      <c r="B702" s="265"/>
      <c r="C702" s="266"/>
      <c r="D702" s="234" t="s">
        <v>171</v>
      </c>
      <c r="E702" s="267" t="s">
        <v>19</v>
      </c>
      <c r="F702" s="268" t="s">
        <v>198</v>
      </c>
      <c r="G702" s="266"/>
      <c r="H702" s="269">
        <v>209.279</v>
      </c>
      <c r="I702" s="270"/>
      <c r="J702" s="266"/>
      <c r="K702" s="266"/>
      <c r="L702" s="271"/>
      <c r="M702" s="272"/>
      <c r="N702" s="273"/>
      <c r="O702" s="273"/>
      <c r="P702" s="273"/>
      <c r="Q702" s="273"/>
      <c r="R702" s="273"/>
      <c r="S702" s="273"/>
      <c r="T702" s="274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75" t="s">
        <v>171</v>
      </c>
      <c r="AU702" s="275" t="s">
        <v>81</v>
      </c>
      <c r="AV702" s="16" t="s">
        <v>178</v>
      </c>
      <c r="AW702" s="16" t="s">
        <v>33</v>
      </c>
      <c r="AX702" s="16" t="s">
        <v>72</v>
      </c>
      <c r="AY702" s="275" t="s">
        <v>160</v>
      </c>
    </row>
    <row r="703" s="15" customFormat="1">
      <c r="A703" s="15"/>
      <c r="B703" s="254"/>
      <c r="C703" s="255"/>
      <c r="D703" s="234" t="s">
        <v>171</v>
      </c>
      <c r="E703" s="256" t="s">
        <v>19</v>
      </c>
      <c r="F703" s="257" t="s">
        <v>173</v>
      </c>
      <c r="G703" s="255"/>
      <c r="H703" s="258">
        <v>436.45400000000001</v>
      </c>
      <c r="I703" s="259"/>
      <c r="J703" s="255"/>
      <c r="K703" s="255"/>
      <c r="L703" s="260"/>
      <c r="M703" s="261"/>
      <c r="N703" s="262"/>
      <c r="O703" s="262"/>
      <c r="P703" s="262"/>
      <c r="Q703" s="262"/>
      <c r="R703" s="262"/>
      <c r="S703" s="262"/>
      <c r="T703" s="263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4" t="s">
        <v>171</v>
      </c>
      <c r="AU703" s="264" t="s">
        <v>81</v>
      </c>
      <c r="AV703" s="15" t="s">
        <v>167</v>
      </c>
      <c r="AW703" s="15" t="s">
        <v>33</v>
      </c>
      <c r="AX703" s="15" t="s">
        <v>79</v>
      </c>
      <c r="AY703" s="264" t="s">
        <v>160</v>
      </c>
    </row>
    <row r="704" s="2" customFormat="1" ht="24.15" customHeight="1">
      <c r="A704" s="40"/>
      <c r="B704" s="41"/>
      <c r="C704" s="214" t="s">
        <v>636</v>
      </c>
      <c r="D704" s="214" t="s">
        <v>162</v>
      </c>
      <c r="E704" s="215" t="s">
        <v>1113</v>
      </c>
      <c r="F704" s="216" t="s">
        <v>1114</v>
      </c>
      <c r="G704" s="217" t="s">
        <v>181</v>
      </c>
      <c r="H704" s="218">
        <v>436.45400000000001</v>
      </c>
      <c r="I704" s="219"/>
      <c r="J704" s="220">
        <f>ROUND(I704*H704,2)</f>
        <v>0</v>
      </c>
      <c r="K704" s="216" t="s">
        <v>166</v>
      </c>
      <c r="L704" s="46"/>
      <c r="M704" s="221" t="s">
        <v>19</v>
      </c>
      <c r="N704" s="222" t="s">
        <v>43</v>
      </c>
      <c r="O704" s="86"/>
      <c r="P704" s="223">
        <f>O704*H704</f>
        <v>0</v>
      </c>
      <c r="Q704" s="223">
        <v>0</v>
      </c>
      <c r="R704" s="223">
        <f>Q704*H704</f>
        <v>0</v>
      </c>
      <c r="S704" s="223">
        <v>0</v>
      </c>
      <c r="T704" s="224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5" t="s">
        <v>167</v>
      </c>
      <c r="AT704" s="225" t="s">
        <v>162</v>
      </c>
      <c r="AU704" s="225" t="s">
        <v>81</v>
      </c>
      <c r="AY704" s="19" t="s">
        <v>160</v>
      </c>
      <c r="BE704" s="226">
        <f>IF(N704="základní",J704,0)</f>
        <v>0</v>
      </c>
      <c r="BF704" s="226">
        <f>IF(N704="snížená",J704,0)</f>
        <v>0</v>
      </c>
      <c r="BG704" s="226">
        <f>IF(N704="zákl. přenesená",J704,0)</f>
        <v>0</v>
      </c>
      <c r="BH704" s="226">
        <f>IF(N704="sníž. přenesená",J704,0)</f>
        <v>0</v>
      </c>
      <c r="BI704" s="226">
        <f>IF(N704="nulová",J704,0)</f>
        <v>0</v>
      </c>
      <c r="BJ704" s="19" t="s">
        <v>79</v>
      </c>
      <c r="BK704" s="226">
        <f>ROUND(I704*H704,2)</f>
        <v>0</v>
      </c>
      <c r="BL704" s="19" t="s">
        <v>167</v>
      </c>
      <c r="BM704" s="225" t="s">
        <v>1115</v>
      </c>
    </row>
    <row r="705" s="2" customFormat="1">
      <c r="A705" s="40"/>
      <c r="B705" s="41"/>
      <c r="C705" s="42"/>
      <c r="D705" s="227" t="s">
        <v>169</v>
      </c>
      <c r="E705" s="42"/>
      <c r="F705" s="228" t="s">
        <v>1116</v>
      </c>
      <c r="G705" s="42"/>
      <c r="H705" s="42"/>
      <c r="I705" s="229"/>
      <c r="J705" s="42"/>
      <c r="K705" s="42"/>
      <c r="L705" s="46"/>
      <c r="M705" s="230"/>
      <c r="N705" s="231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169</v>
      </c>
      <c r="AU705" s="19" t="s">
        <v>81</v>
      </c>
    </row>
    <row r="706" s="13" customFormat="1">
      <c r="A706" s="13"/>
      <c r="B706" s="232"/>
      <c r="C706" s="233"/>
      <c r="D706" s="234" t="s">
        <v>171</v>
      </c>
      <c r="E706" s="235" t="s">
        <v>19</v>
      </c>
      <c r="F706" s="236" t="s">
        <v>324</v>
      </c>
      <c r="G706" s="233"/>
      <c r="H706" s="235" t="s">
        <v>19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171</v>
      </c>
      <c r="AU706" s="242" t="s">
        <v>81</v>
      </c>
      <c r="AV706" s="13" t="s">
        <v>79</v>
      </c>
      <c r="AW706" s="13" t="s">
        <v>33</v>
      </c>
      <c r="AX706" s="13" t="s">
        <v>72</v>
      </c>
      <c r="AY706" s="242" t="s">
        <v>160</v>
      </c>
    </row>
    <row r="707" s="14" customFormat="1">
      <c r="A707" s="14"/>
      <c r="B707" s="243"/>
      <c r="C707" s="244"/>
      <c r="D707" s="234" t="s">
        <v>171</v>
      </c>
      <c r="E707" s="245" t="s">
        <v>19</v>
      </c>
      <c r="F707" s="246" t="s">
        <v>1101</v>
      </c>
      <c r="G707" s="244"/>
      <c r="H707" s="247">
        <v>25.920999999999999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171</v>
      </c>
      <c r="AU707" s="253" t="s">
        <v>81</v>
      </c>
      <c r="AV707" s="14" t="s">
        <v>81</v>
      </c>
      <c r="AW707" s="14" t="s">
        <v>33</v>
      </c>
      <c r="AX707" s="14" t="s">
        <v>72</v>
      </c>
      <c r="AY707" s="253" t="s">
        <v>160</v>
      </c>
    </row>
    <row r="708" s="14" customFormat="1">
      <c r="A708" s="14"/>
      <c r="B708" s="243"/>
      <c r="C708" s="244"/>
      <c r="D708" s="234" t="s">
        <v>171</v>
      </c>
      <c r="E708" s="245" t="s">
        <v>19</v>
      </c>
      <c r="F708" s="246" t="s">
        <v>1102</v>
      </c>
      <c r="G708" s="244"/>
      <c r="H708" s="247">
        <v>5.6760000000000002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171</v>
      </c>
      <c r="AU708" s="253" t="s">
        <v>81</v>
      </c>
      <c r="AV708" s="14" t="s">
        <v>81</v>
      </c>
      <c r="AW708" s="14" t="s">
        <v>33</v>
      </c>
      <c r="AX708" s="14" t="s">
        <v>72</v>
      </c>
      <c r="AY708" s="253" t="s">
        <v>160</v>
      </c>
    </row>
    <row r="709" s="14" customFormat="1">
      <c r="A709" s="14"/>
      <c r="B709" s="243"/>
      <c r="C709" s="244"/>
      <c r="D709" s="234" t="s">
        <v>171</v>
      </c>
      <c r="E709" s="245" t="s">
        <v>19</v>
      </c>
      <c r="F709" s="246" t="s">
        <v>1103</v>
      </c>
      <c r="G709" s="244"/>
      <c r="H709" s="247">
        <v>46.537999999999997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171</v>
      </c>
      <c r="AU709" s="253" t="s">
        <v>81</v>
      </c>
      <c r="AV709" s="14" t="s">
        <v>81</v>
      </c>
      <c r="AW709" s="14" t="s">
        <v>33</v>
      </c>
      <c r="AX709" s="14" t="s">
        <v>72</v>
      </c>
      <c r="AY709" s="253" t="s">
        <v>160</v>
      </c>
    </row>
    <row r="710" s="14" customFormat="1">
      <c r="A710" s="14"/>
      <c r="B710" s="243"/>
      <c r="C710" s="244"/>
      <c r="D710" s="234" t="s">
        <v>171</v>
      </c>
      <c r="E710" s="245" t="s">
        <v>19</v>
      </c>
      <c r="F710" s="246" t="s">
        <v>1104</v>
      </c>
      <c r="G710" s="244"/>
      <c r="H710" s="247">
        <v>120.318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171</v>
      </c>
      <c r="AU710" s="253" t="s">
        <v>81</v>
      </c>
      <c r="AV710" s="14" t="s">
        <v>81</v>
      </c>
      <c r="AW710" s="14" t="s">
        <v>33</v>
      </c>
      <c r="AX710" s="14" t="s">
        <v>72</v>
      </c>
      <c r="AY710" s="253" t="s">
        <v>160</v>
      </c>
    </row>
    <row r="711" s="14" customFormat="1">
      <c r="A711" s="14"/>
      <c r="B711" s="243"/>
      <c r="C711" s="244"/>
      <c r="D711" s="234" t="s">
        <v>171</v>
      </c>
      <c r="E711" s="245" t="s">
        <v>19</v>
      </c>
      <c r="F711" s="246" t="s">
        <v>1105</v>
      </c>
      <c r="G711" s="244"/>
      <c r="H711" s="247">
        <v>8.4529999999999994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171</v>
      </c>
      <c r="AU711" s="253" t="s">
        <v>81</v>
      </c>
      <c r="AV711" s="14" t="s">
        <v>81</v>
      </c>
      <c r="AW711" s="14" t="s">
        <v>33</v>
      </c>
      <c r="AX711" s="14" t="s">
        <v>72</v>
      </c>
      <c r="AY711" s="253" t="s">
        <v>160</v>
      </c>
    </row>
    <row r="712" s="14" customFormat="1">
      <c r="A712" s="14"/>
      <c r="B712" s="243"/>
      <c r="C712" s="244"/>
      <c r="D712" s="234" t="s">
        <v>171</v>
      </c>
      <c r="E712" s="245" t="s">
        <v>19</v>
      </c>
      <c r="F712" s="246" t="s">
        <v>1106</v>
      </c>
      <c r="G712" s="244"/>
      <c r="H712" s="247">
        <v>17.510999999999999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171</v>
      </c>
      <c r="AU712" s="253" t="s">
        <v>81</v>
      </c>
      <c r="AV712" s="14" t="s">
        <v>81</v>
      </c>
      <c r="AW712" s="14" t="s">
        <v>33</v>
      </c>
      <c r="AX712" s="14" t="s">
        <v>72</v>
      </c>
      <c r="AY712" s="253" t="s">
        <v>160</v>
      </c>
    </row>
    <row r="713" s="14" customFormat="1">
      <c r="A713" s="14"/>
      <c r="B713" s="243"/>
      <c r="C713" s="244"/>
      <c r="D713" s="234" t="s">
        <v>171</v>
      </c>
      <c r="E713" s="245" t="s">
        <v>19</v>
      </c>
      <c r="F713" s="246" t="s">
        <v>1107</v>
      </c>
      <c r="G713" s="244"/>
      <c r="H713" s="247">
        <v>2.758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171</v>
      </c>
      <c r="AU713" s="253" t="s">
        <v>81</v>
      </c>
      <c r="AV713" s="14" t="s">
        <v>81</v>
      </c>
      <c r="AW713" s="14" t="s">
        <v>33</v>
      </c>
      <c r="AX713" s="14" t="s">
        <v>72</v>
      </c>
      <c r="AY713" s="253" t="s">
        <v>160</v>
      </c>
    </row>
    <row r="714" s="16" customFormat="1">
      <c r="A714" s="16"/>
      <c r="B714" s="265"/>
      <c r="C714" s="266"/>
      <c r="D714" s="234" t="s">
        <v>171</v>
      </c>
      <c r="E714" s="267" t="s">
        <v>19</v>
      </c>
      <c r="F714" s="268" t="s">
        <v>198</v>
      </c>
      <c r="G714" s="266"/>
      <c r="H714" s="269">
        <v>227.17500000000001</v>
      </c>
      <c r="I714" s="270"/>
      <c r="J714" s="266"/>
      <c r="K714" s="266"/>
      <c r="L714" s="271"/>
      <c r="M714" s="272"/>
      <c r="N714" s="273"/>
      <c r="O714" s="273"/>
      <c r="P714" s="273"/>
      <c r="Q714" s="273"/>
      <c r="R714" s="273"/>
      <c r="S714" s="273"/>
      <c r="T714" s="274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75" t="s">
        <v>171</v>
      </c>
      <c r="AU714" s="275" t="s">
        <v>81</v>
      </c>
      <c r="AV714" s="16" t="s">
        <v>178</v>
      </c>
      <c r="AW714" s="16" t="s">
        <v>33</v>
      </c>
      <c r="AX714" s="16" t="s">
        <v>72</v>
      </c>
      <c r="AY714" s="275" t="s">
        <v>160</v>
      </c>
    </row>
    <row r="715" s="13" customFormat="1">
      <c r="A715" s="13"/>
      <c r="B715" s="232"/>
      <c r="C715" s="233"/>
      <c r="D715" s="234" t="s">
        <v>171</v>
      </c>
      <c r="E715" s="235" t="s">
        <v>19</v>
      </c>
      <c r="F715" s="236" t="s">
        <v>326</v>
      </c>
      <c r="G715" s="233"/>
      <c r="H715" s="235" t="s">
        <v>19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171</v>
      </c>
      <c r="AU715" s="242" t="s">
        <v>81</v>
      </c>
      <c r="AV715" s="13" t="s">
        <v>79</v>
      </c>
      <c r="AW715" s="13" t="s">
        <v>33</v>
      </c>
      <c r="AX715" s="13" t="s">
        <v>72</v>
      </c>
      <c r="AY715" s="242" t="s">
        <v>160</v>
      </c>
    </row>
    <row r="716" s="14" customFormat="1">
      <c r="A716" s="14"/>
      <c r="B716" s="243"/>
      <c r="C716" s="244"/>
      <c r="D716" s="234" t="s">
        <v>171</v>
      </c>
      <c r="E716" s="245" t="s">
        <v>19</v>
      </c>
      <c r="F716" s="246" t="s">
        <v>1108</v>
      </c>
      <c r="G716" s="244"/>
      <c r="H716" s="247">
        <v>17.696000000000002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171</v>
      </c>
      <c r="AU716" s="253" t="s">
        <v>81</v>
      </c>
      <c r="AV716" s="14" t="s">
        <v>81</v>
      </c>
      <c r="AW716" s="14" t="s">
        <v>33</v>
      </c>
      <c r="AX716" s="14" t="s">
        <v>72</v>
      </c>
      <c r="AY716" s="253" t="s">
        <v>160</v>
      </c>
    </row>
    <row r="717" s="14" customFormat="1">
      <c r="A717" s="14"/>
      <c r="B717" s="243"/>
      <c r="C717" s="244"/>
      <c r="D717" s="234" t="s">
        <v>171</v>
      </c>
      <c r="E717" s="245" t="s">
        <v>19</v>
      </c>
      <c r="F717" s="246" t="s">
        <v>1109</v>
      </c>
      <c r="G717" s="244"/>
      <c r="H717" s="247">
        <v>167.56399999999999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3" t="s">
        <v>171</v>
      </c>
      <c r="AU717" s="253" t="s">
        <v>81</v>
      </c>
      <c r="AV717" s="14" t="s">
        <v>81</v>
      </c>
      <c r="AW717" s="14" t="s">
        <v>33</v>
      </c>
      <c r="AX717" s="14" t="s">
        <v>72</v>
      </c>
      <c r="AY717" s="253" t="s">
        <v>160</v>
      </c>
    </row>
    <row r="718" s="14" customFormat="1">
      <c r="A718" s="14"/>
      <c r="B718" s="243"/>
      <c r="C718" s="244"/>
      <c r="D718" s="234" t="s">
        <v>171</v>
      </c>
      <c r="E718" s="245" t="s">
        <v>19</v>
      </c>
      <c r="F718" s="246" t="s">
        <v>1110</v>
      </c>
      <c r="G718" s="244"/>
      <c r="H718" s="247">
        <v>1.2050000000000001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171</v>
      </c>
      <c r="AU718" s="253" t="s">
        <v>81</v>
      </c>
      <c r="AV718" s="14" t="s">
        <v>81</v>
      </c>
      <c r="AW718" s="14" t="s">
        <v>33</v>
      </c>
      <c r="AX718" s="14" t="s">
        <v>72</v>
      </c>
      <c r="AY718" s="253" t="s">
        <v>160</v>
      </c>
    </row>
    <row r="719" s="14" customFormat="1">
      <c r="A719" s="14"/>
      <c r="B719" s="243"/>
      <c r="C719" s="244"/>
      <c r="D719" s="234" t="s">
        <v>171</v>
      </c>
      <c r="E719" s="245" t="s">
        <v>19</v>
      </c>
      <c r="F719" s="246" t="s">
        <v>1111</v>
      </c>
      <c r="G719" s="244"/>
      <c r="H719" s="247">
        <v>5.9489999999999998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171</v>
      </c>
      <c r="AU719" s="253" t="s">
        <v>81</v>
      </c>
      <c r="AV719" s="14" t="s">
        <v>81</v>
      </c>
      <c r="AW719" s="14" t="s">
        <v>33</v>
      </c>
      <c r="AX719" s="14" t="s">
        <v>72</v>
      </c>
      <c r="AY719" s="253" t="s">
        <v>160</v>
      </c>
    </row>
    <row r="720" s="14" customFormat="1">
      <c r="A720" s="14"/>
      <c r="B720" s="243"/>
      <c r="C720" s="244"/>
      <c r="D720" s="234" t="s">
        <v>171</v>
      </c>
      <c r="E720" s="245" t="s">
        <v>19</v>
      </c>
      <c r="F720" s="246" t="s">
        <v>1112</v>
      </c>
      <c r="G720" s="244"/>
      <c r="H720" s="247">
        <v>16.864999999999998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171</v>
      </c>
      <c r="AU720" s="253" t="s">
        <v>81</v>
      </c>
      <c r="AV720" s="14" t="s">
        <v>81</v>
      </c>
      <c r="AW720" s="14" t="s">
        <v>33</v>
      </c>
      <c r="AX720" s="14" t="s">
        <v>72</v>
      </c>
      <c r="AY720" s="253" t="s">
        <v>160</v>
      </c>
    </row>
    <row r="721" s="16" customFormat="1">
      <c r="A721" s="16"/>
      <c r="B721" s="265"/>
      <c r="C721" s="266"/>
      <c r="D721" s="234" t="s">
        <v>171</v>
      </c>
      <c r="E721" s="267" t="s">
        <v>19</v>
      </c>
      <c r="F721" s="268" t="s">
        <v>198</v>
      </c>
      <c r="G721" s="266"/>
      <c r="H721" s="269">
        <v>209.279</v>
      </c>
      <c r="I721" s="270"/>
      <c r="J721" s="266"/>
      <c r="K721" s="266"/>
      <c r="L721" s="271"/>
      <c r="M721" s="272"/>
      <c r="N721" s="273"/>
      <c r="O721" s="273"/>
      <c r="P721" s="273"/>
      <c r="Q721" s="273"/>
      <c r="R721" s="273"/>
      <c r="S721" s="273"/>
      <c r="T721" s="274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75" t="s">
        <v>171</v>
      </c>
      <c r="AU721" s="275" t="s">
        <v>81</v>
      </c>
      <c r="AV721" s="16" t="s">
        <v>178</v>
      </c>
      <c r="AW721" s="16" t="s">
        <v>33</v>
      </c>
      <c r="AX721" s="16" t="s">
        <v>72</v>
      </c>
      <c r="AY721" s="275" t="s">
        <v>160</v>
      </c>
    </row>
    <row r="722" s="15" customFormat="1">
      <c r="A722" s="15"/>
      <c r="B722" s="254"/>
      <c r="C722" s="255"/>
      <c r="D722" s="234" t="s">
        <v>171</v>
      </c>
      <c r="E722" s="256" t="s">
        <v>19</v>
      </c>
      <c r="F722" s="257" t="s">
        <v>173</v>
      </c>
      <c r="G722" s="255"/>
      <c r="H722" s="258">
        <v>436.45400000000001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4" t="s">
        <v>171</v>
      </c>
      <c r="AU722" s="264" t="s">
        <v>81</v>
      </c>
      <c r="AV722" s="15" t="s">
        <v>167</v>
      </c>
      <c r="AW722" s="15" t="s">
        <v>33</v>
      </c>
      <c r="AX722" s="15" t="s">
        <v>79</v>
      </c>
      <c r="AY722" s="264" t="s">
        <v>160</v>
      </c>
    </row>
    <row r="723" s="2" customFormat="1" ht="24.15" customHeight="1">
      <c r="A723" s="40"/>
      <c r="B723" s="41"/>
      <c r="C723" s="214" t="s">
        <v>1117</v>
      </c>
      <c r="D723" s="214" t="s">
        <v>162</v>
      </c>
      <c r="E723" s="215" t="s">
        <v>1118</v>
      </c>
      <c r="F723" s="216" t="s">
        <v>1119</v>
      </c>
      <c r="G723" s="217" t="s">
        <v>181</v>
      </c>
      <c r="H723" s="218">
        <v>192.56399999999999</v>
      </c>
      <c r="I723" s="219"/>
      <c r="J723" s="220">
        <f>ROUND(I723*H723,2)</f>
        <v>0</v>
      </c>
      <c r="K723" s="216" t="s">
        <v>166</v>
      </c>
      <c r="L723" s="46"/>
      <c r="M723" s="221" t="s">
        <v>19</v>
      </c>
      <c r="N723" s="222" t="s">
        <v>43</v>
      </c>
      <c r="O723" s="86"/>
      <c r="P723" s="223">
        <f>O723*H723</f>
        <v>0</v>
      </c>
      <c r="Q723" s="223">
        <v>0.00088000000000000003</v>
      </c>
      <c r="R723" s="223">
        <f>Q723*H723</f>
        <v>0.16945631999999999</v>
      </c>
      <c r="S723" s="223">
        <v>0</v>
      </c>
      <c r="T723" s="224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5" t="s">
        <v>167</v>
      </c>
      <c r="AT723" s="225" t="s">
        <v>162</v>
      </c>
      <c r="AU723" s="225" t="s">
        <v>81</v>
      </c>
      <c r="AY723" s="19" t="s">
        <v>160</v>
      </c>
      <c r="BE723" s="226">
        <f>IF(N723="základní",J723,0)</f>
        <v>0</v>
      </c>
      <c r="BF723" s="226">
        <f>IF(N723="snížená",J723,0)</f>
        <v>0</v>
      </c>
      <c r="BG723" s="226">
        <f>IF(N723="zákl. přenesená",J723,0)</f>
        <v>0</v>
      </c>
      <c r="BH723" s="226">
        <f>IF(N723="sníž. přenesená",J723,0)</f>
        <v>0</v>
      </c>
      <c r="BI723" s="226">
        <f>IF(N723="nulová",J723,0)</f>
        <v>0</v>
      </c>
      <c r="BJ723" s="19" t="s">
        <v>79</v>
      </c>
      <c r="BK723" s="226">
        <f>ROUND(I723*H723,2)</f>
        <v>0</v>
      </c>
      <c r="BL723" s="19" t="s">
        <v>167</v>
      </c>
      <c r="BM723" s="225" t="s">
        <v>1120</v>
      </c>
    </row>
    <row r="724" s="2" customFormat="1">
      <c r="A724" s="40"/>
      <c r="B724" s="41"/>
      <c r="C724" s="42"/>
      <c r="D724" s="227" t="s">
        <v>169</v>
      </c>
      <c r="E724" s="42"/>
      <c r="F724" s="228" t="s">
        <v>1121</v>
      </c>
      <c r="G724" s="42"/>
      <c r="H724" s="42"/>
      <c r="I724" s="229"/>
      <c r="J724" s="42"/>
      <c r="K724" s="42"/>
      <c r="L724" s="46"/>
      <c r="M724" s="230"/>
      <c r="N724" s="231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169</v>
      </c>
      <c r="AU724" s="19" t="s">
        <v>81</v>
      </c>
    </row>
    <row r="725" s="13" customFormat="1">
      <c r="A725" s="13"/>
      <c r="B725" s="232"/>
      <c r="C725" s="233"/>
      <c r="D725" s="234" t="s">
        <v>171</v>
      </c>
      <c r="E725" s="235" t="s">
        <v>19</v>
      </c>
      <c r="F725" s="236" t="s">
        <v>326</v>
      </c>
      <c r="G725" s="233"/>
      <c r="H725" s="235" t="s">
        <v>19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171</v>
      </c>
      <c r="AU725" s="242" t="s">
        <v>81</v>
      </c>
      <c r="AV725" s="13" t="s">
        <v>79</v>
      </c>
      <c r="AW725" s="13" t="s">
        <v>33</v>
      </c>
      <c r="AX725" s="13" t="s">
        <v>72</v>
      </c>
      <c r="AY725" s="242" t="s">
        <v>160</v>
      </c>
    </row>
    <row r="726" s="14" customFormat="1">
      <c r="A726" s="14"/>
      <c r="B726" s="243"/>
      <c r="C726" s="244"/>
      <c r="D726" s="234" t="s">
        <v>171</v>
      </c>
      <c r="E726" s="245" t="s">
        <v>19</v>
      </c>
      <c r="F726" s="246" t="s">
        <v>1108</v>
      </c>
      <c r="G726" s="244"/>
      <c r="H726" s="247">
        <v>17.696000000000002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171</v>
      </c>
      <c r="AU726" s="253" t="s">
        <v>81</v>
      </c>
      <c r="AV726" s="14" t="s">
        <v>81</v>
      </c>
      <c r="AW726" s="14" t="s">
        <v>33</v>
      </c>
      <c r="AX726" s="14" t="s">
        <v>72</v>
      </c>
      <c r="AY726" s="253" t="s">
        <v>160</v>
      </c>
    </row>
    <row r="727" s="14" customFormat="1">
      <c r="A727" s="14"/>
      <c r="B727" s="243"/>
      <c r="C727" s="244"/>
      <c r="D727" s="234" t="s">
        <v>171</v>
      </c>
      <c r="E727" s="245" t="s">
        <v>19</v>
      </c>
      <c r="F727" s="246" t="s">
        <v>1109</v>
      </c>
      <c r="G727" s="244"/>
      <c r="H727" s="247">
        <v>167.56399999999999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171</v>
      </c>
      <c r="AU727" s="253" t="s">
        <v>81</v>
      </c>
      <c r="AV727" s="14" t="s">
        <v>81</v>
      </c>
      <c r="AW727" s="14" t="s">
        <v>33</v>
      </c>
      <c r="AX727" s="14" t="s">
        <v>72</v>
      </c>
      <c r="AY727" s="253" t="s">
        <v>160</v>
      </c>
    </row>
    <row r="728" s="14" customFormat="1">
      <c r="A728" s="14"/>
      <c r="B728" s="243"/>
      <c r="C728" s="244"/>
      <c r="D728" s="234" t="s">
        <v>171</v>
      </c>
      <c r="E728" s="245" t="s">
        <v>19</v>
      </c>
      <c r="F728" s="246" t="s">
        <v>1122</v>
      </c>
      <c r="G728" s="244"/>
      <c r="H728" s="247">
        <v>6.0990000000000002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171</v>
      </c>
      <c r="AU728" s="253" t="s">
        <v>81</v>
      </c>
      <c r="AV728" s="14" t="s">
        <v>81</v>
      </c>
      <c r="AW728" s="14" t="s">
        <v>33</v>
      </c>
      <c r="AX728" s="14" t="s">
        <v>72</v>
      </c>
      <c r="AY728" s="253" t="s">
        <v>160</v>
      </c>
    </row>
    <row r="729" s="14" customFormat="1">
      <c r="A729" s="14"/>
      <c r="B729" s="243"/>
      <c r="C729" s="244"/>
      <c r="D729" s="234" t="s">
        <v>171</v>
      </c>
      <c r="E729" s="245" t="s">
        <v>19</v>
      </c>
      <c r="F729" s="246" t="s">
        <v>1110</v>
      </c>
      <c r="G729" s="244"/>
      <c r="H729" s="247">
        <v>1.2050000000000001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171</v>
      </c>
      <c r="AU729" s="253" t="s">
        <v>81</v>
      </c>
      <c r="AV729" s="14" t="s">
        <v>81</v>
      </c>
      <c r="AW729" s="14" t="s">
        <v>33</v>
      </c>
      <c r="AX729" s="14" t="s">
        <v>72</v>
      </c>
      <c r="AY729" s="253" t="s">
        <v>160</v>
      </c>
    </row>
    <row r="730" s="15" customFormat="1">
      <c r="A730" s="15"/>
      <c r="B730" s="254"/>
      <c r="C730" s="255"/>
      <c r="D730" s="234" t="s">
        <v>171</v>
      </c>
      <c r="E730" s="256" t="s">
        <v>19</v>
      </c>
      <c r="F730" s="257" t="s">
        <v>173</v>
      </c>
      <c r="G730" s="255"/>
      <c r="H730" s="258">
        <v>192.56399999999999</v>
      </c>
      <c r="I730" s="259"/>
      <c r="J730" s="255"/>
      <c r="K730" s="255"/>
      <c r="L730" s="260"/>
      <c r="M730" s="261"/>
      <c r="N730" s="262"/>
      <c r="O730" s="262"/>
      <c r="P730" s="262"/>
      <c r="Q730" s="262"/>
      <c r="R730" s="262"/>
      <c r="S730" s="262"/>
      <c r="T730" s="263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4" t="s">
        <v>171</v>
      </c>
      <c r="AU730" s="264" t="s">
        <v>81</v>
      </c>
      <c r="AV730" s="15" t="s">
        <v>167</v>
      </c>
      <c r="AW730" s="15" t="s">
        <v>33</v>
      </c>
      <c r="AX730" s="15" t="s">
        <v>79</v>
      </c>
      <c r="AY730" s="264" t="s">
        <v>160</v>
      </c>
    </row>
    <row r="731" s="2" customFormat="1" ht="24.15" customHeight="1">
      <c r="A731" s="40"/>
      <c r="B731" s="41"/>
      <c r="C731" s="214" t="s">
        <v>1123</v>
      </c>
      <c r="D731" s="214" t="s">
        <v>162</v>
      </c>
      <c r="E731" s="215" t="s">
        <v>1124</v>
      </c>
      <c r="F731" s="216" t="s">
        <v>1125</v>
      </c>
      <c r="G731" s="217" t="s">
        <v>181</v>
      </c>
      <c r="H731" s="218">
        <v>192.56399999999999</v>
      </c>
      <c r="I731" s="219"/>
      <c r="J731" s="220">
        <f>ROUND(I731*H731,2)</f>
        <v>0</v>
      </c>
      <c r="K731" s="216" t="s">
        <v>166</v>
      </c>
      <c r="L731" s="46"/>
      <c r="M731" s="221" t="s">
        <v>19</v>
      </c>
      <c r="N731" s="222" t="s">
        <v>43</v>
      </c>
      <c r="O731" s="86"/>
      <c r="P731" s="223">
        <f>O731*H731</f>
        <v>0</v>
      </c>
      <c r="Q731" s="223">
        <v>0</v>
      </c>
      <c r="R731" s="223">
        <f>Q731*H731</f>
        <v>0</v>
      </c>
      <c r="S731" s="223">
        <v>0</v>
      </c>
      <c r="T731" s="224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5" t="s">
        <v>167</v>
      </c>
      <c r="AT731" s="225" t="s">
        <v>162</v>
      </c>
      <c r="AU731" s="225" t="s">
        <v>81</v>
      </c>
      <c r="AY731" s="19" t="s">
        <v>160</v>
      </c>
      <c r="BE731" s="226">
        <f>IF(N731="základní",J731,0)</f>
        <v>0</v>
      </c>
      <c r="BF731" s="226">
        <f>IF(N731="snížená",J731,0)</f>
        <v>0</v>
      </c>
      <c r="BG731" s="226">
        <f>IF(N731="zákl. přenesená",J731,0)</f>
        <v>0</v>
      </c>
      <c r="BH731" s="226">
        <f>IF(N731="sníž. přenesená",J731,0)</f>
        <v>0</v>
      </c>
      <c r="BI731" s="226">
        <f>IF(N731="nulová",J731,0)</f>
        <v>0</v>
      </c>
      <c r="BJ731" s="19" t="s">
        <v>79</v>
      </c>
      <c r="BK731" s="226">
        <f>ROUND(I731*H731,2)</f>
        <v>0</v>
      </c>
      <c r="BL731" s="19" t="s">
        <v>167</v>
      </c>
      <c r="BM731" s="225" t="s">
        <v>1126</v>
      </c>
    </row>
    <row r="732" s="2" customFormat="1">
      <c r="A732" s="40"/>
      <c r="B732" s="41"/>
      <c r="C732" s="42"/>
      <c r="D732" s="227" t="s">
        <v>169</v>
      </c>
      <c r="E732" s="42"/>
      <c r="F732" s="228" t="s">
        <v>1127</v>
      </c>
      <c r="G732" s="42"/>
      <c r="H732" s="42"/>
      <c r="I732" s="229"/>
      <c r="J732" s="42"/>
      <c r="K732" s="42"/>
      <c r="L732" s="46"/>
      <c r="M732" s="230"/>
      <c r="N732" s="231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169</v>
      </c>
      <c r="AU732" s="19" t="s">
        <v>81</v>
      </c>
    </row>
    <row r="733" s="13" customFormat="1">
      <c r="A733" s="13"/>
      <c r="B733" s="232"/>
      <c r="C733" s="233"/>
      <c r="D733" s="234" t="s">
        <v>171</v>
      </c>
      <c r="E733" s="235" t="s">
        <v>19</v>
      </c>
      <c r="F733" s="236" t="s">
        <v>326</v>
      </c>
      <c r="G733" s="233"/>
      <c r="H733" s="235" t="s">
        <v>19</v>
      </c>
      <c r="I733" s="237"/>
      <c r="J733" s="233"/>
      <c r="K733" s="233"/>
      <c r="L733" s="238"/>
      <c r="M733" s="239"/>
      <c r="N733" s="240"/>
      <c r="O733" s="240"/>
      <c r="P733" s="240"/>
      <c r="Q733" s="240"/>
      <c r="R733" s="240"/>
      <c r="S733" s="240"/>
      <c r="T733" s="24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2" t="s">
        <v>171</v>
      </c>
      <c r="AU733" s="242" t="s">
        <v>81</v>
      </c>
      <c r="AV733" s="13" t="s">
        <v>79</v>
      </c>
      <c r="AW733" s="13" t="s">
        <v>33</v>
      </c>
      <c r="AX733" s="13" t="s">
        <v>72</v>
      </c>
      <c r="AY733" s="242" t="s">
        <v>160</v>
      </c>
    </row>
    <row r="734" s="14" customFormat="1">
      <c r="A734" s="14"/>
      <c r="B734" s="243"/>
      <c r="C734" s="244"/>
      <c r="D734" s="234" t="s">
        <v>171</v>
      </c>
      <c r="E734" s="245" t="s">
        <v>19</v>
      </c>
      <c r="F734" s="246" t="s">
        <v>1108</v>
      </c>
      <c r="G734" s="244"/>
      <c r="H734" s="247">
        <v>17.696000000000002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171</v>
      </c>
      <c r="AU734" s="253" t="s">
        <v>81</v>
      </c>
      <c r="AV734" s="14" t="s">
        <v>81</v>
      </c>
      <c r="AW734" s="14" t="s">
        <v>33</v>
      </c>
      <c r="AX734" s="14" t="s">
        <v>72</v>
      </c>
      <c r="AY734" s="253" t="s">
        <v>160</v>
      </c>
    </row>
    <row r="735" s="14" customFormat="1">
      <c r="A735" s="14"/>
      <c r="B735" s="243"/>
      <c r="C735" s="244"/>
      <c r="D735" s="234" t="s">
        <v>171</v>
      </c>
      <c r="E735" s="245" t="s">
        <v>19</v>
      </c>
      <c r="F735" s="246" t="s">
        <v>1109</v>
      </c>
      <c r="G735" s="244"/>
      <c r="H735" s="247">
        <v>167.56399999999999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171</v>
      </c>
      <c r="AU735" s="253" t="s">
        <v>81</v>
      </c>
      <c r="AV735" s="14" t="s">
        <v>81</v>
      </c>
      <c r="AW735" s="14" t="s">
        <v>33</v>
      </c>
      <c r="AX735" s="14" t="s">
        <v>72</v>
      </c>
      <c r="AY735" s="253" t="s">
        <v>160</v>
      </c>
    </row>
    <row r="736" s="14" customFormat="1">
      <c r="A736" s="14"/>
      <c r="B736" s="243"/>
      <c r="C736" s="244"/>
      <c r="D736" s="234" t="s">
        <v>171</v>
      </c>
      <c r="E736" s="245" t="s">
        <v>19</v>
      </c>
      <c r="F736" s="246" t="s">
        <v>1122</v>
      </c>
      <c r="G736" s="244"/>
      <c r="H736" s="247">
        <v>6.0990000000000002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171</v>
      </c>
      <c r="AU736" s="253" t="s">
        <v>81</v>
      </c>
      <c r="AV736" s="14" t="s">
        <v>81</v>
      </c>
      <c r="AW736" s="14" t="s">
        <v>33</v>
      </c>
      <c r="AX736" s="14" t="s">
        <v>72</v>
      </c>
      <c r="AY736" s="253" t="s">
        <v>160</v>
      </c>
    </row>
    <row r="737" s="14" customFormat="1">
      <c r="A737" s="14"/>
      <c r="B737" s="243"/>
      <c r="C737" s="244"/>
      <c r="D737" s="234" t="s">
        <v>171</v>
      </c>
      <c r="E737" s="245" t="s">
        <v>19</v>
      </c>
      <c r="F737" s="246" t="s">
        <v>1110</v>
      </c>
      <c r="G737" s="244"/>
      <c r="H737" s="247">
        <v>1.2050000000000001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171</v>
      </c>
      <c r="AU737" s="253" t="s">
        <v>81</v>
      </c>
      <c r="AV737" s="14" t="s">
        <v>81</v>
      </c>
      <c r="AW737" s="14" t="s">
        <v>33</v>
      </c>
      <c r="AX737" s="14" t="s">
        <v>72</v>
      </c>
      <c r="AY737" s="253" t="s">
        <v>160</v>
      </c>
    </row>
    <row r="738" s="15" customFormat="1">
      <c r="A738" s="15"/>
      <c r="B738" s="254"/>
      <c r="C738" s="255"/>
      <c r="D738" s="234" t="s">
        <v>171</v>
      </c>
      <c r="E738" s="256" t="s">
        <v>19</v>
      </c>
      <c r="F738" s="257" t="s">
        <v>173</v>
      </c>
      <c r="G738" s="255"/>
      <c r="H738" s="258">
        <v>192.56399999999999</v>
      </c>
      <c r="I738" s="259"/>
      <c r="J738" s="255"/>
      <c r="K738" s="255"/>
      <c r="L738" s="260"/>
      <c r="M738" s="261"/>
      <c r="N738" s="262"/>
      <c r="O738" s="262"/>
      <c r="P738" s="262"/>
      <c r="Q738" s="262"/>
      <c r="R738" s="262"/>
      <c r="S738" s="262"/>
      <c r="T738" s="263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4" t="s">
        <v>171</v>
      </c>
      <c r="AU738" s="264" t="s">
        <v>81</v>
      </c>
      <c r="AV738" s="15" t="s">
        <v>167</v>
      </c>
      <c r="AW738" s="15" t="s">
        <v>33</v>
      </c>
      <c r="AX738" s="15" t="s">
        <v>79</v>
      </c>
      <c r="AY738" s="264" t="s">
        <v>160</v>
      </c>
    </row>
    <row r="739" s="2" customFormat="1" ht="24.15" customHeight="1">
      <c r="A739" s="40"/>
      <c r="B739" s="41"/>
      <c r="C739" s="214" t="s">
        <v>1128</v>
      </c>
      <c r="D739" s="214" t="s">
        <v>162</v>
      </c>
      <c r="E739" s="215" t="s">
        <v>1129</v>
      </c>
      <c r="F739" s="216" t="s">
        <v>1130</v>
      </c>
      <c r="G739" s="217" t="s">
        <v>181</v>
      </c>
      <c r="H739" s="218">
        <v>206.90600000000001</v>
      </c>
      <c r="I739" s="219"/>
      <c r="J739" s="220">
        <f>ROUND(I739*H739,2)</f>
        <v>0</v>
      </c>
      <c r="K739" s="216" t="s">
        <v>166</v>
      </c>
      <c r="L739" s="46"/>
      <c r="M739" s="221" t="s">
        <v>19</v>
      </c>
      <c r="N739" s="222" t="s">
        <v>43</v>
      </c>
      <c r="O739" s="86"/>
      <c r="P739" s="223">
        <f>O739*H739</f>
        <v>0</v>
      </c>
      <c r="Q739" s="223">
        <v>0.00092000000000000003</v>
      </c>
      <c r="R739" s="223">
        <f>Q739*H739</f>
        <v>0.19035352</v>
      </c>
      <c r="S739" s="223">
        <v>0</v>
      </c>
      <c r="T739" s="224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5" t="s">
        <v>167</v>
      </c>
      <c r="AT739" s="225" t="s">
        <v>162</v>
      </c>
      <c r="AU739" s="225" t="s">
        <v>81</v>
      </c>
      <c r="AY739" s="19" t="s">
        <v>160</v>
      </c>
      <c r="BE739" s="226">
        <f>IF(N739="základní",J739,0)</f>
        <v>0</v>
      </c>
      <c r="BF739" s="226">
        <f>IF(N739="snížená",J739,0)</f>
        <v>0</v>
      </c>
      <c r="BG739" s="226">
        <f>IF(N739="zákl. přenesená",J739,0)</f>
        <v>0</v>
      </c>
      <c r="BH739" s="226">
        <f>IF(N739="sníž. přenesená",J739,0)</f>
        <v>0</v>
      </c>
      <c r="BI739" s="226">
        <f>IF(N739="nulová",J739,0)</f>
        <v>0</v>
      </c>
      <c r="BJ739" s="19" t="s">
        <v>79</v>
      </c>
      <c r="BK739" s="226">
        <f>ROUND(I739*H739,2)</f>
        <v>0</v>
      </c>
      <c r="BL739" s="19" t="s">
        <v>167</v>
      </c>
      <c r="BM739" s="225" t="s">
        <v>1131</v>
      </c>
    </row>
    <row r="740" s="2" customFormat="1">
      <c r="A740" s="40"/>
      <c r="B740" s="41"/>
      <c r="C740" s="42"/>
      <c r="D740" s="227" t="s">
        <v>169</v>
      </c>
      <c r="E740" s="42"/>
      <c r="F740" s="228" t="s">
        <v>1132</v>
      </c>
      <c r="G740" s="42"/>
      <c r="H740" s="42"/>
      <c r="I740" s="229"/>
      <c r="J740" s="42"/>
      <c r="K740" s="42"/>
      <c r="L740" s="46"/>
      <c r="M740" s="230"/>
      <c r="N740" s="231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169</v>
      </c>
      <c r="AU740" s="19" t="s">
        <v>81</v>
      </c>
    </row>
    <row r="741" s="13" customFormat="1">
      <c r="A741" s="13"/>
      <c r="B741" s="232"/>
      <c r="C741" s="233"/>
      <c r="D741" s="234" t="s">
        <v>171</v>
      </c>
      <c r="E741" s="235" t="s">
        <v>19</v>
      </c>
      <c r="F741" s="236" t="s">
        <v>324</v>
      </c>
      <c r="G741" s="233"/>
      <c r="H741" s="235" t="s">
        <v>19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171</v>
      </c>
      <c r="AU741" s="242" t="s">
        <v>81</v>
      </c>
      <c r="AV741" s="13" t="s">
        <v>79</v>
      </c>
      <c r="AW741" s="13" t="s">
        <v>33</v>
      </c>
      <c r="AX741" s="13" t="s">
        <v>72</v>
      </c>
      <c r="AY741" s="242" t="s">
        <v>160</v>
      </c>
    </row>
    <row r="742" s="14" customFormat="1">
      <c r="A742" s="14"/>
      <c r="B742" s="243"/>
      <c r="C742" s="244"/>
      <c r="D742" s="234" t="s">
        <v>171</v>
      </c>
      <c r="E742" s="245" t="s">
        <v>19</v>
      </c>
      <c r="F742" s="246" t="s">
        <v>1101</v>
      </c>
      <c r="G742" s="244"/>
      <c r="H742" s="247">
        <v>25.920999999999999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171</v>
      </c>
      <c r="AU742" s="253" t="s">
        <v>81</v>
      </c>
      <c r="AV742" s="14" t="s">
        <v>81</v>
      </c>
      <c r="AW742" s="14" t="s">
        <v>33</v>
      </c>
      <c r="AX742" s="14" t="s">
        <v>72</v>
      </c>
      <c r="AY742" s="253" t="s">
        <v>160</v>
      </c>
    </row>
    <row r="743" s="14" customFormat="1">
      <c r="A743" s="14"/>
      <c r="B743" s="243"/>
      <c r="C743" s="244"/>
      <c r="D743" s="234" t="s">
        <v>171</v>
      </c>
      <c r="E743" s="245" t="s">
        <v>19</v>
      </c>
      <c r="F743" s="246" t="s">
        <v>1102</v>
      </c>
      <c r="G743" s="244"/>
      <c r="H743" s="247">
        <v>5.6760000000000002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171</v>
      </c>
      <c r="AU743" s="253" t="s">
        <v>81</v>
      </c>
      <c r="AV743" s="14" t="s">
        <v>81</v>
      </c>
      <c r="AW743" s="14" t="s">
        <v>33</v>
      </c>
      <c r="AX743" s="14" t="s">
        <v>72</v>
      </c>
      <c r="AY743" s="253" t="s">
        <v>160</v>
      </c>
    </row>
    <row r="744" s="14" customFormat="1">
      <c r="A744" s="14"/>
      <c r="B744" s="243"/>
      <c r="C744" s="244"/>
      <c r="D744" s="234" t="s">
        <v>171</v>
      </c>
      <c r="E744" s="245" t="s">
        <v>19</v>
      </c>
      <c r="F744" s="246" t="s">
        <v>1103</v>
      </c>
      <c r="G744" s="244"/>
      <c r="H744" s="247">
        <v>46.537999999999997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171</v>
      </c>
      <c r="AU744" s="253" t="s">
        <v>81</v>
      </c>
      <c r="AV744" s="14" t="s">
        <v>81</v>
      </c>
      <c r="AW744" s="14" t="s">
        <v>33</v>
      </c>
      <c r="AX744" s="14" t="s">
        <v>72</v>
      </c>
      <c r="AY744" s="253" t="s">
        <v>160</v>
      </c>
    </row>
    <row r="745" s="14" customFormat="1">
      <c r="A745" s="14"/>
      <c r="B745" s="243"/>
      <c r="C745" s="244"/>
      <c r="D745" s="234" t="s">
        <v>171</v>
      </c>
      <c r="E745" s="245" t="s">
        <v>19</v>
      </c>
      <c r="F745" s="246" t="s">
        <v>1104</v>
      </c>
      <c r="G745" s="244"/>
      <c r="H745" s="247">
        <v>120.318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171</v>
      </c>
      <c r="AU745" s="253" t="s">
        <v>81</v>
      </c>
      <c r="AV745" s="14" t="s">
        <v>81</v>
      </c>
      <c r="AW745" s="14" t="s">
        <v>33</v>
      </c>
      <c r="AX745" s="14" t="s">
        <v>72</v>
      </c>
      <c r="AY745" s="253" t="s">
        <v>160</v>
      </c>
    </row>
    <row r="746" s="14" customFormat="1">
      <c r="A746" s="14"/>
      <c r="B746" s="243"/>
      <c r="C746" s="244"/>
      <c r="D746" s="234" t="s">
        <v>171</v>
      </c>
      <c r="E746" s="245" t="s">
        <v>19</v>
      </c>
      <c r="F746" s="246" t="s">
        <v>1105</v>
      </c>
      <c r="G746" s="244"/>
      <c r="H746" s="247">
        <v>8.4529999999999994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171</v>
      </c>
      <c r="AU746" s="253" t="s">
        <v>81</v>
      </c>
      <c r="AV746" s="14" t="s">
        <v>81</v>
      </c>
      <c r="AW746" s="14" t="s">
        <v>33</v>
      </c>
      <c r="AX746" s="14" t="s">
        <v>72</v>
      </c>
      <c r="AY746" s="253" t="s">
        <v>160</v>
      </c>
    </row>
    <row r="747" s="15" customFormat="1">
      <c r="A747" s="15"/>
      <c r="B747" s="254"/>
      <c r="C747" s="255"/>
      <c r="D747" s="234" t="s">
        <v>171</v>
      </c>
      <c r="E747" s="256" t="s">
        <v>19</v>
      </c>
      <c r="F747" s="257" t="s">
        <v>173</v>
      </c>
      <c r="G747" s="255"/>
      <c r="H747" s="258">
        <v>206.90600000000001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4" t="s">
        <v>171</v>
      </c>
      <c r="AU747" s="264" t="s">
        <v>81</v>
      </c>
      <c r="AV747" s="15" t="s">
        <v>167</v>
      </c>
      <c r="AW747" s="15" t="s">
        <v>33</v>
      </c>
      <c r="AX747" s="15" t="s">
        <v>79</v>
      </c>
      <c r="AY747" s="264" t="s">
        <v>160</v>
      </c>
    </row>
    <row r="748" s="2" customFormat="1" ht="24.15" customHeight="1">
      <c r="A748" s="40"/>
      <c r="B748" s="41"/>
      <c r="C748" s="214" t="s">
        <v>1133</v>
      </c>
      <c r="D748" s="214" t="s">
        <v>162</v>
      </c>
      <c r="E748" s="215" t="s">
        <v>1134</v>
      </c>
      <c r="F748" s="216" t="s">
        <v>1135</v>
      </c>
      <c r="G748" s="217" t="s">
        <v>181</v>
      </c>
      <c r="H748" s="218">
        <v>206.90600000000001</v>
      </c>
      <c r="I748" s="219"/>
      <c r="J748" s="220">
        <f>ROUND(I748*H748,2)</f>
        <v>0</v>
      </c>
      <c r="K748" s="216" t="s">
        <v>166</v>
      </c>
      <c r="L748" s="46"/>
      <c r="M748" s="221" t="s">
        <v>19</v>
      </c>
      <c r="N748" s="222" t="s">
        <v>43</v>
      </c>
      <c r="O748" s="86"/>
      <c r="P748" s="223">
        <f>O748*H748</f>
        <v>0</v>
      </c>
      <c r="Q748" s="223">
        <v>0</v>
      </c>
      <c r="R748" s="223">
        <f>Q748*H748</f>
        <v>0</v>
      </c>
      <c r="S748" s="223">
        <v>0</v>
      </c>
      <c r="T748" s="224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5" t="s">
        <v>167</v>
      </c>
      <c r="AT748" s="225" t="s">
        <v>162</v>
      </c>
      <c r="AU748" s="225" t="s">
        <v>81</v>
      </c>
      <c r="AY748" s="19" t="s">
        <v>160</v>
      </c>
      <c r="BE748" s="226">
        <f>IF(N748="základní",J748,0)</f>
        <v>0</v>
      </c>
      <c r="BF748" s="226">
        <f>IF(N748="snížená",J748,0)</f>
        <v>0</v>
      </c>
      <c r="BG748" s="226">
        <f>IF(N748="zákl. přenesená",J748,0)</f>
        <v>0</v>
      </c>
      <c r="BH748" s="226">
        <f>IF(N748="sníž. přenesená",J748,0)</f>
        <v>0</v>
      </c>
      <c r="BI748" s="226">
        <f>IF(N748="nulová",J748,0)</f>
        <v>0</v>
      </c>
      <c r="BJ748" s="19" t="s">
        <v>79</v>
      </c>
      <c r="BK748" s="226">
        <f>ROUND(I748*H748,2)</f>
        <v>0</v>
      </c>
      <c r="BL748" s="19" t="s">
        <v>167</v>
      </c>
      <c r="BM748" s="225" t="s">
        <v>1136</v>
      </c>
    </row>
    <row r="749" s="2" customFormat="1">
      <c r="A749" s="40"/>
      <c r="B749" s="41"/>
      <c r="C749" s="42"/>
      <c r="D749" s="227" t="s">
        <v>169</v>
      </c>
      <c r="E749" s="42"/>
      <c r="F749" s="228" t="s">
        <v>1137</v>
      </c>
      <c r="G749" s="42"/>
      <c r="H749" s="42"/>
      <c r="I749" s="229"/>
      <c r="J749" s="42"/>
      <c r="K749" s="42"/>
      <c r="L749" s="46"/>
      <c r="M749" s="230"/>
      <c r="N749" s="231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169</v>
      </c>
      <c r="AU749" s="19" t="s">
        <v>81</v>
      </c>
    </row>
    <row r="750" s="13" customFormat="1">
      <c r="A750" s="13"/>
      <c r="B750" s="232"/>
      <c r="C750" s="233"/>
      <c r="D750" s="234" t="s">
        <v>171</v>
      </c>
      <c r="E750" s="235" t="s">
        <v>19</v>
      </c>
      <c r="F750" s="236" t="s">
        <v>324</v>
      </c>
      <c r="G750" s="233"/>
      <c r="H750" s="235" t="s">
        <v>19</v>
      </c>
      <c r="I750" s="237"/>
      <c r="J750" s="233"/>
      <c r="K750" s="233"/>
      <c r="L750" s="238"/>
      <c r="M750" s="239"/>
      <c r="N750" s="240"/>
      <c r="O750" s="240"/>
      <c r="P750" s="240"/>
      <c r="Q750" s="240"/>
      <c r="R750" s="240"/>
      <c r="S750" s="240"/>
      <c r="T750" s="24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2" t="s">
        <v>171</v>
      </c>
      <c r="AU750" s="242" t="s">
        <v>81</v>
      </c>
      <c r="AV750" s="13" t="s">
        <v>79</v>
      </c>
      <c r="AW750" s="13" t="s">
        <v>33</v>
      </c>
      <c r="AX750" s="13" t="s">
        <v>72</v>
      </c>
      <c r="AY750" s="242" t="s">
        <v>160</v>
      </c>
    </row>
    <row r="751" s="14" customFormat="1">
      <c r="A751" s="14"/>
      <c r="B751" s="243"/>
      <c r="C751" s="244"/>
      <c r="D751" s="234" t="s">
        <v>171</v>
      </c>
      <c r="E751" s="245" t="s">
        <v>19</v>
      </c>
      <c r="F751" s="246" t="s">
        <v>1101</v>
      </c>
      <c r="G751" s="244"/>
      <c r="H751" s="247">
        <v>25.920999999999999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171</v>
      </c>
      <c r="AU751" s="253" t="s">
        <v>81</v>
      </c>
      <c r="AV751" s="14" t="s">
        <v>81</v>
      </c>
      <c r="AW751" s="14" t="s">
        <v>33</v>
      </c>
      <c r="AX751" s="14" t="s">
        <v>72</v>
      </c>
      <c r="AY751" s="253" t="s">
        <v>160</v>
      </c>
    </row>
    <row r="752" s="14" customFormat="1">
      <c r="A752" s="14"/>
      <c r="B752" s="243"/>
      <c r="C752" s="244"/>
      <c r="D752" s="234" t="s">
        <v>171</v>
      </c>
      <c r="E752" s="245" t="s">
        <v>19</v>
      </c>
      <c r="F752" s="246" t="s">
        <v>1102</v>
      </c>
      <c r="G752" s="244"/>
      <c r="H752" s="247">
        <v>5.6760000000000002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171</v>
      </c>
      <c r="AU752" s="253" t="s">
        <v>81</v>
      </c>
      <c r="AV752" s="14" t="s">
        <v>81</v>
      </c>
      <c r="AW752" s="14" t="s">
        <v>33</v>
      </c>
      <c r="AX752" s="14" t="s">
        <v>72</v>
      </c>
      <c r="AY752" s="253" t="s">
        <v>160</v>
      </c>
    </row>
    <row r="753" s="14" customFormat="1">
      <c r="A753" s="14"/>
      <c r="B753" s="243"/>
      <c r="C753" s="244"/>
      <c r="D753" s="234" t="s">
        <v>171</v>
      </c>
      <c r="E753" s="245" t="s">
        <v>19</v>
      </c>
      <c r="F753" s="246" t="s">
        <v>1103</v>
      </c>
      <c r="G753" s="244"/>
      <c r="H753" s="247">
        <v>46.537999999999997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171</v>
      </c>
      <c r="AU753" s="253" t="s">
        <v>81</v>
      </c>
      <c r="AV753" s="14" t="s">
        <v>81</v>
      </c>
      <c r="AW753" s="14" t="s">
        <v>33</v>
      </c>
      <c r="AX753" s="14" t="s">
        <v>72</v>
      </c>
      <c r="AY753" s="253" t="s">
        <v>160</v>
      </c>
    </row>
    <row r="754" s="14" customFormat="1">
      <c r="A754" s="14"/>
      <c r="B754" s="243"/>
      <c r="C754" s="244"/>
      <c r="D754" s="234" t="s">
        <v>171</v>
      </c>
      <c r="E754" s="245" t="s">
        <v>19</v>
      </c>
      <c r="F754" s="246" t="s">
        <v>1104</v>
      </c>
      <c r="G754" s="244"/>
      <c r="H754" s="247">
        <v>120.318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171</v>
      </c>
      <c r="AU754" s="253" t="s">
        <v>81</v>
      </c>
      <c r="AV754" s="14" t="s">
        <v>81</v>
      </c>
      <c r="AW754" s="14" t="s">
        <v>33</v>
      </c>
      <c r="AX754" s="14" t="s">
        <v>72</v>
      </c>
      <c r="AY754" s="253" t="s">
        <v>160</v>
      </c>
    </row>
    <row r="755" s="14" customFormat="1">
      <c r="A755" s="14"/>
      <c r="B755" s="243"/>
      <c r="C755" s="244"/>
      <c r="D755" s="234" t="s">
        <v>171</v>
      </c>
      <c r="E755" s="245" t="s">
        <v>19</v>
      </c>
      <c r="F755" s="246" t="s">
        <v>1105</v>
      </c>
      <c r="G755" s="244"/>
      <c r="H755" s="247">
        <v>8.4529999999999994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171</v>
      </c>
      <c r="AU755" s="253" t="s">
        <v>81</v>
      </c>
      <c r="AV755" s="14" t="s">
        <v>81</v>
      </c>
      <c r="AW755" s="14" t="s">
        <v>33</v>
      </c>
      <c r="AX755" s="14" t="s">
        <v>72</v>
      </c>
      <c r="AY755" s="253" t="s">
        <v>160</v>
      </c>
    </row>
    <row r="756" s="15" customFormat="1">
      <c r="A756" s="15"/>
      <c r="B756" s="254"/>
      <c r="C756" s="255"/>
      <c r="D756" s="234" t="s">
        <v>171</v>
      </c>
      <c r="E756" s="256" t="s">
        <v>19</v>
      </c>
      <c r="F756" s="257" t="s">
        <v>173</v>
      </c>
      <c r="G756" s="255"/>
      <c r="H756" s="258">
        <v>206.90600000000001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4" t="s">
        <v>171</v>
      </c>
      <c r="AU756" s="264" t="s">
        <v>81</v>
      </c>
      <c r="AV756" s="15" t="s">
        <v>167</v>
      </c>
      <c r="AW756" s="15" t="s">
        <v>33</v>
      </c>
      <c r="AX756" s="15" t="s">
        <v>79</v>
      </c>
      <c r="AY756" s="264" t="s">
        <v>160</v>
      </c>
    </row>
    <row r="757" s="2" customFormat="1" ht="44.25" customHeight="1">
      <c r="A757" s="40"/>
      <c r="B757" s="41"/>
      <c r="C757" s="214" t="s">
        <v>1138</v>
      </c>
      <c r="D757" s="214" t="s">
        <v>162</v>
      </c>
      <c r="E757" s="215" t="s">
        <v>1139</v>
      </c>
      <c r="F757" s="216" t="s">
        <v>1140</v>
      </c>
      <c r="G757" s="217" t="s">
        <v>253</v>
      </c>
      <c r="H757" s="218">
        <v>16.757999999999999</v>
      </c>
      <c r="I757" s="219"/>
      <c r="J757" s="220">
        <f>ROUND(I757*H757,2)</f>
        <v>0</v>
      </c>
      <c r="K757" s="216" t="s">
        <v>166</v>
      </c>
      <c r="L757" s="46"/>
      <c r="M757" s="221" t="s">
        <v>19</v>
      </c>
      <c r="N757" s="222" t="s">
        <v>43</v>
      </c>
      <c r="O757" s="86"/>
      <c r="P757" s="223">
        <f>O757*H757</f>
        <v>0</v>
      </c>
      <c r="Q757" s="223">
        <v>1.05555</v>
      </c>
      <c r="R757" s="223">
        <f>Q757*H757</f>
        <v>17.688906899999999</v>
      </c>
      <c r="S757" s="223">
        <v>0</v>
      </c>
      <c r="T757" s="224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5" t="s">
        <v>167</v>
      </c>
      <c r="AT757" s="225" t="s">
        <v>162</v>
      </c>
      <c r="AU757" s="225" t="s">
        <v>81</v>
      </c>
      <c r="AY757" s="19" t="s">
        <v>160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9" t="s">
        <v>79</v>
      </c>
      <c r="BK757" s="226">
        <f>ROUND(I757*H757,2)</f>
        <v>0</v>
      </c>
      <c r="BL757" s="19" t="s">
        <v>167</v>
      </c>
      <c r="BM757" s="225" t="s">
        <v>1141</v>
      </c>
    </row>
    <row r="758" s="2" customFormat="1">
      <c r="A758" s="40"/>
      <c r="B758" s="41"/>
      <c r="C758" s="42"/>
      <c r="D758" s="227" t="s">
        <v>169</v>
      </c>
      <c r="E758" s="42"/>
      <c r="F758" s="228" t="s">
        <v>1142</v>
      </c>
      <c r="G758" s="42"/>
      <c r="H758" s="42"/>
      <c r="I758" s="229"/>
      <c r="J758" s="42"/>
      <c r="K758" s="42"/>
      <c r="L758" s="46"/>
      <c r="M758" s="230"/>
      <c r="N758" s="231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169</v>
      </c>
      <c r="AU758" s="19" t="s">
        <v>81</v>
      </c>
    </row>
    <row r="759" s="14" customFormat="1">
      <c r="A759" s="14"/>
      <c r="B759" s="243"/>
      <c r="C759" s="244"/>
      <c r="D759" s="234" t="s">
        <v>171</v>
      </c>
      <c r="E759" s="245" t="s">
        <v>19</v>
      </c>
      <c r="F759" s="246" t="s">
        <v>1143</v>
      </c>
      <c r="G759" s="244"/>
      <c r="H759" s="247">
        <v>16.757999999999999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171</v>
      </c>
      <c r="AU759" s="253" t="s">
        <v>81</v>
      </c>
      <c r="AV759" s="14" t="s">
        <v>81</v>
      </c>
      <c r="AW759" s="14" t="s">
        <v>33</v>
      </c>
      <c r="AX759" s="14" t="s">
        <v>72</v>
      </c>
      <c r="AY759" s="253" t="s">
        <v>160</v>
      </c>
    </row>
    <row r="760" s="15" customFormat="1">
      <c r="A760" s="15"/>
      <c r="B760" s="254"/>
      <c r="C760" s="255"/>
      <c r="D760" s="234" t="s">
        <v>171</v>
      </c>
      <c r="E760" s="256" t="s">
        <v>19</v>
      </c>
      <c r="F760" s="257" t="s">
        <v>173</v>
      </c>
      <c r="G760" s="255"/>
      <c r="H760" s="258">
        <v>16.757999999999999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4" t="s">
        <v>171</v>
      </c>
      <c r="AU760" s="264" t="s">
        <v>81</v>
      </c>
      <c r="AV760" s="15" t="s">
        <v>167</v>
      </c>
      <c r="AW760" s="15" t="s">
        <v>33</v>
      </c>
      <c r="AX760" s="15" t="s">
        <v>79</v>
      </c>
      <c r="AY760" s="264" t="s">
        <v>160</v>
      </c>
    </row>
    <row r="761" s="2" customFormat="1" ht="44.25" customHeight="1">
      <c r="A761" s="40"/>
      <c r="B761" s="41"/>
      <c r="C761" s="214" t="s">
        <v>1144</v>
      </c>
      <c r="D761" s="214" t="s">
        <v>162</v>
      </c>
      <c r="E761" s="215" t="s">
        <v>1145</v>
      </c>
      <c r="F761" s="216" t="s">
        <v>1146</v>
      </c>
      <c r="G761" s="217" t="s">
        <v>253</v>
      </c>
      <c r="H761" s="218">
        <v>4.7619999999999996</v>
      </c>
      <c r="I761" s="219"/>
      <c r="J761" s="220">
        <f>ROUND(I761*H761,2)</f>
        <v>0</v>
      </c>
      <c r="K761" s="216" t="s">
        <v>166</v>
      </c>
      <c r="L761" s="46"/>
      <c r="M761" s="221" t="s">
        <v>19</v>
      </c>
      <c r="N761" s="222" t="s">
        <v>43</v>
      </c>
      <c r="O761" s="86"/>
      <c r="P761" s="223">
        <f>O761*H761</f>
        <v>0</v>
      </c>
      <c r="Q761" s="223">
        <v>1.06277</v>
      </c>
      <c r="R761" s="223">
        <f>Q761*H761</f>
        <v>5.0609107399999997</v>
      </c>
      <c r="S761" s="223">
        <v>0</v>
      </c>
      <c r="T761" s="224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5" t="s">
        <v>167</v>
      </c>
      <c r="AT761" s="225" t="s">
        <v>162</v>
      </c>
      <c r="AU761" s="225" t="s">
        <v>81</v>
      </c>
      <c r="AY761" s="19" t="s">
        <v>160</v>
      </c>
      <c r="BE761" s="226">
        <f>IF(N761="základní",J761,0)</f>
        <v>0</v>
      </c>
      <c r="BF761" s="226">
        <f>IF(N761="snížená",J761,0)</f>
        <v>0</v>
      </c>
      <c r="BG761" s="226">
        <f>IF(N761="zákl. přenesená",J761,0)</f>
        <v>0</v>
      </c>
      <c r="BH761" s="226">
        <f>IF(N761="sníž. přenesená",J761,0)</f>
        <v>0</v>
      </c>
      <c r="BI761" s="226">
        <f>IF(N761="nulová",J761,0)</f>
        <v>0</v>
      </c>
      <c r="BJ761" s="19" t="s">
        <v>79</v>
      </c>
      <c r="BK761" s="226">
        <f>ROUND(I761*H761,2)</f>
        <v>0</v>
      </c>
      <c r="BL761" s="19" t="s">
        <v>167</v>
      </c>
      <c r="BM761" s="225" t="s">
        <v>1147</v>
      </c>
    </row>
    <row r="762" s="2" customFormat="1">
      <c r="A762" s="40"/>
      <c r="B762" s="41"/>
      <c r="C762" s="42"/>
      <c r="D762" s="227" t="s">
        <v>169</v>
      </c>
      <c r="E762" s="42"/>
      <c r="F762" s="228" t="s">
        <v>1148</v>
      </c>
      <c r="G762" s="42"/>
      <c r="H762" s="42"/>
      <c r="I762" s="229"/>
      <c r="J762" s="42"/>
      <c r="K762" s="42"/>
      <c r="L762" s="46"/>
      <c r="M762" s="230"/>
      <c r="N762" s="231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169</v>
      </c>
      <c r="AU762" s="19" t="s">
        <v>81</v>
      </c>
    </row>
    <row r="763" s="13" customFormat="1">
      <c r="A763" s="13"/>
      <c r="B763" s="232"/>
      <c r="C763" s="233"/>
      <c r="D763" s="234" t="s">
        <v>171</v>
      </c>
      <c r="E763" s="235" t="s">
        <v>19</v>
      </c>
      <c r="F763" s="236" t="s">
        <v>324</v>
      </c>
      <c r="G763" s="233"/>
      <c r="H763" s="235" t="s">
        <v>19</v>
      </c>
      <c r="I763" s="237"/>
      <c r="J763" s="233"/>
      <c r="K763" s="233"/>
      <c r="L763" s="238"/>
      <c r="M763" s="239"/>
      <c r="N763" s="240"/>
      <c r="O763" s="240"/>
      <c r="P763" s="240"/>
      <c r="Q763" s="240"/>
      <c r="R763" s="240"/>
      <c r="S763" s="240"/>
      <c r="T763" s="24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2" t="s">
        <v>171</v>
      </c>
      <c r="AU763" s="242" t="s">
        <v>81</v>
      </c>
      <c r="AV763" s="13" t="s">
        <v>79</v>
      </c>
      <c r="AW763" s="13" t="s">
        <v>33</v>
      </c>
      <c r="AX763" s="13" t="s">
        <v>72</v>
      </c>
      <c r="AY763" s="242" t="s">
        <v>160</v>
      </c>
    </row>
    <row r="764" s="14" customFormat="1">
      <c r="A764" s="14"/>
      <c r="B764" s="243"/>
      <c r="C764" s="244"/>
      <c r="D764" s="234" t="s">
        <v>171</v>
      </c>
      <c r="E764" s="245" t="s">
        <v>19</v>
      </c>
      <c r="F764" s="246" t="s">
        <v>1149</v>
      </c>
      <c r="G764" s="244"/>
      <c r="H764" s="247">
        <v>0.16600000000000001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171</v>
      </c>
      <c r="AU764" s="253" t="s">
        <v>81</v>
      </c>
      <c r="AV764" s="14" t="s">
        <v>81</v>
      </c>
      <c r="AW764" s="14" t="s">
        <v>33</v>
      </c>
      <c r="AX764" s="14" t="s">
        <v>72</v>
      </c>
      <c r="AY764" s="253" t="s">
        <v>160</v>
      </c>
    </row>
    <row r="765" s="14" customFormat="1">
      <c r="A765" s="14"/>
      <c r="B765" s="243"/>
      <c r="C765" s="244"/>
      <c r="D765" s="234" t="s">
        <v>171</v>
      </c>
      <c r="E765" s="245" t="s">
        <v>19</v>
      </c>
      <c r="F765" s="246" t="s">
        <v>1150</v>
      </c>
      <c r="G765" s="244"/>
      <c r="H765" s="247">
        <v>1.01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171</v>
      </c>
      <c r="AU765" s="253" t="s">
        <v>81</v>
      </c>
      <c r="AV765" s="14" t="s">
        <v>81</v>
      </c>
      <c r="AW765" s="14" t="s">
        <v>33</v>
      </c>
      <c r="AX765" s="14" t="s">
        <v>72</v>
      </c>
      <c r="AY765" s="253" t="s">
        <v>160</v>
      </c>
    </row>
    <row r="766" s="14" customFormat="1">
      <c r="A766" s="14"/>
      <c r="B766" s="243"/>
      <c r="C766" s="244"/>
      <c r="D766" s="234" t="s">
        <v>171</v>
      </c>
      <c r="E766" s="245" t="s">
        <v>19</v>
      </c>
      <c r="F766" s="246" t="s">
        <v>1151</v>
      </c>
      <c r="G766" s="244"/>
      <c r="H766" s="247">
        <v>0.037999999999999999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171</v>
      </c>
      <c r="AU766" s="253" t="s">
        <v>81</v>
      </c>
      <c r="AV766" s="14" t="s">
        <v>81</v>
      </c>
      <c r="AW766" s="14" t="s">
        <v>33</v>
      </c>
      <c r="AX766" s="14" t="s">
        <v>72</v>
      </c>
      <c r="AY766" s="253" t="s">
        <v>160</v>
      </c>
    </row>
    <row r="767" s="13" customFormat="1">
      <c r="A767" s="13"/>
      <c r="B767" s="232"/>
      <c r="C767" s="233"/>
      <c r="D767" s="234" t="s">
        <v>171</v>
      </c>
      <c r="E767" s="235" t="s">
        <v>19</v>
      </c>
      <c r="F767" s="236" t="s">
        <v>326</v>
      </c>
      <c r="G767" s="233"/>
      <c r="H767" s="235" t="s">
        <v>19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2" t="s">
        <v>171</v>
      </c>
      <c r="AU767" s="242" t="s">
        <v>81</v>
      </c>
      <c r="AV767" s="13" t="s">
        <v>79</v>
      </c>
      <c r="AW767" s="13" t="s">
        <v>33</v>
      </c>
      <c r="AX767" s="13" t="s">
        <v>72</v>
      </c>
      <c r="AY767" s="242" t="s">
        <v>160</v>
      </c>
    </row>
    <row r="768" s="14" customFormat="1">
      <c r="A768" s="14"/>
      <c r="B768" s="243"/>
      <c r="C768" s="244"/>
      <c r="D768" s="234" t="s">
        <v>171</v>
      </c>
      <c r="E768" s="245" t="s">
        <v>19</v>
      </c>
      <c r="F768" s="246" t="s">
        <v>1152</v>
      </c>
      <c r="G768" s="244"/>
      <c r="H768" s="247">
        <v>0.123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171</v>
      </c>
      <c r="AU768" s="253" t="s">
        <v>81</v>
      </c>
      <c r="AV768" s="14" t="s">
        <v>81</v>
      </c>
      <c r="AW768" s="14" t="s">
        <v>33</v>
      </c>
      <c r="AX768" s="14" t="s">
        <v>72</v>
      </c>
      <c r="AY768" s="253" t="s">
        <v>160</v>
      </c>
    </row>
    <row r="769" s="14" customFormat="1">
      <c r="A769" s="14"/>
      <c r="B769" s="243"/>
      <c r="C769" s="244"/>
      <c r="D769" s="234" t="s">
        <v>171</v>
      </c>
      <c r="E769" s="245" t="s">
        <v>19</v>
      </c>
      <c r="F769" s="246" t="s">
        <v>1153</v>
      </c>
      <c r="G769" s="244"/>
      <c r="H769" s="247">
        <v>1.044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171</v>
      </c>
      <c r="AU769" s="253" t="s">
        <v>81</v>
      </c>
      <c r="AV769" s="14" t="s">
        <v>81</v>
      </c>
      <c r="AW769" s="14" t="s">
        <v>33</v>
      </c>
      <c r="AX769" s="14" t="s">
        <v>72</v>
      </c>
      <c r="AY769" s="253" t="s">
        <v>160</v>
      </c>
    </row>
    <row r="770" s="15" customFormat="1">
      <c r="A770" s="15"/>
      <c r="B770" s="254"/>
      <c r="C770" s="255"/>
      <c r="D770" s="234" t="s">
        <v>171</v>
      </c>
      <c r="E770" s="256" t="s">
        <v>19</v>
      </c>
      <c r="F770" s="257" t="s">
        <v>173</v>
      </c>
      <c r="G770" s="255"/>
      <c r="H770" s="258">
        <v>2.3809999999999998</v>
      </c>
      <c r="I770" s="259"/>
      <c r="J770" s="255"/>
      <c r="K770" s="255"/>
      <c r="L770" s="260"/>
      <c r="M770" s="261"/>
      <c r="N770" s="262"/>
      <c r="O770" s="262"/>
      <c r="P770" s="262"/>
      <c r="Q770" s="262"/>
      <c r="R770" s="262"/>
      <c r="S770" s="262"/>
      <c r="T770" s="263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4" t="s">
        <v>171</v>
      </c>
      <c r="AU770" s="264" t="s">
        <v>81</v>
      </c>
      <c r="AV770" s="15" t="s">
        <v>167</v>
      </c>
      <c r="AW770" s="15" t="s">
        <v>33</v>
      </c>
      <c r="AX770" s="15" t="s">
        <v>72</v>
      </c>
      <c r="AY770" s="264" t="s">
        <v>160</v>
      </c>
    </row>
    <row r="771" s="14" customFormat="1">
      <c r="A771" s="14"/>
      <c r="B771" s="243"/>
      <c r="C771" s="244"/>
      <c r="D771" s="234" t="s">
        <v>171</v>
      </c>
      <c r="E771" s="245" t="s">
        <v>19</v>
      </c>
      <c r="F771" s="246" t="s">
        <v>1154</v>
      </c>
      <c r="G771" s="244"/>
      <c r="H771" s="247">
        <v>4.7619999999999996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171</v>
      </c>
      <c r="AU771" s="253" t="s">
        <v>81</v>
      </c>
      <c r="AV771" s="14" t="s">
        <v>81</v>
      </c>
      <c r="AW771" s="14" t="s">
        <v>33</v>
      </c>
      <c r="AX771" s="14" t="s">
        <v>79</v>
      </c>
      <c r="AY771" s="253" t="s">
        <v>160</v>
      </c>
    </row>
    <row r="772" s="2" customFormat="1" ht="24.15" customHeight="1">
      <c r="A772" s="40"/>
      <c r="B772" s="41"/>
      <c r="C772" s="214" t="s">
        <v>1155</v>
      </c>
      <c r="D772" s="214" t="s">
        <v>162</v>
      </c>
      <c r="E772" s="215" t="s">
        <v>1156</v>
      </c>
      <c r="F772" s="216" t="s">
        <v>1157</v>
      </c>
      <c r="G772" s="217" t="s">
        <v>222</v>
      </c>
      <c r="H772" s="218">
        <v>3.8500000000000001</v>
      </c>
      <c r="I772" s="219"/>
      <c r="J772" s="220">
        <f>ROUND(I772*H772,2)</f>
        <v>0</v>
      </c>
      <c r="K772" s="216" t="s">
        <v>166</v>
      </c>
      <c r="L772" s="46"/>
      <c r="M772" s="221" t="s">
        <v>19</v>
      </c>
      <c r="N772" s="222" t="s">
        <v>43</v>
      </c>
      <c r="O772" s="86"/>
      <c r="P772" s="223">
        <f>O772*H772</f>
        <v>0</v>
      </c>
      <c r="Q772" s="223">
        <v>2.5019399999999998</v>
      </c>
      <c r="R772" s="223">
        <f>Q772*H772</f>
        <v>9.6324690000000004</v>
      </c>
      <c r="S772" s="223">
        <v>0</v>
      </c>
      <c r="T772" s="224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167</v>
      </c>
      <c r="AT772" s="225" t="s">
        <v>162</v>
      </c>
      <c r="AU772" s="225" t="s">
        <v>81</v>
      </c>
      <c r="AY772" s="19" t="s">
        <v>160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79</v>
      </c>
      <c r="BK772" s="226">
        <f>ROUND(I772*H772,2)</f>
        <v>0</v>
      </c>
      <c r="BL772" s="19" t="s">
        <v>167</v>
      </c>
      <c r="BM772" s="225" t="s">
        <v>1158</v>
      </c>
    </row>
    <row r="773" s="2" customFormat="1">
      <c r="A773" s="40"/>
      <c r="B773" s="41"/>
      <c r="C773" s="42"/>
      <c r="D773" s="227" t="s">
        <v>169</v>
      </c>
      <c r="E773" s="42"/>
      <c r="F773" s="228" t="s">
        <v>1159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169</v>
      </c>
      <c r="AU773" s="19" t="s">
        <v>81</v>
      </c>
    </row>
    <row r="774" s="13" customFormat="1">
      <c r="A774" s="13"/>
      <c r="B774" s="232"/>
      <c r="C774" s="233"/>
      <c r="D774" s="234" t="s">
        <v>171</v>
      </c>
      <c r="E774" s="235" t="s">
        <v>19</v>
      </c>
      <c r="F774" s="236" t="s">
        <v>324</v>
      </c>
      <c r="G774" s="233"/>
      <c r="H774" s="235" t="s">
        <v>19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171</v>
      </c>
      <c r="AU774" s="242" t="s">
        <v>81</v>
      </c>
      <c r="AV774" s="13" t="s">
        <v>79</v>
      </c>
      <c r="AW774" s="13" t="s">
        <v>33</v>
      </c>
      <c r="AX774" s="13" t="s">
        <v>72</v>
      </c>
      <c r="AY774" s="242" t="s">
        <v>160</v>
      </c>
    </row>
    <row r="775" s="13" customFormat="1">
      <c r="A775" s="13"/>
      <c r="B775" s="232"/>
      <c r="C775" s="233"/>
      <c r="D775" s="234" t="s">
        <v>171</v>
      </c>
      <c r="E775" s="235" t="s">
        <v>19</v>
      </c>
      <c r="F775" s="236" t="s">
        <v>1160</v>
      </c>
      <c r="G775" s="233"/>
      <c r="H775" s="235" t="s">
        <v>19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171</v>
      </c>
      <c r="AU775" s="242" t="s">
        <v>81</v>
      </c>
      <c r="AV775" s="13" t="s">
        <v>79</v>
      </c>
      <c r="AW775" s="13" t="s">
        <v>33</v>
      </c>
      <c r="AX775" s="13" t="s">
        <v>72</v>
      </c>
      <c r="AY775" s="242" t="s">
        <v>160</v>
      </c>
    </row>
    <row r="776" s="14" customFormat="1">
      <c r="A776" s="14"/>
      <c r="B776" s="243"/>
      <c r="C776" s="244"/>
      <c r="D776" s="234" t="s">
        <v>171</v>
      </c>
      <c r="E776" s="245" t="s">
        <v>19</v>
      </c>
      <c r="F776" s="246" t="s">
        <v>1161</v>
      </c>
      <c r="G776" s="244"/>
      <c r="H776" s="247">
        <v>1.585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171</v>
      </c>
      <c r="AU776" s="253" t="s">
        <v>81</v>
      </c>
      <c r="AV776" s="14" t="s">
        <v>81</v>
      </c>
      <c r="AW776" s="14" t="s">
        <v>33</v>
      </c>
      <c r="AX776" s="14" t="s">
        <v>72</v>
      </c>
      <c r="AY776" s="253" t="s">
        <v>160</v>
      </c>
    </row>
    <row r="777" s="13" customFormat="1">
      <c r="A777" s="13"/>
      <c r="B777" s="232"/>
      <c r="C777" s="233"/>
      <c r="D777" s="234" t="s">
        <v>171</v>
      </c>
      <c r="E777" s="235" t="s">
        <v>19</v>
      </c>
      <c r="F777" s="236" t="s">
        <v>1162</v>
      </c>
      <c r="G777" s="233"/>
      <c r="H777" s="235" t="s">
        <v>19</v>
      </c>
      <c r="I777" s="237"/>
      <c r="J777" s="233"/>
      <c r="K777" s="233"/>
      <c r="L777" s="238"/>
      <c r="M777" s="239"/>
      <c r="N777" s="240"/>
      <c r="O777" s="240"/>
      <c r="P777" s="240"/>
      <c r="Q777" s="240"/>
      <c r="R777" s="240"/>
      <c r="S777" s="240"/>
      <c r="T777" s="24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2" t="s">
        <v>171</v>
      </c>
      <c r="AU777" s="242" t="s">
        <v>81</v>
      </c>
      <c r="AV777" s="13" t="s">
        <v>79</v>
      </c>
      <c r="AW777" s="13" t="s">
        <v>33</v>
      </c>
      <c r="AX777" s="13" t="s">
        <v>72</v>
      </c>
      <c r="AY777" s="242" t="s">
        <v>160</v>
      </c>
    </row>
    <row r="778" s="14" customFormat="1">
      <c r="A778" s="14"/>
      <c r="B778" s="243"/>
      <c r="C778" s="244"/>
      <c r="D778" s="234" t="s">
        <v>171</v>
      </c>
      <c r="E778" s="245" t="s">
        <v>19</v>
      </c>
      <c r="F778" s="246" t="s">
        <v>1163</v>
      </c>
      <c r="G778" s="244"/>
      <c r="H778" s="247">
        <v>1.542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171</v>
      </c>
      <c r="AU778" s="253" t="s">
        <v>81</v>
      </c>
      <c r="AV778" s="14" t="s">
        <v>81</v>
      </c>
      <c r="AW778" s="14" t="s">
        <v>33</v>
      </c>
      <c r="AX778" s="14" t="s">
        <v>72</v>
      </c>
      <c r="AY778" s="253" t="s">
        <v>160</v>
      </c>
    </row>
    <row r="779" s="13" customFormat="1">
      <c r="A779" s="13"/>
      <c r="B779" s="232"/>
      <c r="C779" s="233"/>
      <c r="D779" s="234" t="s">
        <v>171</v>
      </c>
      <c r="E779" s="235" t="s">
        <v>19</v>
      </c>
      <c r="F779" s="236" t="s">
        <v>326</v>
      </c>
      <c r="G779" s="233"/>
      <c r="H779" s="235" t="s">
        <v>19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2" t="s">
        <v>171</v>
      </c>
      <c r="AU779" s="242" t="s">
        <v>81</v>
      </c>
      <c r="AV779" s="13" t="s">
        <v>79</v>
      </c>
      <c r="AW779" s="13" t="s">
        <v>33</v>
      </c>
      <c r="AX779" s="13" t="s">
        <v>72</v>
      </c>
      <c r="AY779" s="242" t="s">
        <v>160</v>
      </c>
    </row>
    <row r="780" s="14" customFormat="1">
      <c r="A780" s="14"/>
      <c r="B780" s="243"/>
      <c r="C780" s="244"/>
      <c r="D780" s="234" t="s">
        <v>171</v>
      </c>
      <c r="E780" s="245" t="s">
        <v>19</v>
      </c>
      <c r="F780" s="246" t="s">
        <v>1164</v>
      </c>
      <c r="G780" s="244"/>
      <c r="H780" s="247">
        <v>0.47499999999999998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171</v>
      </c>
      <c r="AU780" s="253" t="s">
        <v>81</v>
      </c>
      <c r="AV780" s="14" t="s">
        <v>81</v>
      </c>
      <c r="AW780" s="14" t="s">
        <v>33</v>
      </c>
      <c r="AX780" s="14" t="s">
        <v>72</v>
      </c>
      <c r="AY780" s="253" t="s">
        <v>160</v>
      </c>
    </row>
    <row r="781" s="14" customFormat="1">
      <c r="A781" s="14"/>
      <c r="B781" s="243"/>
      <c r="C781" s="244"/>
      <c r="D781" s="234" t="s">
        <v>171</v>
      </c>
      <c r="E781" s="245" t="s">
        <v>19</v>
      </c>
      <c r="F781" s="246" t="s">
        <v>1165</v>
      </c>
      <c r="G781" s="244"/>
      <c r="H781" s="247">
        <v>0.248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171</v>
      </c>
      <c r="AU781" s="253" t="s">
        <v>81</v>
      </c>
      <c r="AV781" s="14" t="s">
        <v>81</v>
      </c>
      <c r="AW781" s="14" t="s">
        <v>33</v>
      </c>
      <c r="AX781" s="14" t="s">
        <v>72</v>
      </c>
      <c r="AY781" s="253" t="s">
        <v>160</v>
      </c>
    </row>
    <row r="782" s="15" customFormat="1">
      <c r="A782" s="15"/>
      <c r="B782" s="254"/>
      <c r="C782" s="255"/>
      <c r="D782" s="234" t="s">
        <v>171</v>
      </c>
      <c r="E782" s="256" t="s">
        <v>19</v>
      </c>
      <c r="F782" s="257" t="s">
        <v>173</v>
      </c>
      <c r="G782" s="255"/>
      <c r="H782" s="258">
        <v>3.8500000000000001</v>
      </c>
      <c r="I782" s="259"/>
      <c r="J782" s="255"/>
      <c r="K782" s="255"/>
      <c r="L782" s="260"/>
      <c r="M782" s="261"/>
      <c r="N782" s="262"/>
      <c r="O782" s="262"/>
      <c r="P782" s="262"/>
      <c r="Q782" s="262"/>
      <c r="R782" s="262"/>
      <c r="S782" s="262"/>
      <c r="T782" s="263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4" t="s">
        <v>171</v>
      </c>
      <c r="AU782" s="264" t="s">
        <v>81</v>
      </c>
      <c r="AV782" s="15" t="s">
        <v>167</v>
      </c>
      <c r="AW782" s="15" t="s">
        <v>33</v>
      </c>
      <c r="AX782" s="15" t="s">
        <v>79</v>
      </c>
      <c r="AY782" s="264" t="s">
        <v>160</v>
      </c>
    </row>
    <row r="783" s="2" customFormat="1" ht="24.15" customHeight="1">
      <c r="A783" s="40"/>
      <c r="B783" s="41"/>
      <c r="C783" s="214" t="s">
        <v>1166</v>
      </c>
      <c r="D783" s="214" t="s">
        <v>162</v>
      </c>
      <c r="E783" s="215" t="s">
        <v>1167</v>
      </c>
      <c r="F783" s="216" t="s">
        <v>1168</v>
      </c>
      <c r="G783" s="217" t="s">
        <v>181</v>
      </c>
      <c r="H783" s="218">
        <v>8.8840000000000003</v>
      </c>
      <c r="I783" s="219"/>
      <c r="J783" s="220">
        <f>ROUND(I783*H783,2)</f>
        <v>0</v>
      </c>
      <c r="K783" s="216" t="s">
        <v>166</v>
      </c>
      <c r="L783" s="46"/>
      <c r="M783" s="221" t="s">
        <v>19</v>
      </c>
      <c r="N783" s="222" t="s">
        <v>43</v>
      </c>
      <c r="O783" s="86"/>
      <c r="P783" s="223">
        <f>O783*H783</f>
        <v>0</v>
      </c>
      <c r="Q783" s="223">
        <v>0.0066299999999999996</v>
      </c>
      <c r="R783" s="223">
        <f>Q783*H783</f>
        <v>0.058900919999999996</v>
      </c>
      <c r="S783" s="223">
        <v>0</v>
      </c>
      <c r="T783" s="224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5" t="s">
        <v>167</v>
      </c>
      <c r="AT783" s="225" t="s">
        <v>162</v>
      </c>
      <c r="AU783" s="225" t="s">
        <v>81</v>
      </c>
      <c r="AY783" s="19" t="s">
        <v>160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9" t="s">
        <v>79</v>
      </c>
      <c r="BK783" s="226">
        <f>ROUND(I783*H783,2)</f>
        <v>0</v>
      </c>
      <c r="BL783" s="19" t="s">
        <v>167</v>
      </c>
      <c r="BM783" s="225" t="s">
        <v>1169</v>
      </c>
    </row>
    <row r="784" s="2" customFormat="1">
      <c r="A784" s="40"/>
      <c r="B784" s="41"/>
      <c r="C784" s="42"/>
      <c r="D784" s="227" t="s">
        <v>169</v>
      </c>
      <c r="E784" s="42"/>
      <c r="F784" s="228" t="s">
        <v>1170</v>
      </c>
      <c r="G784" s="42"/>
      <c r="H784" s="42"/>
      <c r="I784" s="229"/>
      <c r="J784" s="42"/>
      <c r="K784" s="42"/>
      <c r="L784" s="46"/>
      <c r="M784" s="230"/>
      <c r="N784" s="231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169</v>
      </c>
      <c r="AU784" s="19" t="s">
        <v>81</v>
      </c>
    </row>
    <row r="785" s="13" customFormat="1">
      <c r="A785" s="13"/>
      <c r="B785" s="232"/>
      <c r="C785" s="233"/>
      <c r="D785" s="234" t="s">
        <v>171</v>
      </c>
      <c r="E785" s="235" t="s">
        <v>19</v>
      </c>
      <c r="F785" s="236" t="s">
        <v>326</v>
      </c>
      <c r="G785" s="233"/>
      <c r="H785" s="235" t="s">
        <v>19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171</v>
      </c>
      <c r="AU785" s="242" t="s">
        <v>81</v>
      </c>
      <c r="AV785" s="13" t="s">
        <v>79</v>
      </c>
      <c r="AW785" s="13" t="s">
        <v>33</v>
      </c>
      <c r="AX785" s="13" t="s">
        <v>72</v>
      </c>
      <c r="AY785" s="242" t="s">
        <v>160</v>
      </c>
    </row>
    <row r="786" s="14" customFormat="1">
      <c r="A786" s="14"/>
      <c r="B786" s="243"/>
      <c r="C786" s="244"/>
      <c r="D786" s="234" t="s">
        <v>171</v>
      </c>
      <c r="E786" s="245" t="s">
        <v>19</v>
      </c>
      <c r="F786" s="246" t="s">
        <v>1171</v>
      </c>
      <c r="G786" s="244"/>
      <c r="H786" s="247">
        <v>1.8999999999999999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171</v>
      </c>
      <c r="AU786" s="253" t="s">
        <v>81</v>
      </c>
      <c r="AV786" s="14" t="s">
        <v>81</v>
      </c>
      <c r="AW786" s="14" t="s">
        <v>33</v>
      </c>
      <c r="AX786" s="14" t="s">
        <v>72</v>
      </c>
      <c r="AY786" s="253" t="s">
        <v>160</v>
      </c>
    </row>
    <row r="787" s="14" customFormat="1">
      <c r="A787" s="14"/>
      <c r="B787" s="243"/>
      <c r="C787" s="244"/>
      <c r="D787" s="234" t="s">
        <v>171</v>
      </c>
      <c r="E787" s="245" t="s">
        <v>19</v>
      </c>
      <c r="F787" s="246" t="s">
        <v>1172</v>
      </c>
      <c r="G787" s="244"/>
      <c r="H787" s="247">
        <v>3.6930000000000001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171</v>
      </c>
      <c r="AU787" s="253" t="s">
        <v>81</v>
      </c>
      <c r="AV787" s="14" t="s">
        <v>81</v>
      </c>
      <c r="AW787" s="14" t="s">
        <v>33</v>
      </c>
      <c r="AX787" s="14" t="s">
        <v>72</v>
      </c>
      <c r="AY787" s="253" t="s">
        <v>160</v>
      </c>
    </row>
    <row r="788" s="14" customFormat="1">
      <c r="A788" s="14"/>
      <c r="B788" s="243"/>
      <c r="C788" s="244"/>
      <c r="D788" s="234" t="s">
        <v>171</v>
      </c>
      <c r="E788" s="245" t="s">
        <v>19</v>
      </c>
      <c r="F788" s="246" t="s">
        <v>1173</v>
      </c>
      <c r="G788" s="244"/>
      <c r="H788" s="247">
        <v>3.2909999999999999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171</v>
      </c>
      <c r="AU788" s="253" t="s">
        <v>81</v>
      </c>
      <c r="AV788" s="14" t="s">
        <v>81</v>
      </c>
      <c r="AW788" s="14" t="s">
        <v>33</v>
      </c>
      <c r="AX788" s="14" t="s">
        <v>72</v>
      </c>
      <c r="AY788" s="253" t="s">
        <v>160</v>
      </c>
    </row>
    <row r="789" s="15" customFormat="1">
      <c r="A789" s="15"/>
      <c r="B789" s="254"/>
      <c r="C789" s="255"/>
      <c r="D789" s="234" t="s">
        <v>171</v>
      </c>
      <c r="E789" s="256" t="s">
        <v>19</v>
      </c>
      <c r="F789" s="257" t="s">
        <v>173</v>
      </c>
      <c r="G789" s="255"/>
      <c r="H789" s="258">
        <v>8.8840000000000003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4" t="s">
        <v>171</v>
      </c>
      <c r="AU789" s="264" t="s">
        <v>81</v>
      </c>
      <c r="AV789" s="15" t="s">
        <v>167</v>
      </c>
      <c r="AW789" s="15" t="s">
        <v>33</v>
      </c>
      <c r="AX789" s="15" t="s">
        <v>79</v>
      </c>
      <c r="AY789" s="264" t="s">
        <v>160</v>
      </c>
    </row>
    <row r="790" s="2" customFormat="1" ht="24.15" customHeight="1">
      <c r="A790" s="40"/>
      <c r="B790" s="41"/>
      <c r="C790" s="214" t="s">
        <v>1174</v>
      </c>
      <c r="D790" s="214" t="s">
        <v>162</v>
      </c>
      <c r="E790" s="215" t="s">
        <v>1175</v>
      </c>
      <c r="F790" s="216" t="s">
        <v>1176</v>
      </c>
      <c r="G790" s="217" t="s">
        <v>181</v>
      </c>
      <c r="H790" s="218">
        <v>8.8840000000000003</v>
      </c>
      <c r="I790" s="219"/>
      <c r="J790" s="220">
        <f>ROUND(I790*H790,2)</f>
        <v>0</v>
      </c>
      <c r="K790" s="216" t="s">
        <v>166</v>
      </c>
      <c r="L790" s="46"/>
      <c r="M790" s="221" t="s">
        <v>19</v>
      </c>
      <c r="N790" s="222" t="s">
        <v>43</v>
      </c>
      <c r="O790" s="86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5" t="s">
        <v>167</v>
      </c>
      <c r="AT790" s="225" t="s">
        <v>162</v>
      </c>
      <c r="AU790" s="225" t="s">
        <v>81</v>
      </c>
      <c r="AY790" s="19" t="s">
        <v>160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9" t="s">
        <v>79</v>
      </c>
      <c r="BK790" s="226">
        <f>ROUND(I790*H790,2)</f>
        <v>0</v>
      </c>
      <c r="BL790" s="19" t="s">
        <v>167</v>
      </c>
      <c r="BM790" s="225" t="s">
        <v>1177</v>
      </c>
    </row>
    <row r="791" s="2" customFormat="1">
      <c r="A791" s="40"/>
      <c r="B791" s="41"/>
      <c r="C791" s="42"/>
      <c r="D791" s="227" t="s">
        <v>169</v>
      </c>
      <c r="E791" s="42"/>
      <c r="F791" s="228" t="s">
        <v>1178</v>
      </c>
      <c r="G791" s="42"/>
      <c r="H791" s="42"/>
      <c r="I791" s="229"/>
      <c r="J791" s="42"/>
      <c r="K791" s="42"/>
      <c r="L791" s="46"/>
      <c r="M791" s="230"/>
      <c r="N791" s="231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169</v>
      </c>
      <c r="AU791" s="19" t="s">
        <v>81</v>
      </c>
    </row>
    <row r="792" s="13" customFormat="1">
      <c r="A792" s="13"/>
      <c r="B792" s="232"/>
      <c r="C792" s="233"/>
      <c r="D792" s="234" t="s">
        <v>171</v>
      </c>
      <c r="E792" s="235" t="s">
        <v>19</v>
      </c>
      <c r="F792" s="236" t="s">
        <v>326</v>
      </c>
      <c r="G792" s="233"/>
      <c r="H792" s="235" t="s">
        <v>19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171</v>
      </c>
      <c r="AU792" s="242" t="s">
        <v>81</v>
      </c>
      <c r="AV792" s="13" t="s">
        <v>79</v>
      </c>
      <c r="AW792" s="13" t="s">
        <v>33</v>
      </c>
      <c r="AX792" s="13" t="s">
        <v>72</v>
      </c>
      <c r="AY792" s="242" t="s">
        <v>160</v>
      </c>
    </row>
    <row r="793" s="14" customFormat="1">
      <c r="A793" s="14"/>
      <c r="B793" s="243"/>
      <c r="C793" s="244"/>
      <c r="D793" s="234" t="s">
        <v>171</v>
      </c>
      <c r="E793" s="245" t="s">
        <v>19</v>
      </c>
      <c r="F793" s="246" t="s">
        <v>1171</v>
      </c>
      <c r="G793" s="244"/>
      <c r="H793" s="247">
        <v>1.8999999999999999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171</v>
      </c>
      <c r="AU793" s="253" t="s">
        <v>81</v>
      </c>
      <c r="AV793" s="14" t="s">
        <v>81</v>
      </c>
      <c r="AW793" s="14" t="s">
        <v>33</v>
      </c>
      <c r="AX793" s="14" t="s">
        <v>72</v>
      </c>
      <c r="AY793" s="253" t="s">
        <v>160</v>
      </c>
    </row>
    <row r="794" s="14" customFormat="1">
      <c r="A794" s="14"/>
      <c r="B794" s="243"/>
      <c r="C794" s="244"/>
      <c r="D794" s="234" t="s">
        <v>171</v>
      </c>
      <c r="E794" s="245" t="s">
        <v>19</v>
      </c>
      <c r="F794" s="246" t="s">
        <v>1172</v>
      </c>
      <c r="G794" s="244"/>
      <c r="H794" s="247">
        <v>3.6930000000000001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171</v>
      </c>
      <c r="AU794" s="253" t="s">
        <v>81</v>
      </c>
      <c r="AV794" s="14" t="s">
        <v>81</v>
      </c>
      <c r="AW794" s="14" t="s">
        <v>33</v>
      </c>
      <c r="AX794" s="14" t="s">
        <v>72</v>
      </c>
      <c r="AY794" s="253" t="s">
        <v>160</v>
      </c>
    </row>
    <row r="795" s="14" customFormat="1">
      <c r="A795" s="14"/>
      <c r="B795" s="243"/>
      <c r="C795" s="244"/>
      <c r="D795" s="234" t="s">
        <v>171</v>
      </c>
      <c r="E795" s="245" t="s">
        <v>19</v>
      </c>
      <c r="F795" s="246" t="s">
        <v>1173</v>
      </c>
      <c r="G795" s="244"/>
      <c r="H795" s="247">
        <v>3.2909999999999999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171</v>
      </c>
      <c r="AU795" s="253" t="s">
        <v>81</v>
      </c>
      <c r="AV795" s="14" t="s">
        <v>81</v>
      </c>
      <c r="AW795" s="14" t="s">
        <v>33</v>
      </c>
      <c r="AX795" s="14" t="s">
        <v>72</v>
      </c>
      <c r="AY795" s="253" t="s">
        <v>160</v>
      </c>
    </row>
    <row r="796" s="15" customFormat="1">
      <c r="A796" s="15"/>
      <c r="B796" s="254"/>
      <c r="C796" s="255"/>
      <c r="D796" s="234" t="s">
        <v>171</v>
      </c>
      <c r="E796" s="256" t="s">
        <v>19</v>
      </c>
      <c r="F796" s="257" t="s">
        <v>173</v>
      </c>
      <c r="G796" s="255"/>
      <c r="H796" s="258">
        <v>8.8840000000000003</v>
      </c>
      <c r="I796" s="259"/>
      <c r="J796" s="255"/>
      <c r="K796" s="255"/>
      <c r="L796" s="260"/>
      <c r="M796" s="261"/>
      <c r="N796" s="262"/>
      <c r="O796" s="262"/>
      <c r="P796" s="262"/>
      <c r="Q796" s="262"/>
      <c r="R796" s="262"/>
      <c r="S796" s="262"/>
      <c r="T796" s="263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4" t="s">
        <v>171</v>
      </c>
      <c r="AU796" s="264" t="s">
        <v>81</v>
      </c>
      <c r="AV796" s="15" t="s">
        <v>167</v>
      </c>
      <c r="AW796" s="15" t="s">
        <v>33</v>
      </c>
      <c r="AX796" s="15" t="s">
        <v>79</v>
      </c>
      <c r="AY796" s="264" t="s">
        <v>160</v>
      </c>
    </row>
    <row r="797" s="2" customFormat="1" ht="24.15" customHeight="1">
      <c r="A797" s="40"/>
      <c r="B797" s="41"/>
      <c r="C797" s="214" t="s">
        <v>1179</v>
      </c>
      <c r="D797" s="214" t="s">
        <v>162</v>
      </c>
      <c r="E797" s="215" t="s">
        <v>1180</v>
      </c>
      <c r="F797" s="216" t="s">
        <v>1181</v>
      </c>
      <c r="G797" s="217" t="s">
        <v>181</v>
      </c>
      <c r="H797" s="218">
        <v>27.016999999999999</v>
      </c>
      <c r="I797" s="219"/>
      <c r="J797" s="220">
        <f>ROUND(I797*H797,2)</f>
        <v>0</v>
      </c>
      <c r="K797" s="216" t="s">
        <v>166</v>
      </c>
      <c r="L797" s="46"/>
      <c r="M797" s="221" t="s">
        <v>19</v>
      </c>
      <c r="N797" s="222" t="s">
        <v>43</v>
      </c>
      <c r="O797" s="86"/>
      <c r="P797" s="223">
        <f>O797*H797</f>
        <v>0</v>
      </c>
      <c r="Q797" s="223">
        <v>0.0046499999999999996</v>
      </c>
      <c r="R797" s="223">
        <f>Q797*H797</f>
        <v>0.12562904999999999</v>
      </c>
      <c r="S797" s="223">
        <v>0</v>
      </c>
      <c r="T797" s="224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5" t="s">
        <v>167</v>
      </c>
      <c r="AT797" s="225" t="s">
        <v>162</v>
      </c>
      <c r="AU797" s="225" t="s">
        <v>81</v>
      </c>
      <c r="AY797" s="19" t="s">
        <v>160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9" t="s">
        <v>79</v>
      </c>
      <c r="BK797" s="226">
        <f>ROUND(I797*H797,2)</f>
        <v>0</v>
      </c>
      <c r="BL797" s="19" t="s">
        <v>167</v>
      </c>
      <c r="BM797" s="225" t="s">
        <v>1182</v>
      </c>
    </row>
    <row r="798" s="2" customFormat="1">
      <c r="A798" s="40"/>
      <c r="B798" s="41"/>
      <c r="C798" s="42"/>
      <c r="D798" s="227" t="s">
        <v>169</v>
      </c>
      <c r="E798" s="42"/>
      <c r="F798" s="228" t="s">
        <v>1183</v>
      </c>
      <c r="G798" s="42"/>
      <c r="H798" s="42"/>
      <c r="I798" s="229"/>
      <c r="J798" s="42"/>
      <c r="K798" s="42"/>
      <c r="L798" s="46"/>
      <c r="M798" s="230"/>
      <c r="N798" s="231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169</v>
      </c>
      <c r="AU798" s="19" t="s">
        <v>81</v>
      </c>
    </row>
    <row r="799" s="13" customFormat="1">
      <c r="A799" s="13"/>
      <c r="B799" s="232"/>
      <c r="C799" s="233"/>
      <c r="D799" s="234" t="s">
        <v>171</v>
      </c>
      <c r="E799" s="235" t="s">
        <v>19</v>
      </c>
      <c r="F799" s="236" t="s">
        <v>324</v>
      </c>
      <c r="G799" s="233"/>
      <c r="H799" s="235" t="s">
        <v>19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171</v>
      </c>
      <c r="AU799" s="242" t="s">
        <v>81</v>
      </c>
      <c r="AV799" s="13" t="s">
        <v>79</v>
      </c>
      <c r="AW799" s="13" t="s">
        <v>33</v>
      </c>
      <c r="AX799" s="13" t="s">
        <v>72</v>
      </c>
      <c r="AY799" s="242" t="s">
        <v>160</v>
      </c>
    </row>
    <row r="800" s="13" customFormat="1">
      <c r="A800" s="13"/>
      <c r="B800" s="232"/>
      <c r="C800" s="233"/>
      <c r="D800" s="234" t="s">
        <v>171</v>
      </c>
      <c r="E800" s="235" t="s">
        <v>19</v>
      </c>
      <c r="F800" s="236" t="s">
        <v>1160</v>
      </c>
      <c r="G800" s="233"/>
      <c r="H800" s="235" t="s">
        <v>19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2" t="s">
        <v>171</v>
      </c>
      <c r="AU800" s="242" t="s">
        <v>81</v>
      </c>
      <c r="AV800" s="13" t="s">
        <v>79</v>
      </c>
      <c r="AW800" s="13" t="s">
        <v>33</v>
      </c>
      <c r="AX800" s="13" t="s">
        <v>72</v>
      </c>
      <c r="AY800" s="242" t="s">
        <v>160</v>
      </c>
    </row>
    <row r="801" s="14" customFormat="1">
      <c r="A801" s="14"/>
      <c r="B801" s="243"/>
      <c r="C801" s="244"/>
      <c r="D801" s="234" t="s">
        <v>171</v>
      </c>
      <c r="E801" s="245" t="s">
        <v>19</v>
      </c>
      <c r="F801" s="246" t="s">
        <v>1184</v>
      </c>
      <c r="G801" s="244"/>
      <c r="H801" s="247">
        <v>6.3399999999999999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171</v>
      </c>
      <c r="AU801" s="253" t="s">
        <v>81</v>
      </c>
      <c r="AV801" s="14" t="s">
        <v>81</v>
      </c>
      <c r="AW801" s="14" t="s">
        <v>33</v>
      </c>
      <c r="AX801" s="14" t="s">
        <v>72</v>
      </c>
      <c r="AY801" s="253" t="s">
        <v>160</v>
      </c>
    </row>
    <row r="802" s="14" customFormat="1">
      <c r="A802" s="14"/>
      <c r="B802" s="243"/>
      <c r="C802" s="244"/>
      <c r="D802" s="234" t="s">
        <v>171</v>
      </c>
      <c r="E802" s="245" t="s">
        <v>19</v>
      </c>
      <c r="F802" s="246" t="s">
        <v>1185</v>
      </c>
      <c r="G802" s="244"/>
      <c r="H802" s="247">
        <v>6.0720000000000001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171</v>
      </c>
      <c r="AU802" s="253" t="s">
        <v>81</v>
      </c>
      <c r="AV802" s="14" t="s">
        <v>81</v>
      </c>
      <c r="AW802" s="14" t="s">
        <v>33</v>
      </c>
      <c r="AX802" s="14" t="s">
        <v>72</v>
      </c>
      <c r="AY802" s="253" t="s">
        <v>160</v>
      </c>
    </row>
    <row r="803" s="14" customFormat="1">
      <c r="A803" s="14"/>
      <c r="B803" s="243"/>
      <c r="C803" s="244"/>
      <c r="D803" s="234" t="s">
        <v>171</v>
      </c>
      <c r="E803" s="245" t="s">
        <v>19</v>
      </c>
      <c r="F803" s="246" t="s">
        <v>1186</v>
      </c>
      <c r="G803" s="244"/>
      <c r="H803" s="247">
        <v>1.2190000000000001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171</v>
      </c>
      <c r="AU803" s="253" t="s">
        <v>81</v>
      </c>
      <c r="AV803" s="14" t="s">
        <v>81</v>
      </c>
      <c r="AW803" s="14" t="s">
        <v>33</v>
      </c>
      <c r="AX803" s="14" t="s">
        <v>72</v>
      </c>
      <c r="AY803" s="253" t="s">
        <v>160</v>
      </c>
    </row>
    <row r="804" s="13" customFormat="1">
      <c r="A804" s="13"/>
      <c r="B804" s="232"/>
      <c r="C804" s="233"/>
      <c r="D804" s="234" t="s">
        <v>171</v>
      </c>
      <c r="E804" s="235" t="s">
        <v>19</v>
      </c>
      <c r="F804" s="236" t="s">
        <v>889</v>
      </c>
      <c r="G804" s="233"/>
      <c r="H804" s="235" t="s">
        <v>19</v>
      </c>
      <c r="I804" s="237"/>
      <c r="J804" s="233"/>
      <c r="K804" s="233"/>
      <c r="L804" s="238"/>
      <c r="M804" s="239"/>
      <c r="N804" s="240"/>
      <c r="O804" s="240"/>
      <c r="P804" s="240"/>
      <c r="Q804" s="240"/>
      <c r="R804" s="240"/>
      <c r="S804" s="240"/>
      <c r="T804" s="24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2" t="s">
        <v>171</v>
      </c>
      <c r="AU804" s="242" t="s">
        <v>81</v>
      </c>
      <c r="AV804" s="13" t="s">
        <v>79</v>
      </c>
      <c r="AW804" s="13" t="s">
        <v>33</v>
      </c>
      <c r="AX804" s="13" t="s">
        <v>72</v>
      </c>
      <c r="AY804" s="242" t="s">
        <v>160</v>
      </c>
    </row>
    <row r="805" s="14" customFormat="1">
      <c r="A805" s="14"/>
      <c r="B805" s="243"/>
      <c r="C805" s="244"/>
      <c r="D805" s="234" t="s">
        <v>171</v>
      </c>
      <c r="E805" s="245" t="s">
        <v>19</v>
      </c>
      <c r="F805" s="246" t="s">
        <v>1187</v>
      </c>
      <c r="G805" s="244"/>
      <c r="H805" s="247">
        <v>6.1689999999999996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171</v>
      </c>
      <c r="AU805" s="253" t="s">
        <v>81</v>
      </c>
      <c r="AV805" s="14" t="s">
        <v>81</v>
      </c>
      <c r="AW805" s="14" t="s">
        <v>33</v>
      </c>
      <c r="AX805" s="14" t="s">
        <v>72</v>
      </c>
      <c r="AY805" s="253" t="s">
        <v>160</v>
      </c>
    </row>
    <row r="806" s="14" customFormat="1">
      <c r="A806" s="14"/>
      <c r="B806" s="243"/>
      <c r="C806" s="244"/>
      <c r="D806" s="234" t="s">
        <v>171</v>
      </c>
      <c r="E806" s="245" t="s">
        <v>19</v>
      </c>
      <c r="F806" s="246" t="s">
        <v>1188</v>
      </c>
      <c r="G806" s="244"/>
      <c r="H806" s="247">
        <v>5.9009999999999998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171</v>
      </c>
      <c r="AU806" s="253" t="s">
        <v>81</v>
      </c>
      <c r="AV806" s="14" t="s">
        <v>81</v>
      </c>
      <c r="AW806" s="14" t="s">
        <v>33</v>
      </c>
      <c r="AX806" s="14" t="s">
        <v>72</v>
      </c>
      <c r="AY806" s="253" t="s">
        <v>160</v>
      </c>
    </row>
    <row r="807" s="14" customFormat="1">
      <c r="A807" s="14"/>
      <c r="B807" s="243"/>
      <c r="C807" s="244"/>
      <c r="D807" s="234" t="s">
        <v>171</v>
      </c>
      <c r="E807" s="245" t="s">
        <v>19</v>
      </c>
      <c r="F807" s="246" t="s">
        <v>1189</v>
      </c>
      <c r="G807" s="244"/>
      <c r="H807" s="247">
        <v>1.3160000000000001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171</v>
      </c>
      <c r="AU807" s="253" t="s">
        <v>81</v>
      </c>
      <c r="AV807" s="14" t="s">
        <v>81</v>
      </c>
      <c r="AW807" s="14" t="s">
        <v>33</v>
      </c>
      <c r="AX807" s="14" t="s">
        <v>72</v>
      </c>
      <c r="AY807" s="253" t="s">
        <v>160</v>
      </c>
    </row>
    <row r="808" s="15" customFormat="1">
      <c r="A808" s="15"/>
      <c r="B808" s="254"/>
      <c r="C808" s="255"/>
      <c r="D808" s="234" t="s">
        <v>171</v>
      </c>
      <c r="E808" s="256" t="s">
        <v>19</v>
      </c>
      <c r="F808" s="257" t="s">
        <v>173</v>
      </c>
      <c r="G808" s="255"/>
      <c r="H808" s="258">
        <v>27.016999999999999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4" t="s">
        <v>171</v>
      </c>
      <c r="AU808" s="264" t="s">
        <v>81</v>
      </c>
      <c r="AV808" s="15" t="s">
        <v>167</v>
      </c>
      <c r="AW808" s="15" t="s">
        <v>33</v>
      </c>
      <c r="AX808" s="15" t="s">
        <v>79</v>
      </c>
      <c r="AY808" s="264" t="s">
        <v>160</v>
      </c>
    </row>
    <row r="809" s="2" customFormat="1" ht="24.15" customHeight="1">
      <c r="A809" s="40"/>
      <c r="B809" s="41"/>
      <c r="C809" s="214" t="s">
        <v>1190</v>
      </c>
      <c r="D809" s="214" t="s">
        <v>162</v>
      </c>
      <c r="E809" s="215" t="s">
        <v>1191</v>
      </c>
      <c r="F809" s="216" t="s">
        <v>1192</v>
      </c>
      <c r="G809" s="217" t="s">
        <v>181</v>
      </c>
      <c r="H809" s="218">
        <v>27.016999999999999</v>
      </c>
      <c r="I809" s="219"/>
      <c r="J809" s="220">
        <f>ROUND(I809*H809,2)</f>
        <v>0</v>
      </c>
      <c r="K809" s="216" t="s">
        <v>166</v>
      </c>
      <c r="L809" s="46"/>
      <c r="M809" s="221" t="s">
        <v>19</v>
      </c>
      <c r="N809" s="222" t="s">
        <v>43</v>
      </c>
      <c r="O809" s="86"/>
      <c r="P809" s="223">
        <f>O809*H809</f>
        <v>0</v>
      </c>
      <c r="Q809" s="223">
        <v>0</v>
      </c>
      <c r="R809" s="223">
        <f>Q809*H809</f>
        <v>0</v>
      </c>
      <c r="S809" s="223">
        <v>0</v>
      </c>
      <c r="T809" s="224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5" t="s">
        <v>167</v>
      </c>
      <c r="AT809" s="225" t="s">
        <v>162</v>
      </c>
      <c r="AU809" s="225" t="s">
        <v>81</v>
      </c>
      <c r="AY809" s="19" t="s">
        <v>160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9" t="s">
        <v>79</v>
      </c>
      <c r="BK809" s="226">
        <f>ROUND(I809*H809,2)</f>
        <v>0</v>
      </c>
      <c r="BL809" s="19" t="s">
        <v>167</v>
      </c>
      <c r="BM809" s="225" t="s">
        <v>1193</v>
      </c>
    </row>
    <row r="810" s="2" customFormat="1">
      <c r="A810" s="40"/>
      <c r="B810" s="41"/>
      <c r="C810" s="42"/>
      <c r="D810" s="227" t="s">
        <v>169</v>
      </c>
      <c r="E810" s="42"/>
      <c r="F810" s="228" t="s">
        <v>1194</v>
      </c>
      <c r="G810" s="42"/>
      <c r="H810" s="42"/>
      <c r="I810" s="229"/>
      <c r="J810" s="42"/>
      <c r="K810" s="42"/>
      <c r="L810" s="46"/>
      <c r="M810" s="230"/>
      <c r="N810" s="231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169</v>
      </c>
      <c r="AU810" s="19" t="s">
        <v>81</v>
      </c>
    </row>
    <row r="811" s="13" customFormat="1">
      <c r="A811" s="13"/>
      <c r="B811" s="232"/>
      <c r="C811" s="233"/>
      <c r="D811" s="234" t="s">
        <v>171</v>
      </c>
      <c r="E811" s="235" t="s">
        <v>19</v>
      </c>
      <c r="F811" s="236" t="s">
        <v>324</v>
      </c>
      <c r="G811" s="233"/>
      <c r="H811" s="235" t="s">
        <v>19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171</v>
      </c>
      <c r="AU811" s="242" t="s">
        <v>81</v>
      </c>
      <c r="AV811" s="13" t="s">
        <v>79</v>
      </c>
      <c r="AW811" s="13" t="s">
        <v>33</v>
      </c>
      <c r="AX811" s="13" t="s">
        <v>72</v>
      </c>
      <c r="AY811" s="242" t="s">
        <v>160</v>
      </c>
    </row>
    <row r="812" s="13" customFormat="1">
      <c r="A812" s="13"/>
      <c r="B812" s="232"/>
      <c r="C812" s="233"/>
      <c r="D812" s="234" t="s">
        <v>171</v>
      </c>
      <c r="E812" s="235" t="s">
        <v>19</v>
      </c>
      <c r="F812" s="236" t="s">
        <v>1160</v>
      </c>
      <c r="G812" s="233"/>
      <c r="H812" s="235" t="s">
        <v>19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2" t="s">
        <v>171</v>
      </c>
      <c r="AU812" s="242" t="s">
        <v>81</v>
      </c>
      <c r="AV812" s="13" t="s">
        <v>79</v>
      </c>
      <c r="AW812" s="13" t="s">
        <v>33</v>
      </c>
      <c r="AX812" s="13" t="s">
        <v>72</v>
      </c>
      <c r="AY812" s="242" t="s">
        <v>160</v>
      </c>
    </row>
    <row r="813" s="14" customFormat="1">
      <c r="A813" s="14"/>
      <c r="B813" s="243"/>
      <c r="C813" s="244"/>
      <c r="D813" s="234" t="s">
        <v>171</v>
      </c>
      <c r="E813" s="245" t="s">
        <v>19</v>
      </c>
      <c r="F813" s="246" t="s">
        <v>1184</v>
      </c>
      <c r="G813" s="244"/>
      <c r="H813" s="247">
        <v>6.3399999999999999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171</v>
      </c>
      <c r="AU813" s="253" t="s">
        <v>81</v>
      </c>
      <c r="AV813" s="14" t="s">
        <v>81</v>
      </c>
      <c r="AW813" s="14" t="s">
        <v>33</v>
      </c>
      <c r="AX813" s="14" t="s">
        <v>72</v>
      </c>
      <c r="AY813" s="253" t="s">
        <v>160</v>
      </c>
    </row>
    <row r="814" s="14" customFormat="1">
      <c r="A814" s="14"/>
      <c r="B814" s="243"/>
      <c r="C814" s="244"/>
      <c r="D814" s="234" t="s">
        <v>171</v>
      </c>
      <c r="E814" s="245" t="s">
        <v>19</v>
      </c>
      <c r="F814" s="246" t="s">
        <v>1185</v>
      </c>
      <c r="G814" s="244"/>
      <c r="H814" s="247">
        <v>6.0720000000000001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171</v>
      </c>
      <c r="AU814" s="253" t="s">
        <v>81</v>
      </c>
      <c r="AV814" s="14" t="s">
        <v>81</v>
      </c>
      <c r="AW814" s="14" t="s">
        <v>33</v>
      </c>
      <c r="AX814" s="14" t="s">
        <v>72</v>
      </c>
      <c r="AY814" s="253" t="s">
        <v>160</v>
      </c>
    </row>
    <row r="815" s="14" customFormat="1">
      <c r="A815" s="14"/>
      <c r="B815" s="243"/>
      <c r="C815" s="244"/>
      <c r="D815" s="234" t="s">
        <v>171</v>
      </c>
      <c r="E815" s="245" t="s">
        <v>19</v>
      </c>
      <c r="F815" s="246" t="s">
        <v>1186</v>
      </c>
      <c r="G815" s="244"/>
      <c r="H815" s="247">
        <v>1.2190000000000001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171</v>
      </c>
      <c r="AU815" s="253" t="s">
        <v>81</v>
      </c>
      <c r="AV815" s="14" t="s">
        <v>81</v>
      </c>
      <c r="AW815" s="14" t="s">
        <v>33</v>
      </c>
      <c r="AX815" s="14" t="s">
        <v>72</v>
      </c>
      <c r="AY815" s="253" t="s">
        <v>160</v>
      </c>
    </row>
    <row r="816" s="13" customFormat="1">
      <c r="A816" s="13"/>
      <c r="B816" s="232"/>
      <c r="C816" s="233"/>
      <c r="D816" s="234" t="s">
        <v>171</v>
      </c>
      <c r="E816" s="235" t="s">
        <v>19</v>
      </c>
      <c r="F816" s="236" t="s">
        <v>889</v>
      </c>
      <c r="G816" s="233"/>
      <c r="H816" s="235" t="s">
        <v>19</v>
      </c>
      <c r="I816" s="237"/>
      <c r="J816" s="233"/>
      <c r="K816" s="233"/>
      <c r="L816" s="238"/>
      <c r="M816" s="239"/>
      <c r="N816" s="240"/>
      <c r="O816" s="240"/>
      <c r="P816" s="240"/>
      <c r="Q816" s="240"/>
      <c r="R816" s="240"/>
      <c r="S816" s="240"/>
      <c r="T816" s="24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2" t="s">
        <v>171</v>
      </c>
      <c r="AU816" s="242" t="s">
        <v>81</v>
      </c>
      <c r="AV816" s="13" t="s">
        <v>79</v>
      </c>
      <c r="AW816" s="13" t="s">
        <v>33</v>
      </c>
      <c r="AX816" s="13" t="s">
        <v>72</v>
      </c>
      <c r="AY816" s="242" t="s">
        <v>160</v>
      </c>
    </row>
    <row r="817" s="14" customFormat="1">
      <c r="A817" s="14"/>
      <c r="B817" s="243"/>
      <c r="C817" s="244"/>
      <c r="D817" s="234" t="s">
        <v>171</v>
      </c>
      <c r="E817" s="245" t="s">
        <v>19</v>
      </c>
      <c r="F817" s="246" t="s">
        <v>1187</v>
      </c>
      <c r="G817" s="244"/>
      <c r="H817" s="247">
        <v>6.1689999999999996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171</v>
      </c>
      <c r="AU817" s="253" t="s">
        <v>81</v>
      </c>
      <c r="AV817" s="14" t="s">
        <v>81</v>
      </c>
      <c r="AW817" s="14" t="s">
        <v>33</v>
      </c>
      <c r="AX817" s="14" t="s">
        <v>72</v>
      </c>
      <c r="AY817" s="253" t="s">
        <v>160</v>
      </c>
    </row>
    <row r="818" s="14" customFormat="1">
      <c r="A818" s="14"/>
      <c r="B818" s="243"/>
      <c r="C818" s="244"/>
      <c r="D818" s="234" t="s">
        <v>171</v>
      </c>
      <c r="E818" s="245" t="s">
        <v>19</v>
      </c>
      <c r="F818" s="246" t="s">
        <v>1188</v>
      </c>
      <c r="G818" s="244"/>
      <c r="H818" s="247">
        <v>5.9009999999999998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171</v>
      </c>
      <c r="AU818" s="253" t="s">
        <v>81</v>
      </c>
      <c r="AV818" s="14" t="s">
        <v>81</v>
      </c>
      <c r="AW818" s="14" t="s">
        <v>33</v>
      </c>
      <c r="AX818" s="14" t="s">
        <v>72</v>
      </c>
      <c r="AY818" s="253" t="s">
        <v>160</v>
      </c>
    </row>
    <row r="819" s="14" customFormat="1">
      <c r="A819" s="14"/>
      <c r="B819" s="243"/>
      <c r="C819" s="244"/>
      <c r="D819" s="234" t="s">
        <v>171</v>
      </c>
      <c r="E819" s="245" t="s">
        <v>19</v>
      </c>
      <c r="F819" s="246" t="s">
        <v>1189</v>
      </c>
      <c r="G819" s="244"/>
      <c r="H819" s="247">
        <v>1.3160000000000001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171</v>
      </c>
      <c r="AU819" s="253" t="s">
        <v>81</v>
      </c>
      <c r="AV819" s="14" t="s">
        <v>81</v>
      </c>
      <c r="AW819" s="14" t="s">
        <v>33</v>
      </c>
      <c r="AX819" s="14" t="s">
        <v>72</v>
      </c>
      <c r="AY819" s="253" t="s">
        <v>160</v>
      </c>
    </row>
    <row r="820" s="15" customFormat="1">
      <c r="A820" s="15"/>
      <c r="B820" s="254"/>
      <c r="C820" s="255"/>
      <c r="D820" s="234" t="s">
        <v>171</v>
      </c>
      <c r="E820" s="256" t="s">
        <v>19</v>
      </c>
      <c r="F820" s="257" t="s">
        <v>173</v>
      </c>
      <c r="G820" s="255"/>
      <c r="H820" s="258">
        <v>27.016999999999999</v>
      </c>
      <c r="I820" s="259"/>
      <c r="J820" s="255"/>
      <c r="K820" s="255"/>
      <c r="L820" s="260"/>
      <c r="M820" s="261"/>
      <c r="N820" s="262"/>
      <c r="O820" s="262"/>
      <c r="P820" s="262"/>
      <c r="Q820" s="262"/>
      <c r="R820" s="262"/>
      <c r="S820" s="262"/>
      <c r="T820" s="263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4" t="s">
        <v>171</v>
      </c>
      <c r="AU820" s="264" t="s">
        <v>81</v>
      </c>
      <c r="AV820" s="15" t="s">
        <v>167</v>
      </c>
      <c r="AW820" s="15" t="s">
        <v>33</v>
      </c>
      <c r="AX820" s="15" t="s">
        <v>79</v>
      </c>
      <c r="AY820" s="264" t="s">
        <v>160</v>
      </c>
    </row>
    <row r="821" s="2" customFormat="1" ht="24.15" customHeight="1">
      <c r="A821" s="40"/>
      <c r="B821" s="41"/>
      <c r="C821" s="214" t="s">
        <v>1195</v>
      </c>
      <c r="D821" s="214" t="s">
        <v>162</v>
      </c>
      <c r="E821" s="215" t="s">
        <v>1196</v>
      </c>
      <c r="F821" s="216" t="s">
        <v>1197</v>
      </c>
      <c r="G821" s="217" t="s">
        <v>181</v>
      </c>
      <c r="H821" s="218">
        <v>3.2909999999999999</v>
      </c>
      <c r="I821" s="219"/>
      <c r="J821" s="220">
        <f>ROUND(I821*H821,2)</f>
        <v>0</v>
      </c>
      <c r="K821" s="216" t="s">
        <v>166</v>
      </c>
      <c r="L821" s="46"/>
      <c r="M821" s="221" t="s">
        <v>19</v>
      </c>
      <c r="N821" s="222" t="s">
        <v>43</v>
      </c>
      <c r="O821" s="86"/>
      <c r="P821" s="223">
        <f>O821*H821</f>
        <v>0</v>
      </c>
      <c r="Q821" s="223">
        <v>0.0013400000000000001</v>
      </c>
      <c r="R821" s="223">
        <f>Q821*H821</f>
        <v>0.0044099400000000002</v>
      </c>
      <c r="S821" s="223">
        <v>0</v>
      </c>
      <c r="T821" s="224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5" t="s">
        <v>167</v>
      </c>
      <c r="AT821" s="225" t="s">
        <v>162</v>
      </c>
      <c r="AU821" s="225" t="s">
        <v>81</v>
      </c>
      <c r="AY821" s="19" t="s">
        <v>160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9" t="s">
        <v>79</v>
      </c>
      <c r="BK821" s="226">
        <f>ROUND(I821*H821,2)</f>
        <v>0</v>
      </c>
      <c r="BL821" s="19" t="s">
        <v>167</v>
      </c>
      <c r="BM821" s="225" t="s">
        <v>1198</v>
      </c>
    </row>
    <row r="822" s="2" customFormat="1">
      <c r="A822" s="40"/>
      <c r="B822" s="41"/>
      <c r="C822" s="42"/>
      <c r="D822" s="227" t="s">
        <v>169</v>
      </c>
      <c r="E822" s="42"/>
      <c r="F822" s="228" t="s">
        <v>1199</v>
      </c>
      <c r="G822" s="42"/>
      <c r="H822" s="42"/>
      <c r="I822" s="229"/>
      <c r="J822" s="42"/>
      <c r="K822" s="42"/>
      <c r="L822" s="46"/>
      <c r="M822" s="230"/>
      <c r="N822" s="231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169</v>
      </c>
      <c r="AU822" s="19" t="s">
        <v>81</v>
      </c>
    </row>
    <row r="823" s="13" customFormat="1">
      <c r="A823" s="13"/>
      <c r="B823" s="232"/>
      <c r="C823" s="233"/>
      <c r="D823" s="234" t="s">
        <v>171</v>
      </c>
      <c r="E823" s="235" t="s">
        <v>19</v>
      </c>
      <c r="F823" s="236" t="s">
        <v>326</v>
      </c>
      <c r="G823" s="233"/>
      <c r="H823" s="235" t="s">
        <v>19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2" t="s">
        <v>171</v>
      </c>
      <c r="AU823" s="242" t="s">
        <v>81</v>
      </c>
      <c r="AV823" s="13" t="s">
        <v>79</v>
      </c>
      <c r="AW823" s="13" t="s">
        <v>33</v>
      </c>
      <c r="AX823" s="13" t="s">
        <v>72</v>
      </c>
      <c r="AY823" s="242" t="s">
        <v>160</v>
      </c>
    </row>
    <row r="824" s="14" customFormat="1">
      <c r="A824" s="14"/>
      <c r="B824" s="243"/>
      <c r="C824" s="244"/>
      <c r="D824" s="234" t="s">
        <v>171</v>
      </c>
      <c r="E824" s="245" t="s">
        <v>19</v>
      </c>
      <c r="F824" s="246" t="s">
        <v>1173</v>
      </c>
      <c r="G824" s="244"/>
      <c r="H824" s="247">
        <v>3.2909999999999999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171</v>
      </c>
      <c r="AU824" s="253" t="s">
        <v>81</v>
      </c>
      <c r="AV824" s="14" t="s">
        <v>81</v>
      </c>
      <c r="AW824" s="14" t="s">
        <v>33</v>
      </c>
      <c r="AX824" s="14" t="s">
        <v>72</v>
      </c>
      <c r="AY824" s="253" t="s">
        <v>160</v>
      </c>
    </row>
    <row r="825" s="15" customFormat="1">
      <c r="A825" s="15"/>
      <c r="B825" s="254"/>
      <c r="C825" s="255"/>
      <c r="D825" s="234" t="s">
        <v>171</v>
      </c>
      <c r="E825" s="256" t="s">
        <v>19</v>
      </c>
      <c r="F825" s="257" t="s">
        <v>173</v>
      </c>
      <c r="G825" s="255"/>
      <c r="H825" s="258">
        <v>3.2909999999999999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4" t="s">
        <v>171</v>
      </c>
      <c r="AU825" s="264" t="s">
        <v>81</v>
      </c>
      <c r="AV825" s="15" t="s">
        <v>167</v>
      </c>
      <c r="AW825" s="15" t="s">
        <v>33</v>
      </c>
      <c r="AX825" s="15" t="s">
        <v>79</v>
      </c>
      <c r="AY825" s="264" t="s">
        <v>160</v>
      </c>
    </row>
    <row r="826" s="2" customFormat="1" ht="24.15" customHeight="1">
      <c r="A826" s="40"/>
      <c r="B826" s="41"/>
      <c r="C826" s="214" t="s">
        <v>1200</v>
      </c>
      <c r="D826" s="214" t="s">
        <v>162</v>
      </c>
      <c r="E826" s="215" t="s">
        <v>1201</v>
      </c>
      <c r="F826" s="216" t="s">
        <v>1202</v>
      </c>
      <c r="G826" s="217" t="s">
        <v>181</v>
      </c>
      <c r="H826" s="218">
        <v>3.2909999999999999</v>
      </c>
      <c r="I826" s="219"/>
      <c r="J826" s="220">
        <f>ROUND(I826*H826,2)</f>
        <v>0</v>
      </c>
      <c r="K826" s="216" t="s">
        <v>166</v>
      </c>
      <c r="L826" s="46"/>
      <c r="M826" s="221" t="s">
        <v>19</v>
      </c>
      <c r="N826" s="222" t="s">
        <v>43</v>
      </c>
      <c r="O826" s="86"/>
      <c r="P826" s="223">
        <f>O826*H826</f>
        <v>0</v>
      </c>
      <c r="Q826" s="223">
        <v>0</v>
      </c>
      <c r="R826" s="223">
        <f>Q826*H826</f>
        <v>0</v>
      </c>
      <c r="S826" s="223">
        <v>0</v>
      </c>
      <c r="T826" s="224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167</v>
      </c>
      <c r="AT826" s="225" t="s">
        <v>162</v>
      </c>
      <c r="AU826" s="225" t="s">
        <v>81</v>
      </c>
      <c r="AY826" s="19" t="s">
        <v>160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79</v>
      </c>
      <c r="BK826" s="226">
        <f>ROUND(I826*H826,2)</f>
        <v>0</v>
      </c>
      <c r="BL826" s="19" t="s">
        <v>167</v>
      </c>
      <c r="BM826" s="225" t="s">
        <v>1203</v>
      </c>
    </row>
    <row r="827" s="2" customFormat="1">
      <c r="A827" s="40"/>
      <c r="B827" s="41"/>
      <c r="C827" s="42"/>
      <c r="D827" s="227" t="s">
        <v>169</v>
      </c>
      <c r="E827" s="42"/>
      <c r="F827" s="228" t="s">
        <v>1204</v>
      </c>
      <c r="G827" s="42"/>
      <c r="H827" s="42"/>
      <c r="I827" s="229"/>
      <c r="J827" s="42"/>
      <c r="K827" s="42"/>
      <c r="L827" s="46"/>
      <c r="M827" s="230"/>
      <c r="N827" s="231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169</v>
      </c>
      <c r="AU827" s="19" t="s">
        <v>81</v>
      </c>
    </row>
    <row r="828" s="13" customFormat="1">
      <c r="A828" s="13"/>
      <c r="B828" s="232"/>
      <c r="C828" s="233"/>
      <c r="D828" s="234" t="s">
        <v>171</v>
      </c>
      <c r="E828" s="235" t="s">
        <v>19</v>
      </c>
      <c r="F828" s="236" t="s">
        <v>326</v>
      </c>
      <c r="G828" s="233"/>
      <c r="H828" s="235" t="s">
        <v>19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171</v>
      </c>
      <c r="AU828" s="242" t="s">
        <v>81</v>
      </c>
      <c r="AV828" s="13" t="s">
        <v>79</v>
      </c>
      <c r="AW828" s="13" t="s">
        <v>33</v>
      </c>
      <c r="AX828" s="13" t="s">
        <v>72</v>
      </c>
      <c r="AY828" s="242" t="s">
        <v>160</v>
      </c>
    </row>
    <row r="829" s="14" customFormat="1">
      <c r="A829" s="14"/>
      <c r="B829" s="243"/>
      <c r="C829" s="244"/>
      <c r="D829" s="234" t="s">
        <v>171</v>
      </c>
      <c r="E829" s="245" t="s">
        <v>19</v>
      </c>
      <c r="F829" s="246" t="s">
        <v>1173</v>
      </c>
      <c r="G829" s="244"/>
      <c r="H829" s="247">
        <v>3.2909999999999999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171</v>
      </c>
      <c r="AU829" s="253" t="s">
        <v>81</v>
      </c>
      <c r="AV829" s="14" t="s">
        <v>81</v>
      </c>
      <c r="AW829" s="14" t="s">
        <v>33</v>
      </c>
      <c r="AX829" s="14" t="s">
        <v>72</v>
      </c>
      <c r="AY829" s="253" t="s">
        <v>160</v>
      </c>
    </row>
    <row r="830" s="15" customFormat="1">
      <c r="A830" s="15"/>
      <c r="B830" s="254"/>
      <c r="C830" s="255"/>
      <c r="D830" s="234" t="s">
        <v>171</v>
      </c>
      <c r="E830" s="256" t="s">
        <v>19</v>
      </c>
      <c r="F830" s="257" t="s">
        <v>173</v>
      </c>
      <c r="G830" s="255"/>
      <c r="H830" s="258">
        <v>3.2909999999999999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4" t="s">
        <v>171</v>
      </c>
      <c r="AU830" s="264" t="s">
        <v>81</v>
      </c>
      <c r="AV830" s="15" t="s">
        <v>167</v>
      </c>
      <c r="AW830" s="15" t="s">
        <v>33</v>
      </c>
      <c r="AX830" s="15" t="s">
        <v>79</v>
      </c>
      <c r="AY830" s="264" t="s">
        <v>160</v>
      </c>
    </row>
    <row r="831" s="2" customFormat="1" ht="24.15" customHeight="1">
      <c r="A831" s="40"/>
      <c r="B831" s="41"/>
      <c r="C831" s="214" t="s">
        <v>1205</v>
      </c>
      <c r="D831" s="214" t="s">
        <v>162</v>
      </c>
      <c r="E831" s="215" t="s">
        <v>1206</v>
      </c>
      <c r="F831" s="216" t="s">
        <v>1207</v>
      </c>
      <c r="G831" s="217" t="s">
        <v>181</v>
      </c>
      <c r="H831" s="218">
        <v>2.5350000000000001</v>
      </c>
      <c r="I831" s="219"/>
      <c r="J831" s="220">
        <f>ROUND(I831*H831,2)</f>
        <v>0</v>
      </c>
      <c r="K831" s="216" t="s">
        <v>166</v>
      </c>
      <c r="L831" s="46"/>
      <c r="M831" s="221" t="s">
        <v>19</v>
      </c>
      <c r="N831" s="222" t="s">
        <v>43</v>
      </c>
      <c r="O831" s="86"/>
      <c r="P831" s="223">
        <f>O831*H831</f>
        <v>0</v>
      </c>
      <c r="Q831" s="223">
        <v>0.0016100000000000001</v>
      </c>
      <c r="R831" s="223">
        <f>Q831*H831</f>
        <v>0.0040813500000000001</v>
      </c>
      <c r="S831" s="223">
        <v>0</v>
      </c>
      <c r="T831" s="224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5" t="s">
        <v>167</v>
      </c>
      <c r="AT831" s="225" t="s">
        <v>162</v>
      </c>
      <c r="AU831" s="225" t="s">
        <v>81</v>
      </c>
      <c r="AY831" s="19" t="s">
        <v>160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9" t="s">
        <v>79</v>
      </c>
      <c r="BK831" s="226">
        <f>ROUND(I831*H831,2)</f>
        <v>0</v>
      </c>
      <c r="BL831" s="19" t="s">
        <v>167</v>
      </c>
      <c r="BM831" s="225" t="s">
        <v>1208</v>
      </c>
    </row>
    <row r="832" s="2" customFormat="1">
      <c r="A832" s="40"/>
      <c r="B832" s="41"/>
      <c r="C832" s="42"/>
      <c r="D832" s="227" t="s">
        <v>169</v>
      </c>
      <c r="E832" s="42"/>
      <c r="F832" s="228" t="s">
        <v>1209</v>
      </c>
      <c r="G832" s="42"/>
      <c r="H832" s="42"/>
      <c r="I832" s="229"/>
      <c r="J832" s="42"/>
      <c r="K832" s="42"/>
      <c r="L832" s="46"/>
      <c r="M832" s="230"/>
      <c r="N832" s="231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169</v>
      </c>
      <c r="AU832" s="19" t="s">
        <v>81</v>
      </c>
    </row>
    <row r="833" s="13" customFormat="1">
      <c r="A833" s="13"/>
      <c r="B833" s="232"/>
      <c r="C833" s="233"/>
      <c r="D833" s="234" t="s">
        <v>171</v>
      </c>
      <c r="E833" s="235" t="s">
        <v>19</v>
      </c>
      <c r="F833" s="236" t="s">
        <v>324</v>
      </c>
      <c r="G833" s="233"/>
      <c r="H833" s="235" t="s">
        <v>19</v>
      </c>
      <c r="I833" s="237"/>
      <c r="J833" s="233"/>
      <c r="K833" s="233"/>
      <c r="L833" s="238"/>
      <c r="M833" s="239"/>
      <c r="N833" s="240"/>
      <c r="O833" s="240"/>
      <c r="P833" s="240"/>
      <c r="Q833" s="240"/>
      <c r="R833" s="240"/>
      <c r="S833" s="240"/>
      <c r="T833" s="24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2" t="s">
        <v>171</v>
      </c>
      <c r="AU833" s="242" t="s">
        <v>81</v>
      </c>
      <c r="AV833" s="13" t="s">
        <v>79</v>
      </c>
      <c r="AW833" s="13" t="s">
        <v>33</v>
      </c>
      <c r="AX833" s="13" t="s">
        <v>72</v>
      </c>
      <c r="AY833" s="242" t="s">
        <v>160</v>
      </c>
    </row>
    <row r="834" s="13" customFormat="1">
      <c r="A834" s="13"/>
      <c r="B834" s="232"/>
      <c r="C834" s="233"/>
      <c r="D834" s="234" t="s">
        <v>171</v>
      </c>
      <c r="E834" s="235" t="s">
        <v>19</v>
      </c>
      <c r="F834" s="236" t="s">
        <v>1160</v>
      </c>
      <c r="G834" s="233"/>
      <c r="H834" s="235" t="s">
        <v>19</v>
      </c>
      <c r="I834" s="237"/>
      <c r="J834" s="233"/>
      <c r="K834" s="233"/>
      <c r="L834" s="238"/>
      <c r="M834" s="239"/>
      <c r="N834" s="240"/>
      <c r="O834" s="240"/>
      <c r="P834" s="240"/>
      <c r="Q834" s="240"/>
      <c r="R834" s="240"/>
      <c r="S834" s="240"/>
      <c r="T834" s="24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2" t="s">
        <v>171</v>
      </c>
      <c r="AU834" s="242" t="s">
        <v>81</v>
      </c>
      <c r="AV834" s="13" t="s">
        <v>79</v>
      </c>
      <c r="AW834" s="13" t="s">
        <v>33</v>
      </c>
      <c r="AX834" s="13" t="s">
        <v>72</v>
      </c>
      <c r="AY834" s="242" t="s">
        <v>160</v>
      </c>
    </row>
    <row r="835" s="14" customFormat="1">
      <c r="A835" s="14"/>
      <c r="B835" s="243"/>
      <c r="C835" s="244"/>
      <c r="D835" s="234" t="s">
        <v>171</v>
      </c>
      <c r="E835" s="245" t="s">
        <v>19</v>
      </c>
      <c r="F835" s="246" t="s">
        <v>1186</v>
      </c>
      <c r="G835" s="244"/>
      <c r="H835" s="247">
        <v>1.2190000000000001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171</v>
      </c>
      <c r="AU835" s="253" t="s">
        <v>81</v>
      </c>
      <c r="AV835" s="14" t="s">
        <v>81</v>
      </c>
      <c r="AW835" s="14" t="s">
        <v>33</v>
      </c>
      <c r="AX835" s="14" t="s">
        <v>72</v>
      </c>
      <c r="AY835" s="253" t="s">
        <v>160</v>
      </c>
    </row>
    <row r="836" s="13" customFormat="1">
      <c r="A836" s="13"/>
      <c r="B836" s="232"/>
      <c r="C836" s="233"/>
      <c r="D836" s="234" t="s">
        <v>171</v>
      </c>
      <c r="E836" s="235" t="s">
        <v>19</v>
      </c>
      <c r="F836" s="236" t="s">
        <v>889</v>
      </c>
      <c r="G836" s="233"/>
      <c r="H836" s="235" t="s">
        <v>19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2" t="s">
        <v>171</v>
      </c>
      <c r="AU836" s="242" t="s">
        <v>81</v>
      </c>
      <c r="AV836" s="13" t="s">
        <v>79</v>
      </c>
      <c r="AW836" s="13" t="s">
        <v>33</v>
      </c>
      <c r="AX836" s="13" t="s">
        <v>72</v>
      </c>
      <c r="AY836" s="242" t="s">
        <v>160</v>
      </c>
    </row>
    <row r="837" s="14" customFormat="1">
      <c r="A837" s="14"/>
      <c r="B837" s="243"/>
      <c r="C837" s="244"/>
      <c r="D837" s="234" t="s">
        <v>171</v>
      </c>
      <c r="E837" s="245" t="s">
        <v>19</v>
      </c>
      <c r="F837" s="246" t="s">
        <v>1189</v>
      </c>
      <c r="G837" s="244"/>
      <c r="H837" s="247">
        <v>1.3160000000000001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171</v>
      </c>
      <c r="AU837" s="253" t="s">
        <v>81</v>
      </c>
      <c r="AV837" s="14" t="s">
        <v>81</v>
      </c>
      <c r="AW837" s="14" t="s">
        <v>33</v>
      </c>
      <c r="AX837" s="14" t="s">
        <v>72</v>
      </c>
      <c r="AY837" s="253" t="s">
        <v>160</v>
      </c>
    </row>
    <row r="838" s="15" customFormat="1">
      <c r="A838" s="15"/>
      <c r="B838" s="254"/>
      <c r="C838" s="255"/>
      <c r="D838" s="234" t="s">
        <v>171</v>
      </c>
      <c r="E838" s="256" t="s">
        <v>19</v>
      </c>
      <c r="F838" s="257" t="s">
        <v>173</v>
      </c>
      <c r="G838" s="255"/>
      <c r="H838" s="258">
        <v>2.5350000000000001</v>
      </c>
      <c r="I838" s="259"/>
      <c r="J838" s="255"/>
      <c r="K838" s="255"/>
      <c r="L838" s="260"/>
      <c r="M838" s="261"/>
      <c r="N838" s="262"/>
      <c r="O838" s="262"/>
      <c r="P838" s="262"/>
      <c r="Q838" s="262"/>
      <c r="R838" s="262"/>
      <c r="S838" s="262"/>
      <c r="T838" s="263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4" t="s">
        <v>171</v>
      </c>
      <c r="AU838" s="264" t="s">
        <v>81</v>
      </c>
      <c r="AV838" s="15" t="s">
        <v>167</v>
      </c>
      <c r="AW838" s="15" t="s">
        <v>33</v>
      </c>
      <c r="AX838" s="15" t="s">
        <v>79</v>
      </c>
      <c r="AY838" s="264" t="s">
        <v>160</v>
      </c>
    </row>
    <row r="839" s="2" customFormat="1" ht="24.15" customHeight="1">
      <c r="A839" s="40"/>
      <c r="B839" s="41"/>
      <c r="C839" s="214" t="s">
        <v>1210</v>
      </c>
      <c r="D839" s="214" t="s">
        <v>162</v>
      </c>
      <c r="E839" s="215" t="s">
        <v>1211</v>
      </c>
      <c r="F839" s="216" t="s">
        <v>1212</v>
      </c>
      <c r="G839" s="217" t="s">
        <v>181</v>
      </c>
      <c r="H839" s="218">
        <v>2.5350000000000001</v>
      </c>
      <c r="I839" s="219"/>
      <c r="J839" s="220">
        <f>ROUND(I839*H839,2)</f>
        <v>0</v>
      </c>
      <c r="K839" s="216" t="s">
        <v>166</v>
      </c>
      <c r="L839" s="46"/>
      <c r="M839" s="221" t="s">
        <v>19</v>
      </c>
      <c r="N839" s="222" t="s">
        <v>43</v>
      </c>
      <c r="O839" s="86"/>
      <c r="P839" s="223">
        <f>O839*H839</f>
        <v>0</v>
      </c>
      <c r="Q839" s="223">
        <v>0</v>
      </c>
      <c r="R839" s="223">
        <f>Q839*H839</f>
        <v>0</v>
      </c>
      <c r="S839" s="223">
        <v>0</v>
      </c>
      <c r="T839" s="224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5" t="s">
        <v>167</v>
      </c>
      <c r="AT839" s="225" t="s">
        <v>162</v>
      </c>
      <c r="AU839" s="225" t="s">
        <v>81</v>
      </c>
      <c r="AY839" s="19" t="s">
        <v>160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9" t="s">
        <v>79</v>
      </c>
      <c r="BK839" s="226">
        <f>ROUND(I839*H839,2)</f>
        <v>0</v>
      </c>
      <c r="BL839" s="19" t="s">
        <v>167</v>
      </c>
      <c r="BM839" s="225" t="s">
        <v>1213</v>
      </c>
    </row>
    <row r="840" s="2" customFormat="1">
      <c r="A840" s="40"/>
      <c r="B840" s="41"/>
      <c r="C840" s="42"/>
      <c r="D840" s="227" t="s">
        <v>169</v>
      </c>
      <c r="E840" s="42"/>
      <c r="F840" s="228" t="s">
        <v>1214</v>
      </c>
      <c r="G840" s="42"/>
      <c r="H840" s="42"/>
      <c r="I840" s="229"/>
      <c r="J840" s="42"/>
      <c r="K840" s="42"/>
      <c r="L840" s="46"/>
      <c r="M840" s="230"/>
      <c r="N840" s="231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169</v>
      </c>
      <c r="AU840" s="19" t="s">
        <v>81</v>
      </c>
    </row>
    <row r="841" s="13" customFormat="1">
      <c r="A841" s="13"/>
      <c r="B841" s="232"/>
      <c r="C841" s="233"/>
      <c r="D841" s="234" t="s">
        <v>171</v>
      </c>
      <c r="E841" s="235" t="s">
        <v>19</v>
      </c>
      <c r="F841" s="236" t="s">
        <v>324</v>
      </c>
      <c r="G841" s="233"/>
      <c r="H841" s="235" t="s">
        <v>19</v>
      </c>
      <c r="I841" s="237"/>
      <c r="J841" s="233"/>
      <c r="K841" s="233"/>
      <c r="L841" s="238"/>
      <c r="M841" s="239"/>
      <c r="N841" s="240"/>
      <c r="O841" s="240"/>
      <c r="P841" s="240"/>
      <c r="Q841" s="240"/>
      <c r="R841" s="240"/>
      <c r="S841" s="240"/>
      <c r="T841" s="24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2" t="s">
        <v>171</v>
      </c>
      <c r="AU841" s="242" t="s">
        <v>81</v>
      </c>
      <c r="AV841" s="13" t="s">
        <v>79</v>
      </c>
      <c r="AW841" s="13" t="s">
        <v>33</v>
      </c>
      <c r="AX841" s="13" t="s">
        <v>72</v>
      </c>
      <c r="AY841" s="242" t="s">
        <v>160</v>
      </c>
    </row>
    <row r="842" s="13" customFormat="1">
      <c r="A842" s="13"/>
      <c r="B842" s="232"/>
      <c r="C842" s="233"/>
      <c r="D842" s="234" t="s">
        <v>171</v>
      </c>
      <c r="E842" s="235" t="s">
        <v>19</v>
      </c>
      <c r="F842" s="236" t="s">
        <v>1160</v>
      </c>
      <c r="G842" s="233"/>
      <c r="H842" s="235" t="s">
        <v>19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171</v>
      </c>
      <c r="AU842" s="242" t="s">
        <v>81</v>
      </c>
      <c r="AV842" s="13" t="s">
        <v>79</v>
      </c>
      <c r="AW842" s="13" t="s">
        <v>33</v>
      </c>
      <c r="AX842" s="13" t="s">
        <v>72</v>
      </c>
      <c r="AY842" s="242" t="s">
        <v>160</v>
      </c>
    </row>
    <row r="843" s="14" customFormat="1">
      <c r="A843" s="14"/>
      <c r="B843" s="243"/>
      <c r="C843" s="244"/>
      <c r="D843" s="234" t="s">
        <v>171</v>
      </c>
      <c r="E843" s="245" t="s">
        <v>19</v>
      </c>
      <c r="F843" s="246" t="s">
        <v>1186</v>
      </c>
      <c r="G843" s="244"/>
      <c r="H843" s="247">
        <v>1.2190000000000001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171</v>
      </c>
      <c r="AU843" s="253" t="s">
        <v>81</v>
      </c>
      <c r="AV843" s="14" t="s">
        <v>81</v>
      </c>
      <c r="AW843" s="14" t="s">
        <v>33</v>
      </c>
      <c r="AX843" s="14" t="s">
        <v>72</v>
      </c>
      <c r="AY843" s="253" t="s">
        <v>160</v>
      </c>
    </row>
    <row r="844" s="13" customFormat="1">
      <c r="A844" s="13"/>
      <c r="B844" s="232"/>
      <c r="C844" s="233"/>
      <c r="D844" s="234" t="s">
        <v>171</v>
      </c>
      <c r="E844" s="235" t="s">
        <v>19</v>
      </c>
      <c r="F844" s="236" t="s">
        <v>889</v>
      </c>
      <c r="G844" s="233"/>
      <c r="H844" s="235" t="s">
        <v>19</v>
      </c>
      <c r="I844" s="237"/>
      <c r="J844" s="233"/>
      <c r="K844" s="233"/>
      <c r="L844" s="238"/>
      <c r="M844" s="239"/>
      <c r="N844" s="240"/>
      <c r="O844" s="240"/>
      <c r="P844" s="240"/>
      <c r="Q844" s="240"/>
      <c r="R844" s="240"/>
      <c r="S844" s="240"/>
      <c r="T844" s="24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2" t="s">
        <v>171</v>
      </c>
      <c r="AU844" s="242" t="s">
        <v>81</v>
      </c>
      <c r="AV844" s="13" t="s">
        <v>79</v>
      </c>
      <c r="AW844" s="13" t="s">
        <v>33</v>
      </c>
      <c r="AX844" s="13" t="s">
        <v>72</v>
      </c>
      <c r="AY844" s="242" t="s">
        <v>160</v>
      </c>
    </row>
    <row r="845" s="14" customFormat="1">
      <c r="A845" s="14"/>
      <c r="B845" s="243"/>
      <c r="C845" s="244"/>
      <c r="D845" s="234" t="s">
        <v>171</v>
      </c>
      <c r="E845" s="245" t="s">
        <v>19</v>
      </c>
      <c r="F845" s="246" t="s">
        <v>1189</v>
      </c>
      <c r="G845" s="244"/>
      <c r="H845" s="247">
        <v>1.3160000000000001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171</v>
      </c>
      <c r="AU845" s="253" t="s">
        <v>81</v>
      </c>
      <c r="AV845" s="14" t="s">
        <v>81</v>
      </c>
      <c r="AW845" s="14" t="s">
        <v>33</v>
      </c>
      <c r="AX845" s="14" t="s">
        <v>72</v>
      </c>
      <c r="AY845" s="253" t="s">
        <v>160</v>
      </c>
    </row>
    <row r="846" s="15" customFormat="1">
      <c r="A846" s="15"/>
      <c r="B846" s="254"/>
      <c r="C846" s="255"/>
      <c r="D846" s="234" t="s">
        <v>171</v>
      </c>
      <c r="E846" s="256" t="s">
        <v>19</v>
      </c>
      <c r="F846" s="257" t="s">
        <v>173</v>
      </c>
      <c r="G846" s="255"/>
      <c r="H846" s="258">
        <v>2.5350000000000001</v>
      </c>
      <c r="I846" s="259"/>
      <c r="J846" s="255"/>
      <c r="K846" s="255"/>
      <c r="L846" s="260"/>
      <c r="M846" s="261"/>
      <c r="N846" s="262"/>
      <c r="O846" s="262"/>
      <c r="P846" s="262"/>
      <c r="Q846" s="262"/>
      <c r="R846" s="262"/>
      <c r="S846" s="262"/>
      <c r="T846" s="263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4" t="s">
        <v>171</v>
      </c>
      <c r="AU846" s="264" t="s">
        <v>81</v>
      </c>
      <c r="AV846" s="15" t="s">
        <v>167</v>
      </c>
      <c r="AW846" s="15" t="s">
        <v>33</v>
      </c>
      <c r="AX846" s="15" t="s">
        <v>79</v>
      </c>
      <c r="AY846" s="264" t="s">
        <v>160</v>
      </c>
    </row>
    <row r="847" s="2" customFormat="1" ht="37.8" customHeight="1">
      <c r="A847" s="40"/>
      <c r="B847" s="41"/>
      <c r="C847" s="214" t="s">
        <v>1215</v>
      </c>
      <c r="D847" s="214" t="s">
        <v>162</v>
      </c>
      <c r="E847" s="215" t="s">
        <v>1216</v>
      </c>
      <c r="F847" s="216" t="s">
        <v>1217</v>
      </c>
      <c r="G847" s="217" t="s">
        <v>253</v>
      </c>
      <c r="H847" s="218">
        <v>0.96299999999999997</v>
      </c>
      <c r="I847" s="219"/>
      <c r="J847" s="220">
        <f>ROUND(I847*H847,2)</f>
        <v>0</v>
      </c>
      <c r="K847" s="216" t="s">
        <v>166</v>
      </c>
      <c r="L847" s="46"/>
      <c r="M847" s="221" t="s">
        <v>19</v>
      </c>
      <c r="N847" s="222" t="s">
        <v>43</v>
      </c>
      <c r="O847" s="86"/>
      <c r="P847" s="223">
        <f>O847*H847</f>
        <v>0</v>
      </c>
      <c r="Q847" s="223">
        <v>1.0551200000000001</v>
      </c>
      <c r="R847" s="223">
        <f>Q847*H847</f>
        <v>1.01608056</v>
      </c>
      <c r="S847" s="223">
        <v>0</v>
      </c>
      <c r="T847" s="224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5" t="s">
        <v>167</v>
      </c>
      <c r="AT847" s="225" t="s">
        <v>162</v>
      </c>
      <c r="AU847" s="225" t="s">
        <v>81</v>
      </c>
      <c r="AY847" s="19" t="s">
        <v>160</v>
      </c>
      <c r="BE847" s="226">
        <f>IF(N847="základní",J847,0)</f>
        <v>0</v>
      </c>
      <c r="BF847" s="226">
        <f>IF(N847="snížená",J847,0)</f>
        <v>0</v>
      </c>
      <c r="BG847" s="226">
        <f>IF(N847="zákl. přenesená",J847,0)</f>
        <v>0</v>
      </c>
      <c r="BH847" s="226">
        <f>IF(N847="sníž. přenesená",J847,0)</f>
        <v>0</v>
      </c>
      <c r="BI847" s="226">
        <f>IF(N847="nulová",J847,0)</f>
        <v>0</v>
      </c>
      <c r="BJ847" s="19" t="s">
        <v>79</v>
      </c>
      <c r="BK847" s="226">
        <f>ROUND(I847*H847,2)</f>
        <v>0</v>
      </c>
      <c r="BL847" s="19" t="s">
        <v>167</v>
      </c>
      <c r="BM847" s="225" t="s">
        <v>1218</v>
      </c>
    </row>
    <row r="848" s="2" customFormat="1">
      <c r="A848" s="40"/>
      <c r="B848" s="41"/>
      <c r="C848" s="42"/>
      <c r="D848" s="227" t="s">
        <v>169</v>
      </c>
      <c r="E848" s="42"/>
      <c r="F848" s="228" t="s">
        <v>1219</v>
      </c>
      <c r="G848" s="42"/>
      <c r="H848" s="42"/>
      <c r="I848" s="229"/>
      <c r="J848" s="42"/>
      <c r="K848" s="42"/>
      <c r="L848" s="46"/>
      <c r="M848" s="230"/>
      <c r="N848" s="231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169</v>
      </c>
      <c r="AU848" s="19" t="s">
        <v>81</v>
      </c>
    </row>
    <row r="849" s="14" customFormat="1">
      <c r="A849" s="14"/>
      <c r="B849" s="243"/>
      <c r="C849" s="244"/>
      <c r="D849" s="234" t="s">
        <v>171</v>
      </c>
      <c r="E849" s="245" t="s">
        <v>19</v>
      </c>
      <c r="F849" s="246" t="s">
        <v>1220</v>
      </c>
      <c r="G849" s="244"/>
      <c r="H849" s="247">
        <v>0.96299999999999997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171</v>
      </c>
      <c r="AU849" s="253" t="s">
        <v>81</v>
      </c>
      <c r="AV849" s="14" t="s">
        <v>81</v>
      </c>
      <c r="AW849" s="14" t="s">
        <v>33</v>
      </c>
      <c r="AX849" s="14" t="s">
        <v>72</v>
      </c>
      <c r="AY849" s="253" t="s">
        <v>160</v>
      </c>
    </row>
    <row r="850" s="15" customFormat="1">
      <c r="A850" s="15"/>
      <c r="B850" s="254"/>
      <c r="C850" s="255"/>
      <c r="D850" s="234" t="s">
        <v>171</v>
      </c>
      <c r="E850" s="256" t="s">
        <v>19</v>
      </c>
      <c r="F850" s="257" t="s">
        <v>173</v>
      </c>
      <c r="G850" s="255"/>
      <c r="H850" s="258">
        <v>0.96299999999999997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4" t="s">
        <v>171</v>
      </c>
      <c r="AU850" s="264" t="s">
        <v>81</v>
      </c>
      <c r="AV850" s="15" t="s">
        <v>167</v>
      </c>
      <c r="AW850" s="15" t="s">
        <v>33</v>
      </c>
      <c r="AX850" s="15" t="s">
        <v>79</v>
      </c>
      <c r="AY850" s="264" t="s">
        <v>160</v>
      </c>
    </row>
    <row r="851" s="2" customFormat="1" ht="16.5" customHeight="1">
      <c r="A851" s="40"/>
      <c r="B851" s="41"/>
      <c r="C851" s="214" t="s">
        <v>1221</v>
      </c>
      <c r="D851" s="214" t="s">
        <v>162</v>
      </c>
      <c r="E851" s="215" t="s">
        <v>1222</v>
      </c>
      <c r="F851" s="216" t="s">
        <v>1223</v>
      </c>
      <c r="G851" s="217" t="s">
        <v>222</v>
      </c>
      <c r="H851" s="218">
        <v>4.5389999999999997</v>
      </c>
      <c r="I851" s="219"/>
      <c r="J851" s="220">
        <f>ROUND(I851*H851,2)</f>
        <v>0</v>
      </c>
      <c r="K851" s="216" t="s">
        <v>166</v>
      </c>
      <c r="L851" s="46"/>
      <c r="M851" s="221" t="s">
        <v>19</v>
      </c>
      <c r="N851" s="222" t="s">
        <v>43</v>
      </c>
      <c r="O851" s="86"/>
      <c r="P851" s="223">
        <f>O851*H851</f>
        <v>0</v>
      </c>
      <c r="Q851" s="223">
        <v>2.5019800000000001</v>
      </c>
      <c r="R851" s="223">
        <f>Q851*H851</f>
        <v>11.35648722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167</v>
      </c>
      <c r="AT851" s="225" t="s">
        <v>162</v>
      </c>
      <c r="AU851" s="225" t="s">
        <v>81</v>
      </c>
      <c r="AY851" s="19" t="s">
        <v>160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79</v>
      </c>
      <c r="BK851" s="226">
        <f>ROUND(I851*H851,2)</f>
        <v>0</v>
      </c>
      <c r="BL851" s="19" t="s">
        <v>167</v>
      </c>
      <c r="BM851" s="225" t="s">
        <v>1224</v>
      </c>
    </row>
    <row r="852" s="2" customFormat="1">
      <c r="A852" s="40"/>
      <c r="B852" s="41"/>
      <c r="C852" s="42"/>
      <c r="D852" s="227" t="s">
        <v>169</v>
      </c>
      <c r="E852" s="42"/>
      <c r="F852" s="228" t="s">
        <v>1225</v>
      </c>
      <c r="G852" s="42"/>
      <c r="H852" s="42"/>
      <c r="I852" s="229"/>
      <c r="J852" s="42"/>
      <c r="K852" s="42"/>
      <c r="L852" s="46"/>
      <c r="M852" s="230"/>
      <c r="N852" s="231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169</v>
      </c>
      <c r="AU852" s="19" t="s">
        <v>81</v>
      </c>
    </row>
    <row r="853" s="13" customFormat="1">
      <c r="A853" s="13"/>
      <c r="B853" s="232"/>
      <c r="C853" s="233"/>
      <c r="D853" s="234" t="s">
        <v>171</v>
      </c>
      <c r="E853" s="235" t="s">
        <v>19</v>
      </c>
      <c r="F853" s="236" t="s">
        <v>324</v>
      </c>
      <c r="G853" s="233"/>
      <c r="H853" s="235" t="s">
        <v>19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2" t="s">
        <v>171</v>
      </c>
      <c r="AU853" s="242" t="s">
        <v>81</v>
      </c>
      <c r="AV853" s="13" t="s">
        <v>79</v>
      </c>
      <c r="AW853" s="13" t="s">
        <v>33</v>
      </c>
      <c r="AX853" s="13" t="s">
        <v>72</v>
      </c>
      <c r="AY853" s="242" t="s">
        <v>160</v>
      </c>
    </row>
    <row r="854" s="14" customFormat="1">
      <c r="A854" s="14"/>
      <c r="B854" s="243"/>
      <c r="C854" s="244"/>
      <c r="D854" s="234" t="s">
        <v>171</v>
      </c>
      <c r="E854" s="245" t="s">
        <v>19</v>
      </c>
      <c r="F854" s="246" t="s">
        <v>1226</v>
      </c>
      <c r="G854" s="244"/>
      <c r="H854" s="247">
        <v>0.36199999999999999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171</v>
      </c>
      <c r="AU854" s="253" t="s">
        <v>81</v>
      </c>
      <c r="AV854" s="14" t="s">
        <v>81</v>
      </c>
      <c r="AW854" s="14" t="s">
        <v>33</v>
      </c>
      <c r="AX854" s="14" t="s">
        <v>72</v>
      </c>
      <c r="AY854" s="253" t="s">
        <v>160</v>
      </c>
    </row>
    <row r="855" s="14" customFormat="1">
      <c r="A855" s="14"/>
      <c r="B855" s="243"/>
      <c r="C855" s="244"/>
      <c r="D855" s="234" t="s">
        <v>171</v>
      </c>
      <c r="E855" s="245" t="s">
        <v>19</v>
      </c>
      <c r="F855" s="246" t="s">
        <v>1227</v>
      </c>
      <c r="G855" s="244"/>
      <c r="H855" s="247">
        <v>0.68799999999999994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171</v>
      </c>
      <c r="AU855" s="253" t="s">
        <v>81</v>
      </c>
      <c r="AV855" s="14" t="s">
        <v>81</v>
      </c>
      <c r="AW855" s="14" t="s">
        <v>33</v>
      </c>
      <c r="AX855" s="14" t="s">
        <v>72</v>
      </c>
      <c r="AY855" s="253" t="s">
        <v>160</v>
      </c>
    </row>
    <row r="856" s="14" customFormat="1">
      <c r="A856" s="14"/>
      <c r="B856" s="243"/>
      <c r="C856" s="244"/>
      <c r="D856" s="234" t="s">
        <v>171</v>
      </c>
      <c r="E856" s="245" t="s">
        <v>19</v>
      </c>
      <c r="F856" s="246" t="s">
        <v>1228</v>
      </c>
      <c r="G856" s="244"/>
      <c r="H856" s="247">
        <v>0.22600000000000001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171</v>
      </c>
      <c r="AU856" s="253" t="s">
        <v>81</v>
      </c>
      <c r="AV856" s="14" t="s">
        <v>81</v>
      </c>
      <c r="AW856" s="14" t="s">
        <v>33</v>
      </c>
      <c r="AX856" s="14" t="s">
        <v>72</v>
      </c>
      <c r="AY856" s="253" t="s">
        <v>160</v>
      </c>
    </row>
    <row r="857" s="14" customFormat="1">
      <c r="A857" s="14"/>
      <c r="B857" s="243"/>
      <c r="C857" s="244"/>
      <c r="D857" s="234" t="s">
        <v>171</v>
      </c>
      <c r="E857" s="245" t="s">
        <v>19</v>
      </c>
      <c r="F857" s="246" t="s">
        <v>1229</v>
      </c>
      <c r="G857" s="244"/>
      <c r="H857" s="247">
        <v>0.064000000000000001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171</v>
      </c>
      <c r="AU857" s="253" t="s">
        <v>81</v>
      </c>
      <c r="AV857" s="14" t="s">
        <v>81</v>
      </c>
      <c r="AW857" s="14" t="s">
        <v>33</v>
      </c>
      <c r="AX857" s="14" t="s">
        <v>72</v>
      </c>
      <c r="AY857" s="253" t="s">
        <v>160</v>
      </c>
    </row>
    <row r="858" s="14" customFormat="1">
      <c r="A858" s="14"/>
      <c r="B858" s="243"/>
      <c r="C858" s="244"/>
      <c r="D858" s="234" t="s">
        <v>171</v>
      </c>
      <c r="E858" s="245" t="s">
        <v>19</v>
      </c>
      <c r="F858" s="246" t="s">
        <v>1230</v>
      </c>
      <c r="G858" s="244"/>
      <c r="H858" s="247">
        <v>0.40600000000000003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171</v>
      </c>
      <c r="AU858" s="253" t="s">
        <v>81</v>
      </c>
      <c r="AV858" s="14" t="s">
        <v>81</v>
      </c>
      <c r="AW858" s="14" t="s">
        <v>33</v>
      </c>
      <c r="AX858" s="14" t="s">
        <v>72</v>
      </c>
      <c r="AY858" s="253" t="s">
        <v>160</v>
      </c>
    </row>
    <row r="859" s="13" customFormat="1">
      <c r="A859" s="13"/>
      <c r="B859" s="232"/>
      <c r="C859" s="233"/>
      <c r="D859" s="234" t="s">
        <v>171</v>
      </c>
      <c r="E859" s="235" t="s">
        <v>19</v>
      </c>
      <c r="F859" s="236" t="s">
        <v>326</v>
      </c>
      <c r="G859" s="233"/>
      <c r="H859" s="235" t="s">
        <v>19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171</v>
      </c>
      <c r="AU859" s="242" t="s">
        <v>81</v>
      </c>
      <c r="AV859" s="13" t="s">
        <v>79</v>
      </c>
      <c r="AW859" s="13" t="s">
        <v>33</v>
      </c>
      <c r="AX859" s="13" t="s">
        <v>72</v>
      </c>
      <c r="AY859" s="242" t="s">
        <v>160</v>
      </c>
    </row>
    <row r="860" s="14" customFormat="1">
      <c r="A860" s="14"/>
      <c r="B860" s="243"/>
      <c r="C860" s="244"/>
      <c r="D860" s="234" t="s">
        <v>171</v>
      </c>
      <c r="E860" s="245" t="s">
        <v>19</v>
      </c>
      <c r="F860" s="246" t="s">
        <v>1231</v>
      </c>
      <c r="G860" s="244"/>
      <c r="H860" s="247">
        <v>0.26000000000000001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171</v>
      </c>
      <c r="AU860" s="253" t="s">
        <v>81</v>
      </c>
      <c r="AV860" s="14" t="s">
        <v>81</v>
      </c>
      <c r="AW860" s="14" t="s">
        <v>33</v>
      </c>
      <c r="AX860" s="14" t="s">
        <v>72</v>
      </c>
      <c r="AY860" s="253" t="s">
        <v>160</v>
      </c>
    </row>
    <row r="861" s="14" customFormat="1">
      <c r="A861" s="14"/>
      <c r="B861" s="243"/>
      <c r="C861" s="244"/>
      <c r="D861" s="234" t="s">
        <v>171</v>
      </c>
      <c r="E861" s="245" t="s">
        <v>19</v>
      </c>
      <c r="F861" s="246" t="s">
        <v>1232</v>
      </c>
      <c r="G861" s="244"/>
      <c r="H861" s="247">
        <v>0.188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171</v>
      </c>
      <c r="AU861" s="253" t="s">
        <v>81</v>
      </c>
      <c r="AV861" s="14" t="s">
        <v>81</v>
      </c>
      <c r="AW861" s="14" t="s">
        <v>33</v>
      </c>
      <c r="AX861" s="14" t="s">
        <v>72</v>
      </c>
      <c r="AY861" s="253" t="s">
        <v>160</v>
      </c>
    </row>
    <row r="862" s="14" customFormat="1">
      <c r="A862" s="14"/>
      <c r="B862" s="243"/>
      <c r="C862" s="244"/>
      <c r="D862" s="234" t="s">
        <v>171</v>
      </c>
      <c r="E862" s="245" t="s">
        <v>19</v>
      </c>
      <c r="F862" s="246" t="s">
        <v>1233</v>
      </c>
      <c r="G862" s="244"/>
      <c r="H862" s="247">
        <v>0.75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171</v>
      </c>
      <c r="AU862" s="253" t="s">
        <v>81</v>
      </c>
      <c r="AV862" s="14" t="s">
        <v>81</v>
      </c>
      <c r="AW862" s="14" t="s">
        <v>33</v>
      </c>
      <c r="AX862" s="14" t="s">
        <v>72</v>
      </c>
      <c r="AY862" s="253" t="s">
        <v>160</v>
      </c>
    </row>
    <row r="863" s="14" customFormat="1">
      <c r="A863" s="14"/>
      <c r="B863" s="243"/>
      <c r="C863" s="244"/>
      <c r="D863" s="234" t="s">
        <v>171</v>
      </c>
      <c r="E863" s="245" t="s">
        <v>19</v>
      </c>
      <c r="F863" s="246" t="s">
        <v>1234</v>
      </c>
      <c r="G863" s="244"/>
      <c r="H863" s="247">
        <v>0.42299999999999999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171</v>
      </c>
      <c r="AU863" s="253" t="s">
        <v>81</v>
      </c>
      <c r="AV863" s="14" t="s">
        <v>81</v>
      </c>
      <c r="AW863" s="14" t="s">
        <v>33</v>
      </c>
      <c r="AX863" s="14" t="s">
        <v>72</v>
      </c>
      <c r="AY863" s="253" t="s">
        <v>160</v>
      </c>
    </row>
    <row r="864" s="14" customFormat="1">
      <c r="A864" s="14"/>
      <c r="B864" s="243"/>
      <c r="C864" s="244"/>
      <c r="D864" s="234" t="s">
        <v>171</v>
      </c>
      <c r="E864" s="245" t="s">
        <v>19</v>
      </c>
      <c r="F864" s="246" t="s">
        <v>1235</v>
      </c>
      <c r="G864" s="244"/>
      <c r="H864" s="247">
        <v>1.0169999999999999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171</v>
      </c>
      <c r="AU864" s="253" t="s">
        <v>81</v>
      </c>
      <c r="AV864" s="14" t="s">
        <v>81</v>
      </c>
      <c r="AW864" s="14" t="s">
        <v>33</v>
      </c>
      <c r="AX864" s="14" t="s">
        <v>72</v>
      </c>
      <c r="AY864" s="253" t="s">
        <v>160</v>
      </c>
    </row>
    <row r="865" s="14" customFormat="1">
      <c r="A865" s="14"/>
      <c r="B865" s="243"/>
      <c r="C865" s="244"/>
      <c r="D865" s="234" t="s">
        <v>171</v>
      </c>
      <c r="E865" s="245" t="s">
        <v>19</v>
      </c>
      <c r="F865" s="246" t="s">
        <v>1236</v>
      </c>
      <c r="G865" s="244"/>
      <c r="H865" s="247">
        <v>0.155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171</v>
      </c>
      <c r="AU865" s="253" t="s">
        <v>81</v>
      </c>
      <c r="AV865" s="14" t="s">
        <v>81</v>
      </c>
      <c r="AW865" s="14" t="s">
        <v>33</v>
      </c>
      <c r="AX865" s="14" t="s">
        <v>72</v>
      </c>
      <c r="AY865" s="253" t="s">
        <v>160</v>
      </c>
    </row>
    <row r="866" s="15" customFormat="1">
      <c r="A866" s="15"/>
      <c r="B866" s="254"/>
      <c r="C866" s="255"/>
      <c r="D866" s="234" t="s">
        <v>171</v>
      </c>
      <c r="E866" s="256" t="s">
        <v>19</v>
      </c>
      <c r="F866" s="257" t="s">
        <v>173</v>
      </c>
      <c r="G866" s="255"/>
      <c r="H866" s="258">
        <v>4.5389999999999997</v>
      </c>
      <c r="I866" s="259"/>
      <c r="J866" s="255"/>
      <c r="K866" s="255"/>
      <c r="L866" s="260"/>
      <c r="M866" s="261"/>
      <c r="N866" s="262"/>
      <c r="O866" s="262"/>
      <c r="P866" s="262"/>
      <c r="Q866" s="262"/>
      <c r="R866" s="262"/>
      <c r="S866" s="262"/>
      <c r="T866" s="263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64" t="s">
        <v>171</v>
      </c>
      <c r="AU866" s="264" t="s">
        <v>81</v>
      </c>
      <c r="AV866" s="15" t="s">
        <v>167</v>
      </c>
      <c r="AW866" s="15" t="s">
        <v>33</v>
      </c>
      <c r="AX866" s="15" t="s">
        <v>79</v>
      </c>
      <c r="AY866" s="264" t="s">
        <v>160</v>
      </c>
    </row>
    <row r="867" s="2" customFormat="1" ht="16.5" customHeight="1">
      <c r="A867" s="40"/>
      <c r="B867" s="41"/>
      <c r="C867" s="214" t="s">
        <v>1237</v>
      </c>
      <c r="D867" s="214" t="s">
        <v>162</v>
      </c>
      <c r="E867" s="215" t="s">
        <v>1238</v>
      </c>
      <c r="F867" s="216" t="s">
        <v>1239</v>
      </c>
      <c r="G867" s="217" t="s">
        <v>181</v>
      </c>
      <c r="H867" s="218">
        <v>38.463000000000001</v>
      </c>
      <c r="I867" s="219"/>
      <c r="J867" s="220">
        <f>ROUND(I867*H867,2)</f>
        <v>0</v>
      </c>
      <c r="K867" s="216" t="s">
        <v>166</v>
      </c>
      <c r="L867" s="46"/>
      <c r="M867" s="221" t="s">
        <v>19</v>
      </c>
      <c r="N867" s="222" t="s">
        <v>43</v>
      </c>
      <c r="O867" s="86"/>
      <c r="P867" s="223">
        <f>O867*H867</f>
        <v>0</v>
      </c>
      <c r="Q867" s="223">
        <v>0.0057600000000000004</v>
      </c>
      <c r="R867" s="223">
        <f>Q867*H867</f>
        <v>0.22154688000000003</v>
      </c>
      <c r="S867" s="223">
        <v>0</v>
      </c>
      <c r="T867" s="224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25" t="s">
        <v>167</v>
      </c>
      <c r="AT867" s="225" t="s">
        <v>162</v>
      </c>
      <c r="AU867" s="225" t="s">
        <v>81</v>
      </c>
      <c r="AY867" s="19" t="s">
        <v>160</v>
      </c>
      <c r="BE867" s="226">
        <f>IF(N867="základní",J867,0)</f>
        <v>0</v>
      </c>
      <c r="BF867" s="226">
        <f>IF(N867="snížená",J867,0)</f>
        <v>0</v>
      </c>
      <c r="BG867" s="226">
        <f>IF(N867="zákl. přenesená",J867,0)</f>
        <v>0</v>
      </c>
      <c r="BH867" s="226">
        <f>IF(N867="sníž. přenesená",J867,0)</f>
        <v>0</v>
      </c>
      <c r="BI867" s="226">
        <f>IF(N867="nulová",J867,0)</f>
        <v>0</v>
      </c>
      <c r="BJ867" s="19" t="s">
        <v>79</v>
      </c>
      <c r="BK867" s="226">
        <f>ROUND(I867*H867,2)</f>
        <v>0</v>
      </c>
      <c r="BL867" s="19" t="s">
        <v>167</v>
      </c>
      <c r="BM867" s="225" t="s">
        <v>1240</v>
      </c>
    </row>
    <row r="868" s="2" customFormat="1">
      <c r="A868" s="40"/>
      <c r="B868" s="41"/>
      <c r="C868" s="42"/>
      <c r="D868" s="227" t="s">
        <v>169</v>
      </c>
      <c r="E868" s="42"/>
      <c r="F868" s="228" t="s">
        <v>1241</v>
      </c>
      <c r="G868" s="42"/>
      <c r="H868" s="42"/>
      <c r="I868" s="229"/>
      <c r="J868" s="42"/>
      <c r="K868" s="42"/>
      <c r="L868" s="46"/>
      <c r="M868" s="230"/>
      <c r="N868" s="231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169</v>
      </c>
      <c r="AU868" s="19" t="s">
        <v>81</v>
      </c>
    </row>
    <row r="869" s="13" customFormat="1">
      <c r="A869" s="13"/>
      <c r="B869" s="232"/>
      <c r="C869" s="233"/>
      <c r="D869" s="234" t="s">
        <v>171</v>
      </c>
      <c r="E869" s="235" t="s">
        <v>19</v>
      </c>
      <c r="F869" s="236" t="s">
        <v>324</v>
      </c>
      <c r="G869" s="233"/>
      <c r="H869" s="235" t="s">
        <v>19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2" t="s">
        <v>171</v>
      </c>
      <c r="AU869" s="242" t="s">
        <v>81</v>
      </c>
      <c r="AV869" s="13" t="s">
        <v>79</v>
      </c>
      <c r="AW869" s="13" t="s">
        <v>33</v>
      </c>
      <c r="AX869" s="13" t="s">
        <v>72</v>
      </c>
      <c r="AY869" s="242" t="s">
        <v>160</v>
      </c>
    </row>
    <row r="870" s="14" customFormat="1">
      <c r="A870" s="14"/>
      <c r="B870" s="243"/>
      <c r="C870" s="244"/>
      <c r="D870" s="234" t="s">
        <v>171</v>
      </c>
      <c r="E870" s="245" t="s">
        <v>19</v>
      </c>
      <c r="F870" s="246" t="s">
        <v>1242</v>
      </c>
      <c r="G870" s="244"/>
      <c r="H870" s="247">
        <v>2.8929999999999998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171</v>
      </c>
      <c r="AU870" s="253" t="s">
        <v>81</v>
      </c>
      <c r="AV870" s="14" t="s">
        <v>81</v>
      </c>
      <c r="AW870" s="14" t="s">
        <v>33</v>
      </c>
      <c r="AX870" s="14" t="s">
        <v>72</v>
      </c>
      <c r="AY870" s="253" t="s">
        <v>160</v>
      </c>
    </row>
    <row r="871" s="14" customFormat="1">
      <c r="A871" s="14"/>
      <c r="B871" s="243"/>
      <c r="C871" s="244"/>
      <c r="D871" s="234" t="s">
        <v>171</v>
      </c>
      <c r="E871" s="245" t="s">
        <v>19</v>
      </c>
      <c r="F871" s="246" t="s">
        <v>1243</v>
      </c>
      <c r="G871" s="244"/>
      <c r="H871" s="247">
        <v>2.75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171</v>
      </c>
      <c r="AU871" s="253" t="s">
        <v>81</v>
      </c>
      <c r="AV871" s="14" t="s">
        <v>81</v>
      </c>
      <c r="AW871" s="14" t="s">
        <v>33</v>
      </c>
      <c r="AX871" s="14" t="s">
        <v>72</v>
      </c>
      <c r="AY871" s="253" t="s">
        <v>160</v>
      </c>
    </row>
    <row r="872" s="14" customFormat="1">
      <c r="A872" s="14"/>
      <c r="B872" s="243"/>
      <c r="C872" s="244"/>
      <c r="D872" s="234" t="s">
        <v>171</v>
      </c>
      <c r="E872" s="245" t="s">
        <v>19</v>
      </c>
      <c r="F872" s="246" t="s">
        <v>1244</v>
      </c>
      <c r="G872" s="244"/>
      <c r="H872" s="247">
        <v>0.90300000000000002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171</v>
      </c>
      <c r="AU872" s="253" t="s">
        <v>81</v>
      </c>
      <c r="AV872" s="14" t="s">
        <v>81</v>
      </c>
      <c r="AW872" s="14" t="s">
        <v>33</v>
      </c>
      <c r="AX872" s="14" t="s">
        <v>72</v>
      </c>
      <c r="AY872" s="253" t="s">
        <v>160</v>
      </c>
    </row>
    <row r="873" s="14" customFormat="1">
      <c r="A873" s="14"/>
      <c r="B873" s="243"/>
      <c r="C873" s="244"/>
      <c r="D873" s="234" t="s">
        <v>171</v>
      </c>
      <c r="E873" s="245" t="s">
        <v>19</v>
      </c>
      <c r="F873" s="246" t="s">
        <v>1245</v>
      </c>
      <c r="G873" s="244"/>
      <c r="H873" s="247">
        <v>0.255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171</v>
      </c>
      <c r="AU873" s="253" t="s">
        <v>81</v>
      </c>
      <c r="AV873" s="14" t="s">
        <v>81</v>
      </c>
      <c r="AW873" s="14" t="s">
        <v>33</v>
      </c>
      <c r="AX873" s="14" t="s">
        <v>72</v>
      </c>
      <c r="AY873" s="253" t="s">
        <v>160</v>
      </c>
    </row>
    <row r="874" s="14" customFormat="1">
      <c r="A874" s="14"/>
      <c r="B874" s="243"/>
      <c r="C874" s="244"/>
      <c r="D874" s="234" t="s">
        <v>171</v>
      </c>
      <c r="E874" s="245" t="s">
        <v>19</v>
      </c>
      <c r="F874" s="246" t="s">
        <v>1246</v>
      </c>
      <c r="G874" s="244"/>
      <c r="H874" s="247">
        <v>1.625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171</v>
      </c>
      <c r="AU874" s="253" t="s">
        <v>81</v>
      </c>
      <c r="AV874" s="14" t="s">
        <v>81</v>
      </c>
      <c r="AW874" s="14" t="s">
        <v>33</v>
      </c>
      <c r="AX874" s="14" t="s">
        <v>72</v>
      </c>
      <c r="AY874" s="253" t="s">
        <v>160</v>
      </c>
    </row>
    <row r="875" s="14" customFormat="1">
      <c r="A875" s="14"/>
      <c r="B875" s="243"/>
      <c r="C875" s="244"/>
      <c r="D875" s="234" t="s">
        <v>171</v>
      </c>
      <c r="E875" s="245" t="s">
        <v>19</v>
      </c>
      <c r="F875" s="246" t="s">
        <v>1247</v>
      </c>
      <c r="G875" s="244"/>
      <c r="H875" s="247">
        <v>1.8799999999999999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171</v>
      </c>
      <c r="AU875" s="253" t="s">
        <v>81</v>
      </c>
      <c r="AV875" s="14" t="s">
        <v>81</v>
      </c>
      <c r="AW875" s="14" t="s">
        <v>33</v>
      </c>
      <c r="AX875" s="14" t="s">
        <v>72</v>
      </c>
      <c r="AY875" s="253" t="s">
        <v>160</v>
      </c>
    </row>
    <row r="876" s="14" customFormat="1">
      <c r="A876" s="14"/>
      <c r="B876" s="243"/>
      <c r="C876" s="244"/>
      <c r="D876" s="234" t="s">
        <v>171</v>
      </c>
      <c r="E876" s="245" t="s">
        <v>19</v>
      </c>
      <c r="F876" s="246" t="s">
        <v>1248</v>
      </c>
      <c r="G876" s="244"/>
      <c r="H876" s="247">
        <v>3.2189999999999999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171</v>
      </c>
      <c r="AU876" s="253" t="s">
        <v>81</v>
      </c>
      <c r="AV876" s="14" t="s">
        <v>81</v>
      </c>
      <c r="AW876" s="14" t="s">
        <v>33</v>
      </c>
      <c r="AX876" s="14" t="s">
        <v>72</v>
      </c>
      <c r="AY876" s="253" t="s">
        <v>160</v>
      </c>
    </row>
    <row r="877" s="14" customFormat="1">
      <c r="A877" s="14"/>
      <c r="B877" s="243"/>
      <c r="C877" s="244"/>
      <c r="D877" s="234" t="s">
        <v>171</v>
      </c>
      <c r="E877" s="245" t="s">
        <v>19</v>
      </c>
      <c r="F877" s="246" t="s">
        <v>1243</v>
      </c>
      <c r="G877" s="244"/>
      <c r="H877" s="247">
        <v>2.75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171</v>
      </c>
      <c r="AU877" s="253" t="s">
        <v>81</v>
      </c>
      <c r="AV877" s="14" t="s">
        <v>81</v>
      </c>
      <c r="AW877" s="14" t="s">
        <v>33</v>
      </c>
      <c r="AX877" s="14" t="s">
        <v>72</v>
      </c>
      <c r="AY877" s="253" t="s">
        <v>160</v>
      </c>
    </row>
    <row r="878" s="13" customFormat="1">
      <c r="A878" s="13"/>
      <c r="B878" s="232"/>
      <c r="C878" s="233"/>
      <c r="D878" s="234" t="s">
        <v>171</v>
      </c>
      <c r="E878" s="235" t="s">
        <v>19</v>
      </c>
      <c r="F878" s="236" t="s">
        <v>326</v>
      </c>
      <c r="G878" s="233"/>
      <c r="H878" s="235" t="s">
        <v>19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2" t="s">
        <v>171</v>
      </c>
      <c r="AU878" s="242" t="s">
        <v>81</v>
      </c>
      <c r="AV878" s="13" t="s">
        <v>79</v>
      </c>
      <c r="AW878" s="13" t="s">
        <v>33</v>
      </c>
      <c r="AX878" s="13" t="s">
        <v>72</v>
      </c>
      <c r="AY878" s="242" t="s">
        <v>160</v>
      </c>
    </row>
    <row r="879" s="14" customFormat="1">
      <c r="A879" s="14"/>
      <c r="B879" s="243"/>
      <c r="C879" s="244"/>
      <c r="D879" s="234" t="s">
        <v>171</v>
      </c>
      <c r="E879" s="245" t="s">
        <v>19</v>
      </c>
      <c r="F879" s="246" t="s">
        <v>1249</v>
      </c>
      <c r="G879" s="244"/>
      <c r="H879" s="247">
        <v>11.269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171</v>
      </c>
      <c r="AU879" s="253" t="s">
        <v>81</v>
      </c>
      <c r="AV879" s="14" t="s">
        <v>81</v>
      </c>
      <c r="AW879" s="14" t="s">
        <v>33</v>
      </c>
      <c r="AX879" s="14" t="s">
        <v>72</v>
      </c>
      <c r="AY879" s="253" t="s">
        <v>160</v>
      </c>
    </row>
    <row r="880" s="14" customFormat="1">
      <c r="A880" s="14"/>
      <c r="B880" s="243"/>
      <c r="C880" s="244"/>
      <c r="D880" s="234" t="s">
        <v>171</v>
      </c>
      <c r="E880" s="245" t="s">
        <v>19</v>
      </c>
      <c r="F880" s="246" t="s">
        <v>1250</v>
      </c>
      <c r="G880" s="244"/>
      <c r="H880" s="247">
        <v>10.919000000000001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171</v>
      </c>
      <c r="AU880" s="253" t="s">
        <v>81</v>
      </c>
      <c r="AV880" s="14" t="s">
        <v>81</v>
      </c>
      <c r="AW880" s="14" t="s">
        <v>33</v>
      </c>
      <c r="AX880" s="14" t="s">
        <v>72</v>
      </c>
      <c r="AY880" s="253" t="s">
        <v>160</v>
      </c>
    </row>
    <row r="881" s="15" customFormat="1">
      <c r="A881" s="15"/>
      <c r="B881" s="254"/>
      <c r="C881" s="255"/>
      <c r="D881" s="234" t="s">
        <v>171</v>
      </c>
      <c r="E881" s="256" t="s">
        <v>19</v>
      </c>
      <c r="F881" s="257" t="s">
        <v>173</v>
      </c>
      <c r="G881" s="255"/>
      <c r="H881" s="258">
        <v>38.463000000000001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4" t="s">
        <v>171</v>
      </c>
      <c r="AU881" s="264" t="s">
        <v>81</v>
      </c>
      <c r="AV881" s="15" t="s">
        <v>167</v>
      </c>
      <c r="AW881" s="15" t="s">
        <v>33</v>
      </c>
      <c r="AX881" s="15" t="s">
        <v>79</v>
      </c>
      <c r="AY881" s="264" t="s">
        <v>160</v>
      </c>
    </row>
    <row r="882" s="2" customFormat="1" ht="16.5" customHeight="1">
      <c r="A882" s="40"/>
      <c r="B882" s="41"/>
      <c r="C882" s="214" t="s">
        <v>1251</v>
      </c>
      <c r="D882" s="214" t="s">
        <v>162</v>
      </c>
      <c r="E882" s="215" t="s">
        <v>1252</v>
      </c>
      <c r="F882" s="216" t="s">
        <v>1253</v>
      </c>
      <c r="G882" s="217" t="s">
        <v>181</v>
      </c>
      <c r="H882" s="218">
        <v>38.463000000000001</v>
      </c>
      <c r="I882" s="219"/>
      <c r="J882" s="220">
        <f>ROUND(I882*H882,2)</f>
        <v>0</v>
      </c>
      <c r="K882" s="216" t="s">
        <v>166</v>
      </c>
      <c r="L882" s="46"/>
      <c r="M882" s="221" t="s">
        <v>19</v>
      </c>
      <c r="N882" s="222" t="s">
        <v>43</v>
      </c>
      <c r="O882" s="86"/>
      <c r="P882" s="223">
        <f>O882*H882</f>
        <v>0</v>
      </c>
      <c r="Q882" s="223">
        <v>0</v>
      </c>
      <c r="R882" s="223">
        <f>Q882*H882</f>
        <v>0</v>
      </c>
      <c r="S882" s="223">
        <v>0</v>
      </c>
      <c r="T882" s="224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5" t="s">
        <v>167</v>
      </c>
      <c r="AT882" s="225" t="s">
        <v>162</v>
      </c>
      <c r="AU882" s="225" t="s">
        <v>81</v>
      </c>
      <c r="AY882" s="19" t="s">
        <v>160</v>
      </c>
      <c r="BE882" s="226">
        <f>IF(N882="základní",J882,0)</f>
        <v>0</v>
      </c>
      <c r="BF882" s="226">
        <f>IF(N882="snížená",J882,0)</f>
        <v>0</v>
      </c>
      <c r="BG882" s="226">
        <f>IF(N882="zákl. přenesená",J882,0)</f>
        <v>0</v>
      </c>
      <c r="BH882" s="226">
        <f>IF(N882="sníž. přenesená",J882,0)</f>
        <v>0</v>
      </c>
      <c r="BI882" s="226">
        <f>IF(N882="nulová",J882,0)</f>
        <v>0</v>
      </c>
      <c r="BJ882" s="19" t="s">
        <v>79</v>
      </c>
      <c r="BK882" s="226">
        <f>ROUND(I882*H882,2)</f>
        <v>0</v>
      </c>
      <c r="BL882" s="19" t="s">
        <v>167</v>
      </c>
      <c r="BM882" s="225" t="s">
        <v>1254</v>
      </c>
    </row>
    <row r="883" s="2" customFormat="1">
      <c r="A883" s="40"/>
      <c r="B883" s="41"/>
      <c r="C883" s="42"/>
      <c r="D883" s="227" t="s">
        <v>169</v>
      </c>
      <c r="E883" s="42"/>
      <c r="F883" s="228" t="s">
        <v>1255</v>
      </c>
      <c r="G883" s="42"/>
      <c r="H883" s="42"/>
      <c r="I883" s="229"/>
      <c r="J883" s="42"/>
      <c r="K883" s="42"/>
      <c r="L883" s="46"/>
      <c r="M883" s="230"/>
      <c r="N883" s="231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169</v>
      </c>
      <c r="AU883" s="19" t="s">
        <v>81</v>
      </c>
    </row>
    <row r="884" s="13" customFormat="1">
      <c r="A884" s="13"/>
      <c r="B884" s="232"/>
      <c r="C884" s="233"/>
      <c r="D884" s="234" t="s">
        <v>171</v>
      </c>
      <c r="E884" s="235" t="s">
        <v>19</v>
      </c>
      <c r="F884" s="236" t="s">
        <v>324</v>
      </c>
      <c r="G884" s="233"/>
      <c r="H884" s="235" t="s">
        <v>19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171</v>
      </c>
      <c r="AU884" s="242" t="s">
        <v>81</v>
      </c>
      <c r="AV884" s="13" t="s">
        <v>79</v>
      </c>
      <c r="AW884" s="13" t="s">
        <v>33</v>
      </c>
      <c r="AX884" s="13" t="s">
        <v>72</v>
      </c>
      <c r="AY884" s="242" t="s">
        <v>160</v>
      </c>
    </row>
    <row r="885" s="14" customFormat="1">
      <c r="A885" s="14"/>
      <c r="B885" s="243"/>
      <c r="C885" s="244"/>
      <c r="D885" s="234" t="s">
        <v>171</v>
      </c>
      <c r="E885" s="245" t="s">
        <v>19</v>
      </c>
      <c r="F885" s="246" t="s">
        <v>1242</v>
      </c>
      <c r="G885" s="244"/>
      <c r="H885" s="247">
        <v>2.8929999999999998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171</v>
      </c>
      <c r="AU885" s="253" t="s">
        <v>81</v>
      </c>
      <c r="AV885" s="14" t="s">
        <v>81</v>
      </c>
      <c r="AW885" s="14" t="s">
        <v>33</v>
      </c>
      <c r="AX885" s="14" t="s">
        <v>72</v>
      </c>
      <c r="AY885" s="253" t="s">
        <v>160</v>
      </c>
    </row>
    <row r="886" s="14" customFormat="1">
      <c r="A886" s="14"/>
      <c r="B886" s="243"/>
      <c r="C886" s="244"/>
      <c r="D886" s="234" t="s">
        <v>171</v>
      </c>
      <c r="E886" s="245" t="s">
        <v>19</v>
      </c>
      <c r="F886" s="246" t="s">
        <v>1243</v>
      </c>
      <c r="G886" s="244"/>
      <c r="H886" s="247">
        <v>2.75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171</v>
      </c>
      <c r="AU886" s="253" t="s">
        <v>81</v>
      </c>
      <c r="AV886" s="14" t="s">
        <v>81</v>
      </c>
      <c r="AW886" s="14" t="s">
        <v>33</v>
      </c>
      <c r="AX886" s="14" t="s">
        <v>72</v>
      </c>
      <c r="AY886" s="253" t="s">
        <v>160</v>
      </c>
    </row>
    <row r="887" s="14" customFormat="1">
      <c r="A887" s="14"/>
      <c r="B887" s="243"/>
      <c r="C887" s="244"/>
      <c r="D887" s="234" t="s">
        <v>171</v>
      </c>
      <c r="E887" s="245" t="s">
        <v>19</v>
      </c>
      <c r="F887" s="246" t="s">
        <v>1244</v>
      </c>
      <c r="G887" s="244"/>
      <c r="H887" s="247">
        <v>0.90300000000000002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171</v>
      </c>
      <c r="AU887" s="253" t="s">
        <v>81</v>
      </c>
      <c r="AV887" s="14" t="s">
        <v>81</v>
      </c>
      <c r="AW887" s="14" t="s">
        <v>33</v>
      </c>
      <c r="AX887" s="14" t="s">
        <v>72</v>
      </c>
      <c r="AY887" s="253" t="s">
        <v>160</v>
      </c>
    </row>
    <row r="888" s="14" customFormat="1">
      <c r="A888" s="14"/>
      <c r="B888" s="243"/>
      <c r="C888" s="244"/>
      <c r="D888" s="234" t="s">
        <v>171</v>
      </c>
      <c r="E888" s="245" t="s">
        <v>19</v>
      </c>
      <c r="F888" s="246" t="s">
        <v>1245</v>
      </c>
      <c r="G888" s="244"/>
      <c r="H888" s="247">
        <v>0.255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171</v>
      </c>
      <c r="AU888" s="253" t="s">
        <v>81</v>
      </c>
      <c r="AV888" s="14" t="s">
        <v>81</v>
      </c>
      <c r="AW888" s="14" t="s">
        <v>33</v>
      </c>
      <c r="AX888" s="14" t="s">
        <v>72</v>
      </c>
      <c r="AY888" s="253" t="s">
        <v>160</v>
      </c>
    </row>
    <row r="889" s="14" customFormat="1">
      <c r="A889" s="14"/>
      <c r="B889" s="243"/>
      <c r="C889" s="244"/>
      <c r="D889" s="234" t="s">
        <v>171</v>
      </c>
      <c r="E889" s="245" t="s">
        <v>19</v>
      </c>
      <c r="F889" s="246" t="s">
        <v>1246</v>
      </c>
      <c r="G889" s="244"/>
      <c r="H889" s="247">
        <v>1.625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171</v>
      </c>
      <c r="AU889" s="253" t="s">
        <v>81</v>
      </c>
      <c r="AV889" s="14" t="s">
        <v>81</v>
      </c>
      <c r="AW889" s="14" t="s">
        <v>33</v>
      </c>
      <c r="AX889" s="14" t="s">
        <v>72</v>
      </c>
      <c r="AY889" s="253" t="s">
        <v>160</v>
      </c>
    </row>
    <row r="890" s="14" customFormat="1">
      <c r="A890" s="14"/>
      <c r="B890" s="243"/>
      <c r="C890" s="244"/>
      <c r="D890" s="234" t="s">
        <v>171</v>
      </c>
      <c r="E890" s="245" t="s">
        <v>19</v>
      </c>
      <c r="F890" s="246" t="s">
        <v>1247</v>
      </c>
      <c r="G890" s="244"/>
      <c r="H890" s="247">
        <v>1.8799999999999999</v>
      </c>
      <c r="I890" s="248"/>
      <c r="J890" s="244"/>
      <c r="K890" s="244"/>
      <c r="L890" s="249"/>
      <c r="M890" s="250"/>
      <c r="N890" s="251"/>
      <c r="O890" s="251"/>
      <c r="P890" s="251"/>
      <c r="Q890" s="251"/>
      <c r="R890" s="251"/>
      <c r="S890" s="251"/>
      <c r="T890" s="25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3" t="s">
        <v>171</v>
      </c>
      <c r="AU890" s="253" t="s">
        <v>81</v>
      </c>
      <c r="AV890" s="14" t="s">
        <v>81</v>
      </c>
      <c r="AW890" s="14" t="s">
        <v>33</v>
      </c>
      <c r="AX890" s="14" t="s">
        <v>72</v>
      </c>
      <c r="AY890" s="253" t="s">
        <v>160</v>
      </c>
    </row>
    <row r="891" s="14" customFormat="1">
      <c r="A891" s="14"/>
      <c r="B891" s="243"/>
      <c r="C891" s="244"/>
      <c r="D891" s="234" t="s">
        <v>171</v>
      </c>
      <c r="E891" s="245" t="s">
        <v>19</v>
      </c>
      <c r="F891" s="246" t="s">
        <v>1248</v>
      </c>
      <c r="G891" s="244"/>
      <c r="H891" s="247">
        <v>3.2189999999999999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171</v>
      </c>
      <c r="AU891" s="253" t="s">
        <v>81</v>
      </c>
      <c r="AV891" s="14" t="s">
        <v>81</v>
      </c>
      <c r="AW891" s="14" t="s">
        <v>33</v>
      </c>
      <c r="AX891" s="14" t="s">
        <v>72</v>
      </c>
      <c r="AY891" s="253" t="s">
        <v>160</v>
      </c>
    </row>
    <row r="892" s="14" customFormat="1">
      <c r="A892" s="14"/>
      <c r="B892" s="243"/>
      <c r="C892" s="244"/>
      <c r="D892" s="234" t="s">
        <v>171</v>
      </c>
      <c r="E892" s="245" t="s">
        <v>19</v>
      </c>
      <c r="F892" s="246" t="s">
        <v>1243</v>
      </c>
      <c r="G892" s="244"/>
      <c r="H892" s="247">
        <v>2.75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171</v>
      </c>
      <c r="AU892" s="253" t="s">
        <v>81</v>
      </c>
      <c r="AV892" s="14" t="s">
        <v>81</v>
      </c>
      <c r="AW892" s="14" t="s">
        <v>33</v>
      </c>
      <c r="AX892" s="14" t="s">
        <v>72</v>
      </c>
      <c r="AY892" s="253" t="s">
        <v>160</v>
      </c>
    </row>
    <row r="893" s="13" customFormat="1">
      <c r="A893" s="13"/>
      <c r="B893" s="232"/>
      <c r="C893" s="233"/>
      <c r="D893" s="234" t="s">
        <v>171</v>
      </c>
      <c r="E893" s="235" t="s">
        <v>19</v>
      </c>
      <c r="F893" s="236" t="s">
        <v>326</v>
      </c>
      <c r="G893" s="233"/>
      <c r="H893" s="235" t="s">
        <v>19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2" t="s">
        <v>171</v>
      </c>
      <c r="AU893" s="242" t="s">
        <v>81</v>
      </c>
      <c r="AV893" s="13" t="s">
        <v>79</v>
      </c>
      <c r="AW893" s="13" t="s">
        <v>33</v>
      </c>
      <c r="AX893" s="13" t="s">
        <v>72</v>
      </c>
      <c r="AY893" s="242" t="s">
        <v>160</v>
      </c>
    </row>
    <row r="894" s="14" customFormat="1">
      <c r="A894" s="14"/>
      <c r="B894" s="243"/>
      <c r="C894" s="244"/>
      <c r="D894" s="234" t="s">
        <v>171</v>
      </c>
      <c r="E894" s="245" t="s">
        <v>19</v>
      </c>
      <c r="F894" s="246" t="s">
        <v>1249</v>
      </c>
      <c r="G894" s="244"/>
      <c r="H894" s="247">
        <v>11.269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171</v>
      </c>
      <c r="AU894" s="253" t="s">
        <v>81</v>
      </c>
      <c r="AV894" s="14" t="s">
        <v>81</v>
      </c>
      <c r="AW894" s="14" t="s">
        <v>33</v>
      </c>
      <c r="AX894" s="14" t="s">
        <v>72</v>
      </c>
      <c r="AY894" s="253" t="s">
        <v>160</v>
      </c>
    </row>
    <row r="895" s="14" customFormat="1">
      <c r="A895" s="14"/>
      <c r="B895" s="243"/>
      <c r="C895" s="244"/>
      <c r="D895" s="234" t="s">
        <v>171</v>
      </c>
      <c r="E895" s="245" t="s">
        <v>19</v>
      </c>
      <c r="F895" s="246" t="s">
        <v>1250</v>
      </c>
      <c r="G895" s="244"/>
      <c r="H895" s="247">
        <v>10.919000000000001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171</v>
      </c>
      <c r="AU895" s="253" t="s">
        <v>81</v>
      </c>
      <c r="AV895" s="14" t="s">
        <v>81</v>
      </c>
      <c r="AW895" s="14" t="s">
        <v>33</v>
      </c>
      <c r="AX895" s="14" t="s">
        <v>72</v>
      </c>
      <c r="AY895" s="253" t="s">
        <v>160</v>
      </c>
    </row>
    <row r="896" s="15" customFormat="1">
      <c r="A896" s="15"/>
      <c r="B896" s="254"/>
      <c r="C896" s="255"/>
      <c r="D896" s="234" t="s">
        <v>171</v>
      </c>
      <c r="E896" s="256" t="s">
        <v>19</v>
      </c>
      <c r="F896" s="257" t="s">
        <v>173</v>
      </c>
      <c r="G896" s="255"/>
      <c r="H896" s="258">
        <v>38.463000000000001</v>
      </c>
      <c r="I896" s="259"/>
      <c r="J896" s="255"/>
      <c r="K896" s="255"/>
      <c r="L896" s="260"/>
      <c r="M896" s="261"/>
      <c r="N896" s="262"/>
      <c r="O896" s="262"/>
      <c r="P896" s="262"/>
      <c r="Q896" s="262"/>
      <c r="R896" s="262"/>
      <c r="S896" s="262"/>
      <c r="T896" s="263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4" t="s">
        <v>171</v>
      </c>
      <c r="AU896" s="264" t="s">
        <v>81</v>
      </c>
      <c r="AV896" s="15" t="s">
        <v>167</v>
      </c>
      <c r="AW896" s="15" t="s">
        <v>33</v>
      </c>
      <c r="AX896" s="15" t="s">
        <v>79</v>
      </c>
      <c r="AY896" s="264" t="s">
        <v>160</v>
      </c>
    </row>
    <row r="897" s="2" customFormat="1" ht="16.5" customHeight="1">
      <c r="A897" s="40"/>
      <c r="B897" s="41"/>
      <c r="C897" s="214" t="s">
        <v>1256</v>
      </c>
      <c r="D897" s="214" t="s">
        <v>162</v>
      </c>
      <c r="E897" s="215" t="s">
        <v>1257</v>
      </c>
      <c r="F897" s="216" t="s">
        <v>1258</v>
      </c>
      <c r="G897" s="217" t="s">
        <v>253</v>
      </c>
      <c r="H897" s="218">
        <v>0.39700000000000002</v>
      </c>
      <c r="I897" s="219"/>
      <c r="J897" s="220">
        <f>ROUND(I897*H897,2)</f>
        <v>0</v>
      </c>
      <c r="K897" s="216" t="s">
        <v>166</v>
      </c>
      <c r="L897" s="46"/>
      <c r="M897" s="221" t="s">
        <v>19</v>
      </c>
      <c r="N897" s="222" t="s">
        <v>43</v>
      </c>
      <c r="O897" s="86"/>
      <c r="P897" s="223">
        <f>O897*H897</f>
        <v>0</v>
      </c>
      <c r="Q897" s="223">
        <v>1.05291</v>
      </c>
      <c r="R897" s="223">
        <f>Q897*H897</f>
        <v>0.41800527000000004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167</v>
      </c>
      <c r="AT897" s="225" t="s">
        <v>162</v>
      </c>
      <c r="AU897" s="225" t="s">
        <v>81</v>
      </c>
      <c r="AY897" s="19" t="s">
        <v>160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79</v>
      </c>
      <c r="BK897" s="226">
        <f>ROUND(I897*H897,2)</f>
        <v>0</v>
      </c>
      <c r="BL897" s="19" t="s">
        <v>167</v>
      </c>
      <c r="BM897" s="225" t="s">
        <v>1259</v>
      </c>
    </row>
    <row r="898" s="2" customFormat="1">
      <c r="A898" s="40"/>
      <c r="B898" s="41"/>
      <c r="C898" s="42"/>
      <c r="D898" s="227" t="s">
        <v>169</v>
      </c>
      <c r="E898" s="42"/>
      <c r="F898" s="228" t="s">
        <v>1260</v>
      </c>
      <c r="G898" s="42"/>
      <c r="H898" s="42"/>
      <c r="I898" s="229"/>
      <c r="J898" s="42"/>
      <c r="K898" s="42"/>
      <c r="L898" s="46"/>
      <c r="M898" s="230"/>
      <c r="N898" s="231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169</v>
      </c>
      <c r="AU898" s="19" t="s">
        <v>81</v>
      </c>
    </row>
    <row r="899" s="14" customFormat="1">
      <c r="A899" s="14"/>
      <c r="B899" s="243"/>
      <c r="C899" s="244"/>
      <c r="D899" s="234" t="s">
        <v>171</v>
      </c>
      <c r="E899" s="245" t="s">
        <v>19</v>
      </c>
      <c r="F899" s="246" t="s">
        <v>1261</v>
      </c>
      <c r="G899" s="244"/>
      <c r="H899" s="247">
        <v>0.39700000000000002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3" t="s">
        <v>171</v>
      </c>
      <c r="AU899" s="253" t="s">
        <v>81</v>
      </c>
      <c r="AV899" s="14" t="s">
        <v>81</v>
      </c>
      <c r="AW899" s="14" t="s">
        <v>33</v>
      </c>
      <c r="AX899" s="14" t="s">
        <v>72</v>
      </c>
      <c r="AY899" s="253" t="s">
        <v>160</v>
      </c>
    </row>
    <row r="900" s="15" customFormat="1">
      <c r="A900" s="15"/>
      <c r="B900" s="254"/>
      <c r="C900" s="255"/>
      <c r="D900" s="234" t="s">
        <v>171</v>
      </c>
      <c r="E900" s="256" t="s">
        <v>19</v>
      </c>
      <c r="F900" s="257" t="s">
        <v>173</v>
      </c>
      <c r="G900" s="255"/>
      <c r="H900" s="258">
        <v>0.39700000000000002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4" t="s">
        <v>171</v>
      </c>
      <c r="AU900" s="264" t="s">
        <v>81</v>
      </c>
      <c r="AV900" s="15" t="s">
        <v>167</v>
      </c>
      <c r="AW900" s="15" t="s">
        <v>33</v>
      </c>
      <c r="AX900" s="15" t="s">
        <v>79</v>
      </c>
      <c r="AY900" s="264" t="s">
        <v>160</v>
      </c>
    </row>
    <row r="901" s="2" customFormat="1" ht="24.15" customHeight="1">
      <c r="A901" s="40"/>
      <c r="B901" s="41"/>
      <c r="C901" s="214" t="s">
        <v>1262</v>
      </c>
      <c r="D901" s="214" t="s">
        <v>162</v>
      </c>
      <c r="E901" s="215" t="s">
        <v>1263</v>
      </c>
      <c r="F901" s="216" t="s">
        <v>1264</v>
      </c>
      <c r="G901" s="217" t="s">
        <v>207</v>
      </c>
      <c r="H901" s="218">
        <v>1.5</v>
      </c>
      <c r="I901" s="219"/>
      <c r="J901" s="220">
        <f>ROUND(I901*H901,2)</f>
        <v>0</v>
      </c>
      <c r="K901" s="216" t="s">
        <v>166</v>
      </c>
      <c r="L901" s="46"/>
      <c r="M901" s="221" t="s">
        <v>19</v>
      </c>
      <c r="N901" s="222" t="s">
        <v>43</v>
      </c>
      <c r="O901" s="86"/>
      <c r="P901" s="223">
        <f>O901*H901</f>
        <v>0</v>
      </c>
      <c r="Q901" s="223">
        <v>0.03465</v>
      </c>
      <c r="R901" s="223">
        <f>Q901*H901</f>
        <v>0.051975</v>
      </c>
      <c r="S901" s="223">
        <v>0</v>
      </c>
      <c r="T901" s="224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5" t="s">
        <v>167</v>
      </c>
      <c r="AT901" s="225" t="s">
        <v>162</v>
      </c>
      <c r="AU901" s="225" t="s">
        <v>81</v>
      </c>
      <c r="AY901" s="19" t="s">
        <v>160</v>
      </c>
      <c r="BE901" s="226">
        <f>IF(N901="základní",J901,0)</f>
        <v>0</v>
      </c>
      <c r="BF901" s="226">
        <f>IF(N901="snížená",J901,0)</f>
        <v>0</v>
      </c>
      <c r="BG901" s="226">
        <f>IF(N901="zákl. přenesená",J901,0)</f>
        <v>0</v>
      </c>
      <c r="BH901" s="226">
        <f>IF(N901="sníž. přenesená",J901,0)</f>
        <v>0</v>
      </c>
      <c r="BI901" s="226">
        <f>IF(N901="nulová",J901,0)</f>
        <v>0</v>
      </c>
      <c r="BJ901" s="19" t="s">
        <v>79</v>
      </c>
      <c r="BK901" s="226">
        <f>ROUND(I901*H901,2)</f>
        <v>0</v>
      </c>
      <c r="BL901" s="19" t="s">
        <v>167</v>
      </c>
      <c r="BM901" s="225" t="s">
        <v>1265</v>
      </c>
    </row>
    <row r="902" s="2" customFormat="1">
      <c r="A902" s="40"/>
      <c r="B902" s="41"/>
      <c r="C902" s="42"/>
      <c r="D902" s="227" t="s">
        <v>169</v>
      </c>
      <c r="E902" s="42"/>
      <c r="F902" s="228" t="s">
        <v>1266</v>
      </c>
      <c r="G902" s="42"/>
      <c r="H902" s="42"/>
      <c r="I902" s="229"/>
      <c r="J902" s="42"/>
      <c r="K902" s="42"/>
      <c r="L902" s="46"/>
      <c r="M902" s="230"/>
      <c r="N902" s="231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169</v>
      </c>
      <c r="AU902" s="19" t="s">
        <v>81</v>
      </c>
    </row>
    <row r="903" s="13" customFormat="1">
      <c r="A903" s="13"/>
      <c r="B903" s="232"/>
      <c r="C903" s="233"/>
      <c r="D903" s="234" t="s">
        <v>171</v>
      </c>
      <c r="E903" s="235" t="s">
        <v>19</v>
      </c>
      <c r="F903" s="236" t="s">
        <v>324</v>
      </c>
      <c r="G903" s="233"/>
      <c r="H903" s="235" t="s">
        <v>19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2" t="s">
        <v>171</v>
      </c>
      <c r="AU903" s="242" t="s">
        <v>81</v>
      </c>
      <c r="AV903" s="13" t="s">
        <v>79</v>
      </c>
      <c r="AW903" s="13" t="s">
        <v>33</v>
      </c>
      <c r="AX903" s="13" t="s">
        <v>72</v>
      </c>
      <c r="AY903" s="242" t="s">
        <v>160</v>
      </c>
    </row>
    <row r="904" s="13" customFormat="1">
      <c r="A904" s="13"/>
      <c r="B904" s="232"/>
      <c r="C904" s="233"/>
      <c r="D904" s="234" t="s">
        <v>171</v>
      </c>
      <c r="E904" s="235" t="s">
        <v>19</v>
      </c>
      <c r="F904" s="236" t="s">
        <v>1267</v>
      </c>
      <c r="G904" s="233"/>
      <c r="H904" s="235" t="s">
        <v>19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171</v>
      </c>
      <c r="AU904" s="242" t="s">
        <v>81</v>
      </c>
      <c r="AV904" s="13" t="s">
        <v>79</v>
      </c>
      <c r="AW904" s="13" t="s">
        <v>33</v>
      </c>
      <c r="AX904" s="13" t="s">
        <v>72</v>
      </c>
      <c r="AY904" s="242" t="s">
        <v>160</v>
      </c>
    </row>
    <row r="905" s="14" customFormat="1">
      <c r="A905" s="14"/>
      <c r="B905" s="243"/>
      <c r="C905" s="244"/>
      <c r="D905" s="234" t="s">
        <v>171</v>
      </c>
      <c r="E905" s="245" t="s">
        <v>19</v>
      </c>
      <c r="F905" s="246" t="s">
        <v>1268</v>
      </c>
      <c r="G905" s="244"/>
      <c r="H905" s="247">
        <v>1.5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171</v>
      </c>
      <c r="AU905" s="253" t="s">
        <v>81</v>
      </c>
      <c r="AV905" s="14" t="s">
        <v>81</v>
      </c>
      <c r="AW905" s="14" t="s">
        <v>33</v>
      </c>
      <c r="AX905" s="14" t="s">
        <v>72</v>
      </c>
      <c r="AY905" s="253" t="s">
        <v>160</v>
      </c>
    </row>
    <row r="906" s="15" customFormat="1">
      <c r="A906" s="15"/>
      <c r="B906" s="254"/>
      <c r="C906" s="255"/>
      <c r="D906" s="234" t="s">
        <v>171</v>
      </c>
      <c r="E906" s="256" t="s">
        <v>19</v>
      </c>
      <c r="F906" s="257" t="s">
        <v>173</v>
      </c>
      <c r="G906" s="255"/>
      <c r="H906" s="258">
        <v>1.5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4" t="s">
        <v>171</v>
      </c>
      <c r="AU906" s="264" t="s">
        <v>81</v>
      </c>
      <c r="AV906" s="15" t="s">
        <v>167</v>
      </c>
      <c r="AW906" s="15" t="s">
        <v>33</v>
      </c>
      <c r="AX906" s="15" t="s">
        <v>79</v>
      </c>
      <c r="AY906" s="264" t="s">
        <v>160</v>
      </c>
    </row>
    <row r="907" s="2" customFormat="1" ht="16.5" customHeight="1">
      <c r="A907" s="40"/>
      <c r="B907" s="41"/>
      <c r="C907" s="279" t="s">
        <v>1269</v>
      </c>
      <c r="D907" s="279" t="s">
        <v>1270</v>
      </c>
      <c r="E907" s="280" t="s">
        <v>1271</v>
      </c>
      <c r="F907" s="281" t="s">
        <v>1272</v>
      </c>
      <c r="G907" s="282" t="s">
        <v>165</v>
      </c>
      <c r="H907" s="283">
        <v>1</v>
      </c>
      <c r="I907" s="284"/>
      <c r="J907" s="285">
        <f>ROUND(I907*H907,2)</f>
        <v>0</v>
      </c>
      <c r="K907" s="281" t="s">
        <v>166</v>
      </c>
      <c r="L907" s="286"/>
      <c r="M907" s="287" t="s">
        <v>19</v>
      </c>
      <c r="N907" s="288" t="s">
        <v>43</v>
      </c>
      <c r="O907" s="86"/>
      <c r="P907" s="223">
        <f>O907*H907</f>
        <v>0</v>
      </c>
      <c r="Q907" s="223">
        <v>0.10000000000000001</v>
      </c>
      <c r="R907" s="223">
        <f>Q907*H907</f>
        <v>0.10000000000000001</v>
      </c>
      <c r="S907" s="223">
        <v>0</v>
      </c>
      <c r="T907" s="224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5" t="s">
        <v>219</v>
      </c>
      <c r="AT907" s="225" t="s">
        <v>1270</v>
      </c>
      <c r="AU907" s="225" t="s">
        <v>81</v>
      </c>
      <c r="AY907" s="19" t="s">
        <v>160</v>
      </c>
      <c r="BE907" s="226">
        <f>IF(N907="základní",J907,0)</f>
        <v>0</v>
      </c>
      <c r="BF907" s="226">
        <f>IF(N907="snížená",J907,0)</f>
        <v>0</v>
      </c>
      <c r="BG907" s="226">
        <f>IF(N907="zákl. přenesená",J907,0)</f>
        <v>0</v>
      </c>
      <c r="BH907" s="226">
        <f>IF(N907="sníž. přenesená",J907,0)</f>
        <v>0</v>
      </c>
      <c r="BI907" s="226">
        <f>IF(N907="nulová",J907,0)</f>
        <v>0</v>
      </c>
      <c r="BJ907" s="19" t="s">
        <v>79</v>
      </c>
      <c r="BK907" s="226">
        <f>ROUND(I907*H907,2)</f>
        <v>0</v>
      </c>
      <c r="BL907" s="19" t="s">
        <v>167</v>
      </c>
      <c r="BM907" s="225" t="s">
        <v>1273</v>
      </c>
    </row>
    <row r="908" s="13" customFormat="1">
      <c r="A908" s="13"/>
      <c r="B908" s="232"/>
      <c r="C908" s="233"/>
      <c r="D908" s="234" t="s">
        <v>171</v>
      </c>
      <c r="E908" s="235" t="s">
        <v>19</v>
      </c>
      <c r="F908" s="236" t="s">
        <v>324</v>
      </c>
      <c r="G908" s="233"/>
      <c r="H908" s="235" t="s">
        <v>19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171</v>
      </c>
      <c r="AU908" s="242" t="s">
        <v>81</v>
      </c>
      <c r="AV908" s="13" t="s">
        <v>79</v>
      </c>
      <c r="AW908" s="13" t="s">
        <v>33</v>
      </c>
      <c r="AX908" s="13" t="s">
        <v>72</v>
      </c>
      <c r="AY908" s="242" t="s">
        <v>160</v>
      </c>
    </row>
    <row r="909" s="13" customFormat="1">
      <c r="A909" s="13"/>
      <c r="B909" s="232"/>
      <c r="C909" s="233"/>
      <c r="D909" s="234" t="s">
        <v>171</v>
      </c>
      <c r="E909" s="235" t="s">
        <v>19</v>
      </c>
      <c r="F909" s="236" t="s">
        <v>1267</v>
      </c>
      <c r="G909" s="233"/>
      <c r="H909" s="235" t="s">
        <v>19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171</v>
      </c>
      <c r="AU909" s="242" t="s">
        <v>81</v>
      </c>
      <c r="AV909" s="13" t="s">
        <v>79</v>
      </c>
      <c r="AW909" s="13" t="s">
        <v>33</v>
      </c>
      <c r="AX909" s="13" t="s">
        <v>72</v>
      </c>
      <c r="AY909" s="242" t="s">
        <v>160</v>
      </c>
    </row>
    <row r="910" s="14" customFormat="1">
      <c r="A910" s="14"/>
      <c r="B910" s="243"/>
      <c r="C910" s="244"/>
      <c r="D910" s="234" t="s">
        <v>171</v>
      </c>
      <c r="E910" s="245" t="s">
        <v>19</v>
      </c>
      <c r="F910" s="246" t="s">
        <v>79</v>
      </c>
      <c r="G910" s="244"/>
      <c r="H910" s="247">
        <v>1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171</v>
      </c>
      <c r="AU910" s="253" t="s">
        <v>81</v>
      </c>
      <c r="AV910" s="14" t="s">
        <v>81</v>
      </c>
      <c r="AW910" s="14" t="s">
        <v>33</v>
      </c>
      <c r="AX910" s="14" t="s">
        <v>72</v>
      </c>
      <c r="AY910" s="253" t="s">
        <v>160</v>
      </c>
    </row>
    <row r="911" s="15" customFormat="1">
      <c r="A911" s="15"/>
      <c r="B911" s="254"/>
      <c r="C911" s="255"/>
      <c r="D911" s="234" t="s">
        <v>171</v>
      </c>
      <c r="E911" s="256" t="s">
        <v>19</v>
      </c>
      <c r="F911" s="257" t="s">
        <v>173</v>
      </c>
      <c r="G911" s="255"/>
      <c r="H911" s="258">
        <v>1</v>
      </c>
      <c r="I911" s="259"/>
      <c r="J911" s="255"/>
      <c r="K911" s="255"/>
      <c r="L911" s="260"/>
      <c r="M911" s="261"/>
      <c r="N911" s="262"/>
      <c r="O911" s="262"/>
      <c r="P911" s="262"/>
      <c r="Q911" s="262"/>
      <c r="R911" s="262"/>
      <c r="S911" s="262"/>
      <c r="T911" s="263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4" t="s">
        <v>171</v>
      </c>
      <c r="AU911" s="264" t="s">
        <v>81</v>
      </c>
      <c r="AV911" s="15" t="s">
        <v>167</v>
      </c>
      <c r="AW911" s="15" t="s">
        <v>33</v>
      </c>
      <c r="AX911" s="15" t="s">
        <v>79</v>
      </c>
      <c r="AY911" s="264" t="s">
        <v>160</v>
      </c>
    </row>
    <row r="912" s="12" customFormat="1" ht="22.8" customHeight="1">
      <c r="A912" s="12"/>
      <c r="B912" s="198"/>
      <c r="C912" s="199"/>
      <c r="D912" s="200" t="s">
        <v>71</v>
      </c>
      <c r="E912" s="212" t="s">
        <v>199</v>
      </c>
      <c r="F912" s="212" t="s">
        <v>1274</v>
      </c>
      <c r="G912" s="199"/>
      <c r="H912" s="199"/>
      <c r="I912" s="202"/>
      <c r="J912" s="213">
        <f>BK912</f>
        <v>0</v>
      </c>
      <c r="K912" s="199"/>
      <c r="L912" s="204"/>
      <c r="M912" s="205"/>
      <c r="N912" s="206"/>
      <c r="O912" s="206"/>
      <c r="P912" s="207">
        <f>SUM(P913:P948)</f>
        <v>0</v>
      </c>
      <c r="Q912" s="206"/>
      <c r="R912" s="207">
        <f>SUM(R913:R948)</f>
        <v>16.977122400000002</v>
      </c>
      <c r="S912" s="206"/>
      <c r="T912" s="208">
        <f>SUM(T913:T948)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09" t="s">
        <v>79</v>
      </c>
      <c r="AT912" s="210" t="s">
        <v>71</v>
      </c>
      <c r="AU912" s="210" t="s">
        <v>79</v>
      </c>
      <c r="AY912" s="209" t="s">
        <v>160</v>
      </c>
      <c r="BK912" s="211">
        <f>SUM(BK913:BK948)</f>
        <v>0</v>
      </c>
    </row>
    <row r="913" s="2" customFormat="1" ht="21.75" customHeight="1">
      <c r="A913" s="40"/>
      <c r="B913" s="41"/>
      <c r="C913" s="214" t="s">
        <v>1275</v>
      </c>
      <c r="D913" s="214" t="s">
        <v>162</v>
      </c>
      <c r="E913" s="215" t="s">
        <v>1276</v>
      </c>
      <c r="F913" s="216" t="s">
        <v>1277</v>
      </c>
      <c r="G913" s="217" t="s">
        <v>181</v>
      </c>
      <c r="H913" s="218">
        <v>15.265000000000001</v>
      </c>
      <c r="I913" s="219"/>
      <c r="J913" s="220">
        <f>ROUND(I913*H913,2)</f>
        <v>0</v>
      </c>
      <c r="K913" s="216" t="s">
        <v>166</v>
      </c>
      <c r="L913" s="46"/>
      <c r="M913" s="221" t="s">
        <v>19</v>
      </c>
      <c r="N913" s="222" t="s">
        <v>43</v>
      </c>
      <c r="O913" s="86"/>
      <c r="P913" s="223">
        <f>O913*H913</f>
        <v>0</v>
      </c>
      <c r="Q913" s="223">
        <v>0.46000000000000002</v>
      </c>
      <c r="R913" s="223">
        <f>Q913*H913</f>
        <v>7.0219000000000005</v>
      </c>
      <c r="S913" s="223">
        <v>0</v>
      </c>
      <c r="T913" s="224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5" t="s">
        <v>167</v>
      </c>
      <c r="AT913" s="225" t="s">
        <v>162</v>
      </c>
      <c r="AU913" s="225" t="s">
        <v>81</v>
      </c>
      <c r="AY913" s="19" t="s">
        <v>160</v>
      </c>
      <c r="BE913" s="226">
        <f>IF(N913="základní",J913,0)</f>
        <v>0</v>
      </c>
      <c r="BF913" s="226">
        <f>IF(N913="snížená",J913,0)</f>
        <v>0</v>
      </c>
      <c r="BG913" s="226">
        <f>IF(N913="zákl. přenesená",J913,0)</f>
        <v>0</v>
      </c>
      <c r="BH913" s="226">
        <f>IF(N913="sníž. přenesená",J913,0)</f>
        <v>0</v>
      </c>
      <c r="BI913" s="226">
        <f>IF(N913="nulová",J913,0)</f>
        <v>0</v>
      </c>
      <c r="BJ913" s="19" t="s">
        <v>79</v>
      </c>
      <c r="BK913" s="226">
        <f>ROUND(I913*H913,2)</f>
        <v>0</v>
      </c>
      <c r="BL913" s="19" t="s">
        <v>167</v>
      </c>
      <c r="BM913" s="225" t="s">
        <v>1278</v>
      </c>
    </row>
    <row r="914" s="2" customFormat="1">
      <c r="A914" s="40"/>
      <c r="B914" s="41"/>
      <c r="C914" s="42"/>
      <c r="D914" s="227" t="s">
        <v>169</v>
      </c>
      <c r="E914" s="42"/>
      <c r="F914" s="228" t="s">
        <v>1279</v>
      </c>
      <c r="G914" s="42"/>
      <c r="H914" s="42"/>
      <c r="I914" s="229"/>
      <c r="J914" s="42"/>
      <c r="K914" s="42"/>
      <c r="L914" s="46"/>
      <c r="M914" s="230"/>
      <c r="N914" s="231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169</v>
      </c>
      <c r="AU914" s="19" t="s">
        <v>81</v>
      </c>
    </row>
    <row r="915" s="13" customFormat="1">
      <c r="A915" s="13"/>
      <c r="B915" s="232"/>
      <c r="C915" s="233"/>
      <c r="D915" s="234" t="s">
        <v>171</v>
      </c>
      <c r="E915" s="235" t="s">
        <v>19</v>
      </c>
      <c r="F915" s="236" t="s">
        <v>324</v>
      </c>
      <c r="G915" s="233"/>
      <c r="H915" s="235" t="s">
        <v>19</v>
      </c>
      <c r="I915" s="237"/>
      <c r="J915" s="233"/>
      <c r="K915" s="233"/>
      <c r="L915" s="238"/>
      <c r="M915" s="239"/>
      <c r="N915" s="240"/>
      <c r="O915" s="240"/>
      <c r="P915" s="240"/>
      <c r="Q915" s="240"/>
      <c r="R915" s="240"/>
      <c r="S915" s="240"/>
      <c r="T915" s="24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2" t="s">
        <v>171</v>
      </c>
      <c r="AU915" s="242" t="s">
        <v>81</v>
      </c>
      <c r="AV915" s="13" t="s">
        <v>79</v>
      </c>
      <c r="AW915" s="13" t="s">
        <v>33</v>
      </c>
      <c r="AX915" s="13" t="s">
        <v>72</v>
      </c>
      <c r="AY915" s="242" t="s">
        <v>160</v>
      </c>
    </row>
    <row r="916" s="14" customFormat="1">
      <c r="A916" s="14"/>
      <c r="B916" s="243"/>
      <c r="C916" s="244"/>
      <c r="D916" s="234" t="s">
        <v>171</v>
      </c>
      <c r="E916" s="245" t="s">
        <v>19</v>
      </c>
      <c r="F916" s="246" t="s">
        <v>1280</v>
      </c>
      <c r="G916" s="244"/>
      <c r="H916" s="247">
        <v>11.5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171</v>
      </c>
      <c r="AU916" s="253" t="s">
        <v>81</v>
      </c>
      <c r="AV916" s="14" t="s">
        <v>81</v>
      </c>
      <c r="AW916" s="14" t="s">
        <v>33</v>
      </c>
      <c r="AX916" s="14" t="s">
        <v>72</v>
      </c>
      <c r="AY916" s="253" t="s">
        <v>160</v>
      </c>
    </row>
    <row r="917" s="14" customFormat="1">
      <c r="A917" s="14"/>
      <c r="B917" s="243"/>
      <c r="C917" s="244"/>
      <c r="D917" s="234" t="s">
        <v>171</v>
      </c>
      <c r="E917" s="245" t="s">
        <v>19</v>
      </c>
      <c r="F917" s="246" t="s">
        <v>1281</v>
      </c>
      <c r="G917" s="244"/>
      <c r="H917" s="247">
        <v>3.7650000000000001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171</v>
      </c>
      <c r="AU917" s="253" t="s">
        <v>81</v>
      </c>
      <c r="AV917" s="14" t="s">
        <v>81</v>
      </c>
      <c r="AW917" s="14" t="s">
        <v>33</v>
      </c>
      <c r="AX917" s="14" t="s">
        <v>72</v>
      </c>
      <c r="AY917" s="253" t="s">
        <v>160</v>
      </c>
    </row>
    <row r="918" s="15" customFormat="1">
      <c r="A918" s="15"/>
      <c r="B918" s="254"/>
      <c r="C918" s="255"/>
      <c r="D918" s="234" t="s">
        <v>171</v>
      </c>
      <c r="E918" s="256" t="s">
        <v>19</v>
      </c>
      <c r="F918" s="257" t="s">
        <v>173</v>
      </c>
      <c r="G918" s="255"/>
      <c r="H918" s="258">
        <v>15.265000000000001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4" t="s">
        <v>171</v>
      </c>
      <c r="AU918" s="264" t="s">
        <v>81</v>
      </c>
      <c r="AV918" s="15" t="s">
        <v>167</v>
      </c>
      <c r="AW918" s="15" t="s">
        <v>33</v>
      </c>
      <c r="AX918" s="15" t="s">
        <v>79</v>
      </c>
      <c r="AY918" s="264" t="s">
        <v>160</v>
      </c>
    </row>
    <row r="919" s="2" customFormat="1" ht="24.15" customHeight="1">
      <c r="A919" s="40"/>
      <c r="B919" s="41"/>
      <c r="C919" s="214" t="s">
        <v>1282</v>
      </c>
      <c r="D919" s="214" t="s">
        <v>162</v>
      </c>
      <c r="E919" s="215" t="s">
        <v>1283</v>
      </c>
      <c r="F919" s="216" t="s">
        <v>1284</v>
      </c>
      <c r="G919" s="217" t="s">
        <v>181</v>
      </c>
      <c r="H919" s="218">
        <v>15.265000000000001</v>
      </c>
      <c r="I919" s="219"/>
      <c r="J919" s="220">
        <f>ROUND(I919*H919,2)</f>
        <v>0</v>
      </c>
      <c r="K919" s="216" t="s">
        <v>166</v>
      </c>
      <c r="L919" s="46"/>
      <c r="M919" s="221" t="s">
        <v>19</v>
      </c>
      <c r="N919" s="222" t="s">
        <v>43</v>
      </c>
      <c r="O919" s="86"/>
      <c r="P919" s="223">
        <f>O919*H919</f>
        <v>0</v>
      </c>
      <c r="Q919" s="223">
        <v>0.15826000000000001</v>
      </c>
      <c r="R919" s="223">
        <f>Q919*H919</f>
        <v>2.4158389000000002</v>
      </c>
      <c r="S919" s="223">
        <v>0</v>
      </c>
      <c r="T919" s="224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5" t="s">
        <v>167</v>
      </c>
      <c r="AT919" s="225" t="s">
        <v>162</v>
      </c>
      <c r="AU919" s="225" t="s">
        <v>81</v>
      </c>
      <c r="AY919" s="19" t="s">
        <v>160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9" t="s">
        <v>79</v>
      </c>
      <c r="BK919" s="226">
        <f>ROUND(I919*H919,2)</f>
        <v>0</v>
      </c>
      <c r="BL919" s="19" t="s">
        <v>167</v>
      </c>
      <c r="BM919" s="225" t="s">
        <v>1285</v>
      </c>
    </row>
    <row r="920" s="2" customFormat="1">
      <c r="A920" s="40"/>
      <c r="B920" s="41"/>
      <c r="C920" s="42"/>
      <c r="D920" s="227" t="s">
        <v>169</v>
      </c>
      <c r="E920" s="42"/>
      <c r="F920" s="228" t="s">
        <v>1286</v>
      </c>
      <c r="G920" s="42"/>
      <c r="H920" s="42"/>
      <c r="I920" s="229"/>
      <c r="J920" s="42"/>
      <c r="K920" s="42"/>
      <c r="L920" s="46"/>
      <c r="M920" s="230"/>
      <c r="N920" s="231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169</v>
      </c>
      <c r="AU920" s="19" t="s">
        <v>81</v>
      </c>
    </row>
    <row r="921" s="13" customFormat="1">
      <c r="A921" s="13"/>
      <c r="B921" s="232"/>
      <c r="C921" s="233"/>
      <c r="D921" s="234" t="s">
        <v>171</v>
      </c>
      <c r="E921" s="235" t="s">
        <v>19</v>
      </c>
      <c r="F921" s="236" t="s">
        <v>324</v>
      </c>
      <c r="G921" s="233"/>
      <c r="H921" s="235" t="s">
        <v>19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171</v>
      </c>
      <c r="AU921" s="242" t="s">
        <v>81</v>
      </c>
      <c r="AV921" s="13" t="s">
        <v>79</v>
      </c>
      <c r="AW921" s="13" t="s">
        <v>33</v>
      </c>
      <c r="AX921" s="13" t="s">
        <v>72</v>
      </c>
      <c r="AY921" s="242" t="s">
        <v>160</v>
      </c>
    </row>
    <row r="922" s="14" customFormat="1">
      <c r="A922" s="14"/>
      <c r="B922" s="243"/>
      <c r="C922" s="244"/>
      <c r="D922" s="234" t="s">
        <v>171</v>
      </c>
      <c r="E922" s="245" t="s">
        <v>19</v>
      </c>
      <c r="F922" s="246" t="s">
        <v>1280</v>
      </c>
      <c r="G922" s="244"/>
      <c r="H922" s="247">
        <v>11.5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171</v>
      </c>
      <c r="AU922" s="253" t="s">
        <v>81</v>
      </c>
      <c r="AV922" s="14" t="s">
        <v>81</v>
      </c>
      <c r="AW922" s="14" t="s">
        <v>33</v>
      </c>
      <c r="AX922" s="14" t="s">
        <v>72</v>
      </c>
      <c r="AY922" s="253" t="s">
        <v>160</v>
      </c>
    </row>
    <row r="923" s="14" customFormat="1">
      <c r="A923" s="14"/>
      <c r="B923" s="243"/>
      <c r="C923" s="244"/>
      <c r="D923" s="234" t="s">
        <v>171</v>
      </c>
      <c r="E923" s="245" t="s">
        <v>19</v>
      </c>
      <c r="F923" s="246" t="s">
        <v>1281</v>
      </c>
      <c r="G923" s="244"/>
      <c r="H923" s="247">
        <v>3.7650000000000001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171</v>
      </c>
      <c r="AU923" s="253" t="s">
        <v>81</v>
      </c>
      <c r="AV923" s="14" t="s">
        <v>81</v>
      </c>
      <c r="AW923" s="14" t="s">
        <v>33</v>
      </c>
      <c r="AX923" s="14" t="s">
        <v>72</v>
      </c>
      <c r="AY923" s="253" t="s">
        <v>160</v>
      </c>
    </row>
    <row r="924" s="15" customFormat="1">
      <c r="A924" s="15"/>
      <c r="B924" s="254"/>
      <c r="C924" s="255"/>
      <c r="D924" s="234" t="s">
        <v>171</v>
      </c>
      <c r="E924" s="256" t="s">
        <v>19</v>
      </c>
      <c r="F924" s="257" t="s">
        <v>173</v>
      </c>
      <c r="G924" s="255"/>
      <c r="H924" s="258">
        <v>15.265000000000001</v>
      </c>
      <c r="I924" s="259"/>
      <c r="J924" s="255"/>
      <c r="K924" s="255"/>
      <c r="L924" s="260"/>
      <c r="M924" s="261"/>
      <c r="N924" s="262"/>
      <c r="O924" s="262"/>
      <c r="P924" s="262"/>
      <c r="Q924" s="262"/>
      <c r="R924" s="262"/>
      <c r="S924" s="262"/>
      <c r="T924" s="263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4" t="s">
        <v>171</v>
      </c>
      <c r="AU924" s="264" t="s">
        <v>81</v>
      </c>
      <c r="AV924" s="15" t="s">
        <v>167</v>
      </c>
      <c r="AW924" s="15" t="s">
        <v>33</v>
      </c>
      <c r="AX924" s="15" t="s">
        <v>79</v>
      </c>
      <c r="AY924" s="264" t="s">
        <v>160</v>
      </c>
    </row>
    <row r="925" s="2" customFormat="1" ht="24.15" customHeight="1">
      <c r="A925" s="40"/>
      <c r="B925" s="41"/>
      <c r="C925" s="214" t="s">
        <v>1287</v>
      </c>
      <c r="D925" s="214" t="s">
        <v>162</v>
      </c>
      <c r="E925" s="215" t="s">
        <v>1288</v>
      </c>
      <c r="F925" s="216" t="s">
        <v>1289</v>
      </c>
      <c r="G925" s="217" t="s">
        <v>181</v>
      </c>
      <c r="H925" s="218">
        <v>15.265000000000001</v>
      </c>
      <c r="I925" s="219"/>
      <c r="J925" s="220">
        <f>ROUND(I925*H925,2)</f>
        <v>0</v>
      </c>
      <c r="K925" s="216" t="s">
        <v>166</v>
      </c>
      <c r="L925" s="46"/>
      <c r="M925" s="221" t="s">
        <v>19</v>
      </c>
      <c r="N925" s="222" t="s">
        <v>43</v>
      </c>
      <c r="O925" s="86"/>
      <c r="P925" s="223">
        <f>O925*H925</f>
        <v>0</v>
      </c>
      <c r="Q925" s="223">
        <v>0.38313999999999998</v>
      </c>
      <c r="R925" s="223">
        <f>Q925*H925</f>
        <v>5.8486320999999997</v>
      </c>
      <c r="S925" s="223">
        <v>0</v>
      </c>
      <c r="T925" s="224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5" t="s">
        <v>167</v>
      </c>
      <c r="AT925" s="225" t="s">
        <v>162</v>
      </c>
      <c r="AU925" s="225" t="s">
        <v>81</v>
      </c>
      <c r="AY925" s="19" t="s">
        <v>160</v>
      </c>
      <c r="BE925" s="226">
        <f>IF(N925="základní",J925,0)</f>
        <v>0</v>
      </c>
      <c r="BF925" s="226">
        <f>IF(N925="snížená",J925,0)</f>
        <v>0</v>
      </c>
      <c r="BG925" s="226">
        <f>IF(N925="zákl. přenesená",J925,0)</f>
        <v>0</v>
      </c>
      <c r="BH925" s="226">
        <f>IF(N925="sníž. přenesená",J925,0)</f>
        <v>0</v>
      </c>
      <c r="BI925" s="226">
        <f>IF(N925="nulová",J925,0)</f>
        <v>0</v>
      </c>
      <c r="BJ925" s="19" t="s">
        <v>79</v>
      </c>
      <c r="BK925" s="226">
        <f>ROUND(I925*H925,2)</f>
        <v>0</v>
      </c>
      <c r="BL925" s="19" t="s">
        <v>167</v>
      </c>
      <c r="BM925" s="225" t="s">
        <v>1290</v>
      </c>
    </row>
    <row r="926" s="2" customFormat="1">
      <c r="A926" s="40"/>
      <c r="B926" s="41"/>
      <c r="C926" s="42"/>
      <c r="D926" s="227" t="s">
        <v>169</v>
      </c>
      <c r="E926" s="42"/>
      <c r="F926" s="228" t="s">
        <v>1291</v>
      </c>
      <c r="G926" s="42"/>
      <c r="H926" s="42"/>
      <c r="I926" s="229"/>
      <c r="J926" s="42"/>
      <c r="K926" s="42"/>
      <c r="L926" s="46"/>
      <c r="M926" s="230"/>
      <c r="N926" s="231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169</v>
      </c>
      <c r="AU926" s="19" t="s">
        <v>81</v>
      </c>
    </row>
    <row r="927" s="13" customFormat="1">
      <c r="A927" s="13"/>
      <c r="B927" s="232"/>
      <c r="C927" s="233"/>
      <c r="D927" s="234" t="s">
        <v>171</v>
      </c>
      <c r="E927" s="235" t="s">
        <v>19</v>
      </c>
      <c r="F927" s="236" t="s">
        <v>324</v>
      </c>
      <c r="G927" s="233"/>
      <c r="H927" s="235" t="s">
        <v>19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171</v>
      </c>
      <c r="AU927" s="242" t="s">
        <v>81</v>
      </c>
      <c r="AV927" s="13" t="s">
        <v>79</v>
      </c>
      <c r="AW927" s="13" t="s">
        <v>33</v>
      </c>
      <c r="AX927" s="13" t="s">
        <v>72</v>
      </c>
      <c r="AY927" s="242" t="s">
        <v>160</v>
      </c>
    </row>
    <row r="928" s="14" customFormat="1">
      <c r="A928" s="14"/>
      <c r="B928" s="243"/>
      <c r="C928" s="244"/>
      <c r="D928" s="234" t="s">
        <v>171</v>
      </c>
      <c r="E928" s="245" t="s">
        <v>19</v>
      </c>
      <c r="F928" s="246" t="s">
        <v>1280</v>
      </c>
      <c r="G928" s="244"/>
      <c r="H928" s="247">
        <v>11.5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171</v>
      </c>
      <c r="AU928" s="253" t="s">
        <v>81</v>
      </c>
      <c r="AV928" s="14" t="s">
        <v>81</v>
      </c>
      <c r="AW928" s="14" t="s">
        <v>33</v>
      </c>
      <c r="AX928" s="14" t="s">
        <v>72</v>
      </c>
      <c r="AY928" s="253" t="s">
        <v>160</v>
      </c>
    </row>
    <row r="929" s="14" customFormat="1">
      <c r="A929" s="14"/>
      <c r="B929" s="243"/>
      <c r="C929" s="244"/>
      <c r="D929" s="234" t="s">
        <v>171</v>
      </c>
      <c r="E929" s="245" t="s">
        <v>19</v>
      </c>
      <c r="F929" s="246" t="s">
        <v>1281</v>
      </c>
      <c r="G929" s="244"/>
      <c r="H929" s="247">
        <v>3.7650000000000001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171</v>
      </c>
      <c r="AU929" s="253" t="s">
        <v>81</v>
      </c>
      <c r="AV929" s="14" t="s">
        <v>81</v>
      </c>
      <c r="AW929" s="14" t="s">
        <v>33</v>
      </c>
      <c r="AX929" s="14" t="s">
        <v>72</v>
      </c>
      <c r="AY929" s="253" t="s">
        <v>160</v>
      </c>
    </row>
    <row r="930" s="15" customFormat="1">
      <c r="A930" s="15"/>
      <c r="B930" s="254"/>
      <c r="C930" s="255"/>
      <c r="D930" s="234" t="s">
        <v>171</v>
      </c>
      <c r="E930" s="256" t="s">
        <v>19</v>
      </c>
      <c r="F930" s="257" t="s">
        <v>173</v>
      </c>
      <c r="G930" s="255"/>
      <c r="H930" s="258">
        <v>15.265000000000001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4" t="s">
        <v>171</v>
      </c>
      <c r="AU930" s="264" t="s">
        <v>81</v>
      </c>
      <c r="AV930" s="15" t="s">
        <v>167</v>
      </c>
      <c r="AW930" s="15" t="s">
        <v>33</v>
      </c>
      <c r="AX930" s="15" t="s">
        <v>79</v>
      </c>
      <c r="AY930" s="264" t="s">
        <v>160</v>
      </c>
    </row>
    <row r="931" s="2" customFormat="1" ht="16.5" customHeight="1">
      <c r="A931" s="40"/>
      <c r="B931" s="41"/>
      <c r="C931" s="214" t="s">
        <v>1292</v>
      </c>
      <c r="D931" s="214" t="s">
        <v>162</v>
      </c>
      <c r="E931" s="215" t="s">
        <v>1293</v>
      </c>
      <c r="F931" s="216" t="s">
        <v>1294</v>
      </c>
      <c r="G931" s="217" t="s">
        <v>181</v>
      </c>
      <c r="H931" s="218">
        <v>15.265000000000001</v>
      </c>
      <c r="I931" s="219"/>
      <c r="J931" s="220">
        <f>ROUND(I931*H931,2)</f>
        <v>0</v>
      </c>
      <c r="K931" s="216" t="s">
        <v>166</v>
      </c>
      <c r="L931" s="46"/>
      <c r="M931" s="221" t="s">
        <v>19</v>
      </c>
      <c r="N931" s="222" t="s">
        <v>43</v>
      </c>
      <c r="O931" s="86"/>
      <c r="P931" s="223">
        <f>O931*H931</f>
        <v>0</v>
      </c>
      <c r="Q931" s="223">
        <v>0.0065199999999999998</v>
      </c>
      <c r="R931" s="223">
        <f>Q931*H931</f>
        <v>0.0995278</v>
      </c>
      <c r="S931" s="223">
        <v>0</v>
      </c>
      <c r="T931" s="224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5" t="s">
        <v>167</v>
      </c>
      <c r="AT931" s="225" t="s">
        <v>162</v>
      </c>
      <c r="AU931" s="225" t="s">
        <v>81</v>
      </c>
      <c r="AY931" s="19" t="s">
        <v>160</v>
      </c>
      <c r="BE931" s="226">
        <f>IF(N931="základní",J931,0)</f>
        <v>0</v>
      </c>
      <c r="BF931" s="226">
        <f>IF(N931="snížená",J931,0)</f>
        <v>0</v>
      </c>
      <c r="BG931" s="226">
        <f>IF(N931="zákl. přenesená",J931,0)</f>
        <v>0</v>
      </c>
      <c r="BH931" s="226">
        <f>IF(N931="sníž. přenesená",J931,0)</f>
        <v>0</v>
      </c>
      <c r="BI931" s="226">
        <f>IF(N931="nulová",J931,0)</f>
        <v>0</v>
      </c>
      <c r="BJ931" s="19" t="s">
        <v>79</v>
      </c>
      <c r="BK931" s="226">
        <f>ROUND(I931*H931,2)</f>
        <v>0</v>
      </c>
      <c r="BL931" s="19" t="s">
        <v>167</v>
      </c>
      <c r="BM931" s="225" t="s">
        <v>1295</v>
      </c>
    </row>
    <row r="932" s="2" customFormat="1">
      <c r="A932" s="40"/>
      <c r="B932" s="41"/>
      <c r="C932" s="42"/>
      <c r="D932" s="227" t="s">
        <v>169</v>
      </c>
      <c r="E932" s="42"/>
      <c r="F932" s="228" t="s">
        <v>1296</v>
      </c>
      <c r="G932" s="42"/>
      <c r="H932" s="42"/>
      <c r="I932" s="229"/>
      <c r="J932" s="42"/>
      <c r="K932" s="42"/>
      <c r="L932" s="46"/>
      <c r="M932" s="230"/>
      <c r="N932" s="231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169</v>
      </c>
      <c r="AU932" s="19" t="s">
        <v>81</v>
      </c>
    </row>
    <row r="933" s="13" customFormat="1">
      <c r="A933" s="13"/>
      <c r="B933" s="232"/>
      <c r="C933" s="233"/>
      <c r="D933" s="234" t="s">
        <v>171</v>
      </c>
      <c r="E933" s="235" t="s">
        <v>19</v>
      </c>
      <c r="F933" s="236" t="s">
        <v>324</v>
      </c>
      <c r="G933" s="233"/>
      <c r="H933" s="235" t="s">
        <v>19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171</v>
      </c>
      <c r="AU933" s="242" t="s">
        <v>81</v>
      </c>
      <c r="AV933" s="13" t="s">
        <v>79</v>
      </c>
      <c r="AW933" s="13" t="s">
        <v>33</v>
      </c>
      <c r="AX933" s="13" t="s">
        <v>72</v>
      </c>
      <c r="AY933" s="242" t="s">
        <v>160</v>
      </c>
    </row>
    <row r="934" s="14" customFormat="1">
      <c r="A934" s="14"/>
      <c r="B934" s="243"/>
      <c r="C934" s="244"/>
      <c r="D934" s="234" t="s">
        <v>171</v>
      </c>
      <c r="E934" s="245" t="s">
        <v>19</v>
      </c>
      <c r="F934" s="246" t="s">
        <v>1280</v>
      </c>
      <c r="G934" s="244"/>
      <c r="H934" s="247">
        <v>11.5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171</v>
      </c>
      <c r="AU934" s="253" t="s">
        <v>81</v>
      </c>
      <c r="AV934" s="14" t="s">
        <v>81</v>
      </c>
      <c r="AW934" s="14" t="s">
        <v>33</v>
      </c>
      <c r="AX934" s="14" t="s">
        <v>72</v>
      </c>
      <c r="AY934" s="253" t="s">
        <v>160</v>
      </c>
    </row>
    <row r="935" s="14" customFormat="1">
      <c r="A935" s="14"/>
      <c r="B935" s="243"/>
      <c r="C935" s="244"/>
      <c r="D935" s="234" t="s">
        <v>171</v>
      </c>
      <c r="E935" s="245" t="s">
        <v>19</v>
      </c>
      <c r="F935" s="246" t="s">
        <v>1281</v>
      </c>
      <c r="G935" s="244"/>
      <c r="H935" s="247">
        <v>3.7650000000000001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171</v>
      </c>
      <c r="AU935" s="253" t="s">
        <v>81</v>
      </c>
      <c r="AV935" s="14" t="s">
        <v>81</v>
      </c>
      <c r="AW935" s="14" t="s">
        <v>33</v>
      </c>
      <c r="AX935" s="14" t="s">
        <v>72</v>
      </c>
      <c r="AY935" s="253" t="s">
        <v>160</v>
      </c>
    </row>
    <row r="936" s="15" customFormat="1">
      <c r="A936" s="15"/>
      <c r="B936" s="254"/>
      <c r="C936" s="255"/>
      <c r="D936" s="234" t="s">
        <v>171</v>
      </c>
      <c r="E936" s="256" t="s">
        <v>19</v>
      </c>
      <c r="F936" s="257" t="s">
        <v>173</v>
      </c>
      <c r="G936" s="255"/>
      <c r="H936" s="258">
        <v>15.265000000000001</v>
      </c>
      <c r="I936" s="259"/>
      <c r="J936" s="255"/>
      <c r="K936" s="255"/>
      <c r="L936" s="260"/>
      <c r="M936" s="261"/>
      <c r="N936" s="262"/>
      <c r="O936" s="262"/>
      <c r="P936" s="262"/>
      <c r="Q936" s="262"/>
      <c r="R936" s="262"/>
      <c r="S936" s="262"/>
      <c r="T936" s="263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4" t="s">
        <v>171</v>
      </c>
      <c r="AU936" s="264" t="s">
        <v>81</v>
      </c>
      <c r="AV936" s="15" t="s">
        <v>167</v>
      </c>
      <c r="AW936" s="15" t="s">
        <v>33</v>
      </c>
      <c r="AX936" s="15" t="s">
        <v>79</v>
      </c>
      <c r="AY936" s="264" t="s">
        <v>160</v>
      </c>
    </row>
    <row r="937" s="2" customFormat="1" ht="16.5" customHeight="1">
      <c r="A937" s="40"/>
      <c r="B937" s="41"/>
      <c r="C937" s="214" t="s">
        <v>1297</v>
      </c>
      <c r="D937" s="214" t="s">
        <v>162</v>
      </c>
      <c r="E937" s="215" t="s">
        <v>1298</v>
      </c>
      <c r="F937" s="216" t="s">
        <v>1299</v>
      </c>
      <c r="G937" s="217" t="s">
        <v>181</v>
      </c>
      <c r="H937" s="218">
        <v>15.265000000000001</v>
      </c>
      <c r="I937" s="219"/>
      <c r="J937" s="220">
        <f>ROUND(I937*H937,2)</f>
        <v>0</v>
      </c>
      <c r="K937" s="216" t="s">
        <v>166</v>
      </c>
      <c r="L937" s="46"/>
      <c r="M937" s="221" t="s">
        <v>19</v>
      </c>
      <c r="N937" s="222" t="s">
        <v>43</v>
      </c>
      <c r="O937" s="86"/>
      <c r="P937" s="223">
        <f>O937*H937</f>
        <v>0</v>
      </c>
      <c r="Q937" s="223">
        <v>0.00051000000000000004</v>
      </c>
      <c r="R937" s="223">
        <f>Q937*H937</f>
        <v>0.0077851500000000011</v>
      </c>
      <c r="S937" s="223">
        <v>0</v>
      </c>
      <c r="T937" s="224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25" t="s">
        <v>167</v>
      </c>
      <c r="AT937" s="225" t="s">
        <v>162</v>
      </c>
      <c r="AU937" s="225" t="s">
        <v>81</v>
      </c>
      <c r="AY937" s="19" t="s">
        <v>160</v>
      </c>
      <c r="BE937" s="226">
        <f>IF(N937="základní",J937,0)</f>
        <v>0</v>
      </c>
      <c r="BF937" s="226">
        <f>IF(N937="snížená",J937,0)</f>
        <v>0</v>
      </c>
      <c r="BG937" s="226">
        <f>IF(N937="zákl. přenesená",J937,0)</f>
        <v>0</v>
      </c>
      <c r="BH937" s="226">
        <f>IF(N937="sníž. přenesená",J937,0)</f>
        <v>0</v>
      </c>
      <c r="BI937" s="226">
        <f>IF(N937="nulová",J937,0)</f>
        <v>0</v>
      </c>
      <c r="BJ937" s="19" t="s">
        <v>79</v>
      </c>
      <c r="BK937" s="226">
        <f>ROUND(I937*H937,2)</f>
        <v>0</v>
      </c>
      <c r="BL937" s="19" t="s">
        <v>167</v>
      </c>
      <c r="BM937" s="225" t="s">
        <v>1300</v>
      </c>
    </row>
    <row r="938" s="2" customFormat="1">
      <c r="A938" s="40"/>
      <c r="B938" s="41"/>
      <c r="C938" s="42"/>
      <c r="D938" s="227" t="s">
        <v>169</v>
      </c>
      <c r="E938" s="42"/>
      <c r="F938" s="228" t="s">
        <v>1301</v>
      </c>
      <c r="G938" s="42"/>
      <c r="H938" s="42"/>
      <c r="I938" s="229"/>
      <c r="J938" s="42"/>
      <c r="K938" s="42"/>
      <c r="L938" s="46"/>
      <c r="M938" s="230"/>
      <c r="N938" s="231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169</v>
      </c>
      <c r="AU938" s="19" t="s">
        <v>81</v>
      </c>
    </row>
    <row r="939" s="13" customFormat="1">
      <c r="A939" s="13"/>
      <c r="B939" s="232"/>
      <c r="C939" s="233"/>
      <c r="D939" s="234" t="s">
        <v>171</v>
      </c>
      <c r="E939" s="235" t="s">
        <v>19</v>
      </c>
      <c r="F939" s="236" t="s">
        <v>324</v>
      </c>
      <c r="G939" s="233"/>
      <c r="H939" s="235" t="s">
        <v>19</v>
      </c>
      <c r="I939" s="237"/>
      <c r="J939" s="233"/>
      <c r="K939" s="233"/>
      <c r="L939" s="238"/>
      <c r="M939" s="239"/>
      <c r="N939" s="240"/>
      <c r="O939" s="240"/>
      <c r="P939" s="240"/>
      <c r="Q939" s="240"/>
      <c r="R939" s="240"/>
      <c r="S939" s="240"/>
      <c r="T939" s="24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2" t="s">
        <v>171</v>
      </c>
      <c r="AU939" s="242" t="s">
        <v>81</v>
      </c>
      <c r="AV939" s="13" t="s">
        <v>79</v>
      </c>
      <c r="AW939" s="13" t="s">
        <v>33</v>
      </c>
      <c r="AX939" s="13" t="s">
        <v>72</v>
      </c>
      <c r="AY939" s="242" t="s">
        <v>160</v>
      </c>
    </row>
    <row r="940" s="14" customFormat="1">
      <c r="A940" s="14"/>
      <c r="B940" s="243"/>
      <c r="C940" s="244"/>
      <c r="D940" s="234" t="s">
        <v>171</v>
      </c>
      <c r="E940" s="245" t="s">
        <v>19</v>
      </c>
      <c r="F940" s="246" t="s">
        <v>1280</v>
      </c>
      <c r="G940" s="244"/>
      <c r="H940" s="247">
        <v>11.5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171</v>
      </c>
      <c r="AU940" s="253" t="s">
        <v>81</v>
      </c>
      <c r="AV940" s="14" t="s">
        <v>81</v>
      </c>
      <c r="AW940" s="14" t="s">
        <v>33</v>
      </c>
      <c r="AX940" s="14" t="s">
        <v>72</v>
      </c>
      <c r="AY940" s="253" t="s">
        <v>160</v>
      </c>
    </row>
    <row r="941" s="14" customFormat="1">
      <c r="A941" s="14"/>
      <c r="B941" s="243"/>
      <c r="C941" s="244"/>
      <c r="D941" s="234" t="s">
        <v>171</v>
      </c>
      <c r="E941" s="245" t="s">
        <v>19</v>
      </c>
      <c r="F941" s="246" t="s">
        <v>1281</v>
      </c>
      <c r="G941" s="244"/>
      <c r="H941" s="247">
        <v>3.7650000000000001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171</v>
      </c>
      <c r="AU941" s="253" t="s">
        <v>81</v>
      </c>
      <c r="AV941" s="14" t="s">
        <v>81</v>
      </c>
      <c r="AW941" s="14" t="s">
        <v>33</v>
      </c>
      <c r="AX941" s="14" t="s">
        <v>72</v>
      </c>
      <c r="AY941" s="253" t="s">
        <v>160</v>
      </c>
    </row>
    <row r="942" s="15" customFormat="1">
      <c r="A942" s="15"/>
      <c r="B942" s="254"/>
      <c r="C942" s="255"/>
      <c r="D942" s="234" t="s">
        <v>171</v>
      </c>
      <c r="E942" s="256" t="s">
        <v>19</v>
      </c>
      <c r="F942" s="257" t="s">
        <v>173</v>
      </c>
      <c r="G942" s="255"/>
      <c r="H942" s="258">
        <v>15.265000000000001</v>
      </c>
      <c r="I942" s="259"/>
      <c r="J942" s="255"/>
      <c r="K942" s="255"/>
      <c r="L942" s="260"/>
      <c r="M942" s="261"/>
      <c r="N942" s="262"/>
      <c r="O942" s="262"/>
      <c r="P942" s="262"/>
      <c r="Q942" s="262"/>
      <c r="R942" s="262"/>
      <c r="S942" s="262"/>
      <c r="T942" s="263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64" t="s">
        <v>171</v>
      </c>
      <c r="AU942" s="264" t="s">
        <v>81</v>
      </c>
      <c r="AV942" s="15" t="s">
        <v>167</v>
      </c>
      <c r="AW942" s="15" t="s">
        <v>33</v>
      </c>
      <c r="AX942" s="15" t="s">
        <v>79</v>
      </c>
      <c r="AY942" s="264" t="s">
        <v>160</v>
      </c>
    </row>
    <row r="943" s="2" customFormat="1" ht="24.15" customHeight="1">
      <c r="A943" s="40"/>
      <c r="B943" s="41"/>
      <c r="C943" s="214" t="s">
        <v>1302</v>
      </c>
      <c r="D943" s="214" t="s">
        <v>162</v>
      </c>
      <c r="E943" s="215" t="s">
        <v>1303</v>
      </c>
      <c r="F943" s="216" t="s">
        <v>1304</v>
      </c>
      <c r="G943" s="217" t="s">
        <v>181</v>
      </c>
      <c r="H943" s="218">
        <v>15.265000000000001</v>
      </c>
      <c r="I943" s="219"/>
      <c r="J943" s="220">
        <f>ROUND(I943*H943,2)</f>
        <v>0</v>
      </c>
      <c r="K943" s="216" t="s">
        <v>166</v>
      </c>
      <c r="L943" s="46"/>
      <c r="M943" s="221" t="s">
        <v>19</v>
      </c>
      <c r="N943" s="222" t="s">
        <v>43</v>
      </c>
      <c r="O943" s="86"/>
      <c r="P943" s="223">
        <f>O943*H943</f>
        <v>0</v>
      </c>
      <c r="Q943" s="223">
        <v>0.10373</v>
      </c>
      <c r="R943" s="223">
        <f>Q943*H943</f>
        <v>1.5834384500000001</v>
      </c>
      <c r="S943" s="223">
        <v>0</v>
      </c>
      <c r="T943" s="224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5" t="s">
        <v>167</v>
      </c>
      <c r="AT943" s="225" t="s">
        <v>162</v>
      </c>
      <c r="AU943" s="225" t="s">
        <v>81</v>
      </c>
      <c r="AY943" s="19" t="s">
        <v>160</v>
      </c>
      <c r="BE943" s="226">
        <f>IF(N943="základní",J943,0)</f>
        <v>0</v>
      </c>
      <c r="BF943" s="226">
        <f>IF(N943="snížená",J943,0)</f>
        <v>0</v>
      </c>
      <c r="BG943" s="226">
        <f>IF(N943="zákl. přenesená",J943,0)</f>
        <v>0</v>
      </c>
      <c r="BH943" s="226">
        <f>IF(N943="sníž. přenesená",J943,0)</f>
        <v>0</v>
      </c>
      <c r="BI943" s="226">
        <f>IF(N943="nulová",J943,0)</f>
        <v>0</v>
      </c>
      <c r="BJ943" s="19" t="s">
        <v>79</v>
      </c>
      <c r="BK943" s="226">
        <f>ROUND(I943*H943,2)</f>
        <v>0</v>
      </c>
      <c r="BL943" s="19" t="s">
        <v>167</v>
      </c>
      <c r="BM943" s="225" t="s">
        <v>1305</v>
      </c>
    </row>
    <row r="944" s="2" customFormat="1">
      <c r="A944" s="40"/>
      <c r="B944" s="41"/>
      <c r="C944" s="42"/>
      <c r="D944" s="227" t="s">
        <v>169</v>
      </c>
      <c r="E944" s="42"/>
      <c r="F944" s="228" t="s">
        <v>1306</v>
      </c>
      <c r="G944" s="42"/>
      <c r="H944" s="42"/>
      <c r="I944" s="229"/>
      <c r="J944" s="42"/>
      <c r="K944" s="42"/>
      <c r="L944" s="46"/>
      <c r="M944" s="230"/>
      <c r="N944" s="231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169</v>
      </c>
      <c r="AU944" s="19" t="s">
        <v>81</v>
      </c>
    </row>
    <row r="945" s="13" customFormat="1">
      <c r="A945" s="13"/>
      <c r="B945" s="232"/>
      <c r="C945" s="233"/>
      <c r="D945" s="234" t="s">
        <v>171</v>
      </c>
      <c r="E945" s="235" t="s">
        <v>19</v>
      </c>
      <c r="F945" s="236" t="s">
        <v>324</v>
      </c>
      <c r="G945" s="233"/>
      <c r="H945" s="235" t="s">
        <v>19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171</v>
      </c>
      <c r="AU945" s="242" t="s">
        <v>81</v>
      </c>
      <c r="AV945" s="13" t="s">
        <v>79</v>
      </c>
      <c r="AW945" s="13" t="s">
        <v>33</v>
      </c>
      <c r="AX945" s="13" t="s">
        <v>72</v>
      </c>
      <c r="AY945" s="242" t="s">
        <v>160</v>
      </c>
    </row>
    <row r="946" s="14" customFormat="1">
      <c r="A946" s="14"/>
      <c r="B946" s="243"/>
      <c r="C946" s="244"/>
      <c r="D946" s="234" t="s">
        <v>171</v>
      </c>
      <c r="E946" s="245" t="s">
        <v>19</v>
      </c>
      <c r="F946" s="246" t="s">
        <v>1280</v>
      </c>
      <c r="G946" s="244"/>
      <c r="H946" s="247">
        <v>11.5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171</v>
      </c>
      <c r="AU946" s="253" t="s">
        <v>81</v>
      </c>
      <c r="AV946" s="14" t="s">
        <v>81</v>
      </c>
      <c r="AW946" s="14" t="s">
        <v>33</v>
      </c>
      <c r="AX946" s="14" t="s">
        <v>72</v>
      </c>
      <c r="AY946" s="253" t="s">
        <v>160</v>
      </c>
    </row>
    <row r="947" s="14" customFormat="1">
      <c r="A947" s="14"/>
      <c r="B947" s="243"/>
      <c r="C947" s="244"/>
      <c r="D947" s="234" t="s">
        <v>171</v>
      </c>
      <c r="E947" s="245" t="s">
        <v>19</v>
      </c>
      <c r="F947" s="246" t="s">
        <v>1281</v>
      </c>
      <c r="G947" s="244"/>
      <c r="H947" s="247">
        <v>3.7650000000000001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171</v>
      </c>
      <c r="AU947" s="253" t="s">
        <v>81</v>
      </c>
      <c r="AV947" s="14" t="s">
        <v>81</v>
      </c>
      <c r="AW947" s="14" t="s">
        <v>33</v>
      </c>
      <c r="AX947" s="14" t="s">
        <v>72</v>
      </c>
      <c r="AY947" s="253" t="s">
        <v>160</v>
      </c>
    </row>
    <row r="948" s="15" customFormat="1">
      <c r="A948" s="15"/>
      <c r="B948" s="254"/>
      <c r="C948" s="255"/>
      <c r="D948" s="234" t="s">
        <v>171</v>
      </c>
      <c r="E948" s="256" t="s">
        <v>19</v>
      </c>
      <c r="F948" s="257" t="s">
        <v>173</v>
      </c>
      <c r="G948" s="255"/>
      <c r="H948" s="258">
        <v>15.265000000000001</v>
      </c>
      <c r="I948" s="259"/>
      <c r="J948" s="255"/>
      <c r="K948" s="255"/>
      <c r="L948" s="260"/>
      <c r="M948" s="261"/>
      <c r="N948" s="262"/>
      <c r="O948" s="262"/>
      <c r="P948" s="262"/>
      <c r="Q948" s="262"/>
      <c r="R948" s="262"/>
      <c r="S948" s="262"/>
      <c r="T948" s="263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4" t="s">
        <v>171</v>
      </c>
      <c r="AU948" s="264" t="s">
        <v>81</v>
      </c>
      <c r="AV948" s="15" t="s">
        <v>167</v>
      </c>
      <c r="AW948" s="15" t="s">
        <v>33</v>
      </c>
      <c r="AX948" s="15" t="s">
        <v>79</v>
      </c>
      <c r="AY948" s="264" t="s">
        <v>160</v>
      </c>
    </row>
    <row r="949" s="12" customFormat="1" ht="22.8" customHeight="1">
      <c r="A949" s="12"/>
      <c r="B949" s="198"/>
      <c r="C949" s="199"/>
      <c r="D949" s="200" t="s">
        <v>71</v>
      </c>
      <c r="E949" s="212" t="s">
        <v>204</v>
      </c>
      <c r="F949" s="212" t="s">
        <v>1307</v>
      </c>
      <c r="G949" s="199"/>
      <c r="H949" s="199"/>
      <c r="I949" s="202"/>
      <c r="J949" s="213">
        <f>BK949</f>
        <v>0</v>
      </c>
      <c r="K949" s="199"/>
      <c r="L949" s="204"/>
      <c r="M949" s="205"/>
      <c r="N949" s="206"/>
      <c r="O949" s="206"/>
      <c r="P949" s="207">
        <f>SUM(P950:P1574)</f>
        <v>0</v>
      </c>
      <c r="Q949" s="206"/>
      <c r="R949" s="207">
        <f>SUM(R950:R1574)</f>
        <v>53.489169560000001</v>
      </c>
      <c r="S949" s="206"/>
      <c r="T949" s="208">
        <f>SUM(T950:T1574)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209" t="s">
        <v>79</v>
      </c>
      <c r="AT949" s="210" t="s">
        <v>71</v>
      </c>
      <c r="AU949" s="210" t="s">
        <v>79</v>
      </c>
      <c r="AY949" s="209" t="s">
        <v>160</v>
      </c>
      <c r="BK949" s="211">
        <f>SUM(BK950:BK1574)</f>
        <v>0</v>
      </c>
    </row>
    <row r="950" s="2" customFormat="1" ht="16.5" customHeight="1">
      <c r="A950" s="40"/>
      <c r="B950" s="41"/>
      <c r="C950" s="214" t="s">
        <v>1308</v>
      </c>
      <c r="D950" s="214" t="s">
        <v>162</v>
      </c>
      <c r="E950" s="215" t="s">
        <v>1309</v>
      </c>
      <c r="F950" s="216" t="s">
        <v>1310</v>
      </c>
      <c r="G950" s="217" t="s">
        <v>181</v>
      </c>
      <c r="H950" s="218">
        <v>1173.6320000000001</v>
      </c>
      <c r="I950" s="219"/>
      <c r="J950" s="220">
        <f>ROUND(I950*H950,2)</f>
        <v>0</v>
      </c>
      <c r="K950" s="216" t="s">
        <v>166</v>
      </c>
      <c r="L950" s="46"/>
      <c r="M950" s="221" t="s">
        <v>19</v>
      </c>
      <c r="N950" s="222" t="s">
        <v>43</v>
      </c>
      <c r="O950" s="86"/>
      <c r="P950" s="223">
        <f>O950*H950</f>
        <v>0</v>
      </c>
      <c r="Q950" s="223">
        <v>0.00025999999999999998</v>
      </c>
      <c r="R950" s="223">
        <f>Q950*H950</f>
        <v>0.30514431999999997</v>
      </c>
      <c r="S950" s="223">
        <v>0</v>
      </c>
      <c r="T950" s="224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5" t="s">
        <v>167</v>
      </c>
      <c r="AT950" s="225" t="s">
        <v>162</v>
      </c>
      <c r="AU950" s="225" t="s">
        <v>81</v>
      </c>
      <c r="AY950" s="19" t="s">
        <v>160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9" t="s">
        <v>79</v>
      </c>
      <c r="BK950" s="226">
        <f>ROUND(I950*H950,2)</f>
        <v>0</v>
      </c>
      <c r="BL950" s="19" t="s">
        <v>167</v>
      </c>
      <c r="BM950" s="225" t="s">
        <v>1311</v>
      </c>
    </row>
    <row r="951" s="2" customFormat="1">
      <c r="A951" s="40"/>
      <c r="B951" s="41"/>
      <c r="C951" s="42"/>
      <c r="D951" s="227" t="s">
        <v>169</v>
      </c>
      <c r="E951" s="42"/>
      <c r="F951" s="228" t="s">
        <v>1312</v>
      </c>
      <c r="G951" s="42"/>
      <c r="H951" s="42"/>
      <c r="I951" s="229"/>
      <c r="J951" s="42"/>
      <c r="K951" s="42"/>
      <c r="L951" s="46"/>
      <c r="M951" s="230"/>
      <c r="N951" s="231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169</v>
      </c>
      <c r="AU951" s="19" t="s">
        <v>81</v>
      </c>
    </row>
    <row r="952" s="13" customFormat="1">
      <c r="A952" s="13"/>
      <c r="B952" s="232"/>
      <c r="C952" s="233"/>
      <c r="D952" s="234" t="s">
        <v>171</v>
      </c>
      <c r="E952" s="235" t="s">
        <v>19</v>
      </c>
      <c r="F952" s="236" t="s">
        <v>324</v>
      </c>
      <c r="G952" s="233"/>
      <c r="H952" s="235" t="s">
        <v>19</v>
      </c>
      <c r="I952" s="237"/>
      <c r="J952" s="233"/>
      <c r="K952" s="233"/>
      <c r="L952" s="238"/>
      <c r="M952" s="239"/>
      <c r="N952" s="240"/>
      <c r="O952" s="240"/>
      <c r="P952" s="240"/>
      <c r="Q952" s="240"/>
      <c r="R952" s="240"/>
      <c r="S952" s="240"/>
      <c r="T952" s="24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2" t="s">
        <v>171</v>
      </c>
      <c r="AU952" s="242" t="s">
        <v>81</v>
      </c>
      <c r="AV952" s="13" t="s">
        <v>79</v>
      </c>
      <c r="AW952" s="13" t="s">
        <v>33</v>
      </c>
      <c r="AX952" s="13" t="s">
        <v>72</v>
      </c>
      <c r="AY952" s="242" t="s">
        <v>160</v>
      </c>
    </row>
    <row r="953" s="13" customFormat="1">
      <c r="A953" s="13"/>
      <c r="B953" s="232"/>
      <c r="C953" s="233"/>
      <c r="D953" s="234" t="s">
        <v>171</v>
      </c>
      <c r="E953" s="235" t="s">
        <v>19</v>
      </c>
      <c r="F953" s="236" t="s">
        <v>518</v>
      </c>
      <c r="G953" s="233"/>
      <c r="H953" s="235" t="s">
        <v>19</v>
      </c>
      <c r="I953" s="237"/>
      <c r="J953" s="233"/>
      <c r="K953" s="233"/>
      <c r="L953" s="238"/>
      <c r="M953" s="239"/>
      <c r="N953" s="240"/>
      <c r="O953" s="240"/>
      <c r="P953" s="240"/>
      <c r="Q953" s="240"/>
      <c r="R953" s="240"/>
      <c r="S953" s="240"/>
      <c r="T953" s="24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2" t="s">
        <v>171</v>
      </c>
      <c r="AU953" s="242" t="s">
        <v>81</v>
      </c>
      <c r="AV953" s="13" t="s">
        <v>79</v>
      </c>
      <c r="AW953" s="13" t="s">
        <v>33</v>
      </c>
      <c r="AX953" s="13" t="s">
        <v>72</v>
      </c>
      <c r="AY953" s="242" t="s">
        <v>160</v>
      </c>
    </row>
    <row r="954" s="14" customFormat="1">
      <c r="A954" s="14"/>
      <c r="B954" s="243"/>
      <c r="C954" s="244"/>
      <c r="D954" s="234" t="s">
        <v>171</v>
      </c>
      <c r="E954" s="245" t="s">
        <v>19</v>
      </c>
      <c r="F954" s="246" t="s">
        <v>1313</v>
      </c>
      <c r="G954" s="244"/>
      <c r="H954" s="247">
        <v>24.239000000000001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3" t="s">
        <v>171</v>
      </c>
      <c r="AU954" s="253" t="s">
        <v>81</v>
      </c>
      <c r="AV954" s="14" t="s">
        <v>81</v>
      </c>
      <c r="AW954" s="14" t="s">
        <v>33</v>
      </c>
      <c r="AX954" s="14" t="s">
        <v>72</v>
      </c>
      <c r="AY954" s="253" t="s">
        <v>160</v>
      </c>
    </row>
    <row r="955" s="14" customFormat="1">
      <c r="A955" s="14"/>
      <c r="B955" s="243"/>
      <c r="C955" s="244"/>
      <c r="D955" s="234" t="s">
        <v>171</v>
      </c>
      <c r="E955" s="245" t="s">
        <v>19</v>
      </c>
      <c r="F955" s="246" t="s">
        <v>1314</v>
      </c>
      <c r="G955" s="244"/>
      <c r="H955" s="247">
        <v>1.593</v>
      </c>
      <c r="I955" s="248"/>
      <c r="J955" s="244"/>
      <c r="K955" s="244"/>
      <c r="L955" s="249"/>
      <c r="M955" s="250"/>
      <c r="N955" s="251"/>
      <c r="O955" s="251"/>
      <c r="P955" s="251"/>
      <c r="Q955" s="251"/>
      <c r="R955" s="251"/>
      <c r="S955" s="251"/>
      <c r="T955" s="25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3" t="s">
        <v>171</v>
      </c>
      <c r="AU955" s="253" t="s">
        <v>81</v>
      </c>
      <c r="AV955" s="14" t="s">
        <v>81</v>
      </c>
      <c r="AW955" s="14" t="s">
        <v>33</v>
      </c>
      <c r="AX955" s="14" t="s">
        <v>72</v>
      </c>
      <c r="AY955" s="253" t="s">
        <v>160</v>
      </c>
    </row>
    <row r="956" s="14" customFormat="1">
      <c r="A956" s="14"/>
      <c r="B956" s="243"/>
      <c r="C956" s="244"/>
      <c r="D956" s="234" t="s">
        <v>171</v>
      </c>
      <c r="E956" s="245" t="s">
        <v>19</v>
      </c>
      <c r="F956" s="246" t="s">
        <v>1315</v>
      </c>
      <c r="G956" s="244"/>
      <c r="H956" s="247">
        <v>-7.907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171</v>
      </c>
      <c r="AU956" s="253" t="s">
        <v>81</v>
      </c>
      <c r="AV956" s="14" t="s">
        <v>81</v>
      </c>
      <c r="AW956" s="14" t="s">
        <v>33</v>
      </c>
      <c r="AX956" s="14" t="s">
        <v>72</v>
      </c>
      <c r="AY956" s="253" t="s">
        <v>160</v>
      </c>
    </row>
    <row r="957" s="14" customFormat="1">
      <c r="A957" s="14"/>
      <c r="B957" s="243"/>
      <c r="C957" s="244"/>
      <c r="D957" s="234" t="s">
        <v>171</v>
      </c>
      <c r="E957" s="245" t="s">
        <v>19</v>
      </c>
      <c r="F957" s="246" t="s">
        <v>1316</v>
      </c>
      <c r="G957" s="244"/>
      <c r="H957" s="247">
        <v>4.7350000000000003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171</v>
      </c>
      <c r="AU957" s="253" t="s">
        <v>81</v>
      </c>
      <c r="AV957" s="14" t="s">
        <v>81</v>
      </c>
      <c r="AW957" s="14" t="s">
        <v>33</v>
      </c>
      <c r="AX957" s="14" t="s">
        <v>72</v>
      </c>
      <c r="AY957" s="253" t="s">
        <v>160</v>
      </c>
    </row>
    <row r="958" s="13" customFormat="1">
      <c r="A958" s="13"/>
      <c r="B958" s="232"/>
      <c r="C958" s="233"/>
      <c r="D958" s="234" t="s">
        <v>171</v>
      </c>
      <c r="E958" s="235" t="s">
        <v>19</v>
      </c>
      <c r="F958" s="236" t="s">
        <v>354</v>
      </c>
      <c r="G958" s="233"/>
      <c r="H958" s="235" t="s">
        <v>19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2" t="s">
        <v>171</v>
      </c>
      <c r="AU958" s="242" t="s">
        <v>81</v>
      </c>
      <c r="AV958" s="13" t="s">
        <v>79</v>
      </c>
      <c r="AW958" s="13" t="s">
        <v>33</v>
      </c>
      <c r="AX958" s="13" t="s">
        <v>72</v>
      </c>
      <c r="AY958" s="242" t="s">
        <v>160</v>
      </c>
    </row>
    <row r="959" s="14" customFormat="1">
      <c r="A959" s="14"/>
      <c r="B959" s="243"/>
      <c r="C959" s="244"/>
      <c r="D959" s="234" t="s">
        <v>171</v>
      </c>
      <c r="E959" s="245" t="s">
        <v>19</v>
      </c>
      <c r="F959" s="246" t="s">
        <v>1317</v>
      </c>
      <c r="G959" s="244"/>
      <c r="H959" s="247">
        <v>23.652999999999999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171</v>
      </c>
      <c r="AU959" s="253" t="s">
        <v>81</v>
      </c>
      <c r="AV959" s="14" t="s">
        <v>81</v>
      </c>
      <c r="AW959" s="14" t="s">
        <v>33</v>
      </c>
      <c r="AX959" s="14" t="s">
        <v>72</v>
      </c>
      <c r="AY959" s="253" t="s">
        <v>160</v>
      </c>
    </row>
    <row r="960" s="14" customFormat="1">
      <c r="A960" s="14"/>
      <c r="B960" s="243"/>
      <c r="C960" s="244"/>
      <c r="D960" s="234" t="s">
        <v>171</v>
      </c>
      <c r="E960" s="245" t="s">
        <v>19</v>
      </c>
      <c r="F960" s="246" t="s">
        <v>1318</v>
      </c>
      <c r="G960" s="244"/>
      <c r="H960" s="247">
        <v>1.498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171</v>
      </c>
      <c r="AU960" s="253" t="s">
        <v>81</v>
      </c>
      <c r="AV960" s="14" t="s">
        <v>81</v>
      </c>
      <c r="AW960" s="14" t="s">
        <v>33</v>
      </c>
      <c r="AX960" s="14" t="s">
        <v>72</v>
      </c>
      <c r="AY960" s="253" t="s">
        <v>160</v>
      </c>
    </row>
    <row r="961" s="14" customFormat="1">
      <c r="A961" s="14"/>
      <c r="B961" s="243"/>
      <c r="C961" s="244"/>
      <c r="D961" s="234" t="s">
        <v>171</v>
      </c>
      <c r="E961" s="245" t="s">
        <v>19</v>
      </c>
      <c r="F961" s="246" t="s">
        <v>1319</v>
      </c>
      <c r="G961" s="244"/>
      <c r="H961" s="247">
        <v>-8.1630000000000003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171</v>
      </c>
      <c r="AU961" s="253" t="s">
        <v>81</v>
      </c>
      <c r="AV961" s="14" t="s">
        <v>81</v>
      </c>
      <c r="AW961" s="14" t="s">
        <v>33</v>
      </c>
      <c r="AX961" s="14" t="s">
        <v>72</v>
      </c>
      <c r="AY961" s="253" t="s">
        <v>160</v>
      </c>
    </row>
    <row r="962" s="14" customFormat="1">
      <c r="A962" s="14"/>
      <c r="B962" s="243"/>
      <c r="C962" s="244"/>
      <c r="D962" s="234" t="s">
        <v>171</v>
      </c>
      <c r="E962" s="245" t="s">
        <v>19</v>
      </c>
      <c r="F962" s="246" t="s">
        <v>1320</v>
      </c>
      <c r="G962" s="244"/>
      <c r="H962" s="247">
        <v>37.500999999999998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171</v>
      </c>
      <c r="AU962" s="253" t="s">
        <v>81</v>
      </c>
      <c r="AV962" s="14" t="s">
        <v>81</v>
      </c>
      <c r="AW962" s="14" t="s">
        <v>33</v>
      </c>
      <c r="AX962" s="14" t="s">
        <v>72</v>
      </c>
      <c r="AY962" s="253" t="s">
        <v>160</v>
      </c>
    </row>
    <row r="963" s="14" customFormat="1">
      <c r="A963" s="14"/>
      <c r="B963" s="243"/>
      <c r="C963" s="244"/>
      <c r="D963" s="234" t="s">
        <v>171</v>
      </c>
      <c r="E963" s="245" t="s">
        <v>19</v>
      </c>
      <c r="F963" s="246" t="s">
        <v>1321</v>
      </c>
      <c r="G963" s="244"/>
      <c r="H963" s="247">
        <v>-13.003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171</v>
      </c>
      <c r="AU963" s="253" t="s">
        <v>81</v>
      </c>
      <c r="AV963" s="14" t="s">
        <v>81</v>
      </c>
      <c r="AW963" s="14" t="s">
        <v>33</v>
      </c>
      <c r="AX963" s="14" t="s">
        <v>72</v>
      </c>
      <c r="AY963" s="253" t="s">
        <v>160</v>
      </c>
    </row>
    <row r="964" s="14" customFormat="1">
      <c r="A964" s="14"/>
      <c r="B964" s="243"/>
      <c r="C964" s="244"/>
      <c r="D964" s="234" t="s">
        <v>171</v>
      </c>
      <c r="E964" s="245" t="s">
        <v>19</v>
      </c>
      <c r="F964" s="246" t="s">
        <v>1002</v>
      </c>
      <c r="G964" s="244"/>
      <c r="H964" s="247">
        <v>7.1230000000000002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171</v>
      </c>
      <c r="AU964" s="253" t="s">
        <v>81</v>
      </c>
      <c r="AV964" s="14" t="s">
        <v>81</v>
      </c>
      <c r="AW964" s="14" t="s">
        <v>33</v>
      </c>
      <c r="AX964" s="14" t="s">
        <v>72</v>
      </c>
      <c r="AY964" s="253" t="s">
        <v>160</v>
      </c>
    </row>
    <row r="965" s="13" customFormat="1">
      <c r="A965" s="13"/>
      <c r="B965" s="232"/>
      <c r="C965" s="233"/>
      <c r="D965" s="234" t="s">
        <v>171</v>
      </c>
      <c r="E965" s="235" t="s">
        <v>19</v>
      </c>
      <c r="F965" s="236" t="s">
        <v>1322</v>
      </c>
      <c r="G965" s="233"/>
      <c r="H965" s="235" t="s">
        <v>19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171</v>
      </c>
      <c r="AU965" s="242" t="s">
        <v>81</v>
      </c>
      <c r="AV965" s="13" t="s">
        <v>79</v>
      </c>
      <c r="AW965" s="13" t="s">
        <v>33</v>
      </c>
      <c r="AX965" s="13" t="s">
        <v>72</v>
      </c>
      <c r="AY965" s="242" t="s">
        <v>160</v>
      </c>
    </row>
    <row r="966" s="14" customFormat="1">
      <c r="A966" s="14"/>
      <c r="B966" s="243"/>
      <c r="C966" s="244"/>
      <c r="D966" s="234" t="s">
        <v>171</v>
      </c>
      <c r="E966" s="245" t="s">
        <v>19</v>
      </c>
      <c r="F966" s="246" t="s">
        <v>1323</v>
      </c>
      <c r="G966" s="244"/>
      <c r="H966" s="247">
        <v>48.688000000000002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171</v>
      </c>
      <c r="AU966" s="253" t="s">
        <v>81</v>
      </c>
      <c r="AV966" s="14" t="s">
        <v>81</v>
      </c>
      <c r="AW966" s="14" t="s">
        <v>33</v>
      </c>
      <c r="AX966" s="14" t="s">
        <v>72</v>
      </c>
      <c r="AY966" s="253" t="s">
        <v>160</v>
      </c>
    </row>
    <row r="967" s="14" customFormat="1">
      <c r="A967" s="14"/>
      <c r="B967" s="243"/>
      <c r="C967" s="244"/>
      <c r="D967" s="234" t="s">
        <v>171</v>
      </c>
      <c r="E967" s="245" t="s">
        <v>19</v>
      </c>
      <c r="F967" s="246" t="s">
        <v>1324</v>
      </c>
      <c r="G967" s="244"/>
      <c r="H967" s="247">
        <v>-2.52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171</v>
      </c>
      <c r="AU967" s="253" t="s">
        <v>81</v>
      </c>
      <c r="AV967" s="14" t="s">
        <v>81</v>
      </c>
      <c r="AW967" s="14" t="s">
        <v>33</v>
      </c>
      <c r="AX967" s="14" t="s">
        <v>72</v>
      </c>
      <c r="AY967" s="253" t="s">
        <v>160</v>
      </c>
    </row>
    <row r="968" s="13" customFormat="1">
      <c r="A968" s="13"/>
      <c r="B968" s="232"/>
      <c r="C968" s="233"/>
      <c r="D968" s="234" t="s">
        <v>171</v>
      </c>
      <c r="E968" s="235" t="s">
        <v>19</v>
      </c>
      <c r="F968" s="236" t="s">
        <v>1325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171</v>
      </c>
      <c r="AU968" s="242" t="s">
        <v>81</v>
      </c>
      <c r="AV968" s="13" t="s">
        <v>79</v>
      </c>
      <c r="AW968" s="13" t="s">
        <v>33</v>
      </c>
      <c r="AX968" s="13" t="s">
        <v>72</v>
      </c>
      <c r="AY968" s="242" t="s">
        <v>160</v>
      </c>
    </row>
    <row r="969" s="14" customFormat="1">
      <c r="A969" s="14"/>
      <c r="B969" s="243"/>
      <c r="C969" s="244"/>
      <c r="D969" s="234" t="s">
        <v>171</v>
      </c>
      <c r="E969" s="245" t="s">
        <v>19</v>
      </c>
      <c r="F969" s="246" t="s">
        <v>1326</v>
      </c>
      <c r="G969" s="244"/>
      <c r="H969" s="247">
        <v>41.061999999999998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171</v>
      </c>
      <c r="AU969" s="253" t="s">
        <v>81</v>
      </c>
      <c r="AV969" s="14" t="s">
        <v>81</v>
      </c>
      <c r="AW969" s="14" t="s">
        <v>33</v>
      </c>
      <c r="AX969" s="14" t="s">
        <v>72</v>
      </c>
      <c r="AY969" s="253" t="s">
        <v>160</v>
      </c>
    </row>
    <row r="970" s="14" customFormat="1">
      <c r="A970" s="14"/>
      <c r="B970" s="243"/>
      <c r="C970" s="244"/>
      <c r="D970" s="234" t="s">
        <v>171</v>
      </c>
      <c r="E970" s="245" t="s">
        <v>19</v>
      </c>
      <c r="F970" s="246" t="s">
        <v>1327</v>
      </c>
      <c r="G970" s="244"/>
      <c r="H970" s="247">
        <v>-3.6360000000000001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171</v>
      </c>
      <c r="AU970" s="253" t="s">
        <v>81</v>
      </c>
      <c r="AV970" s="14" t="s">
        <v>81</v>
      </c>
      <c r="AW970" s="14" t="s">
        <v>33</v>
      </c>
      <c r="AX970" s="14" t="s">
        <v>72</v>
      </c>
      <c r="AY970" s="253" t="s">
        <v>160</v>
      </c>
    </row>
    <row r="971" s="13" customFormat="1">
      <c r="A971" s="13"/>
      <c r="B971" s="232"/>
      <c r="C971" s="233"/>
      <c r="D971" s="234" t="s">
        <v>171</v>
      </c>
      <c r="E971" s="235" t="s">
        <v>19</v>
      </c>
      <c r="F971" s="236" t="s">
        <v>1328</v>
      </c>
      <c r="G971" s="233"/>
      <c r="H971" s="235" t="s">
        <v>19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171</v>
      </c>
      <c r="AU971" s="242" t="s">
        <v>81</v>
      </c>
      <c r="AV971" s="13" t="s">
        <v>79</v>
      </c>
      <c r="AW971" s="13" t="s">
        <v>33</v>
      </c>
      <c r="AX971" s="13" t="s">
        <v>72</v>
      </c>
      <c r="AY971" s="242" t="s">
        <v>160</v>
      </c>
    </row>
    <row r="972" s="14" customFormat="1">
      <c r="A972" s="14"/>
      <c r="B972" s="243"/>
      <c r="C972" s="244"/>
      <c r="D972" s="234" t="s">
        <v>171</v>
      </c>
      <c r="E972" s="245" t="s">
        <v>19</v>
      </c>
      <c r="F972" s="246" t="s">
        <v>1329</v>
      </c>
      <c r="G972" s="244"/>
      <c r="H972" s="247">
        <v>46.090000000000003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171</v>
      </c>
      <c r="AU972" s="253" t="s">
        <v>81</v>
      </c>
      <c r="AV972" s="14" t="s">
        <v>81</v>
      </c>
      <c r="AW972" s="14" t="s">
        <v>33</v>
      </c>
      <c r="AX972" s="14" t="s">
        <v>72</v>
      </c>
      <c r="AY972" s="253" t="s">
        <v>160</v>
      </c>
    </row>
    <row r="973" s="14" customFormat="1">
      <c r="A973" s="14"/>
      <c r="B973" s="243"/>
      <c r="C973" s="244"/>
      <c r="D973" s="234" t="s">
        <v>171</v>
      </c>
      <c r="E973" s="245" t="s">
        <v>19</v>
      </c>
      <c r="F973" s="246" t="s">
        <v>1330</v>
      </c>
      <c r="G973" s="244"/>
      <c r="H973" s="247">
        <v>-6.4850000000000003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171</v>
      </c>
      <c r="AU973" s="253" t="s">
        <v>81</v>
      </c>
      <c r="AV973" s="14" t="s">
        <v>81</v>
      </c>
      <c r="AW973" s="14" t="s">
        <v>33</v>
      </c>
      <c r="AX973" s="14" t="s">
        <v>72</v>
      </c>
      <c r="AY973" s="253" t="s">
        <v>160</v>
      </c>
    </row>
    <row r="974" s="13" customFormat="1">
      <c r="A974" s="13"/>
      <c r="B974" s="232"/>
      <c r="C974" s="233"/>
      <c r="D974" s="234" t="s">
        <v>171</v>
      </c>
      <c r="E974" s="235" t="s">
        <v>19</v>
      </c>
      <c r="F974" s="236" t="s">
        <v>1267</v>
      </c>
      <c r="G974" s="233"/>
      <c r="H974" s="235" t="s">
        <v>19</v>
      </c>
      <c r="I974" s="237"/>
      <c r="J974" s="233"/>
      <c r="K974" s="233"/>
      <c r="L974" s="238"/>
      <c r="M974" s="239"/>
      <c r="N974" s="240"/>
      <c r="O974" s="240"/>
      <c r="P974" s="240"/>
      <c r="Q974" s="240"/>
      <c r="R974" s="240"/>
      <c r="S974" s="240"/>
      <c r="T974" s="24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2" t="s">
        <v>171</v>
      </c>
      <c r="AU974" s="242" t="s">
        <v>81</v>
      </c>
      <c r="AV974" s="13" t="s">
        <v>79</v>
      </c>
      <c r="AW974" s="13" t="s">
        <v>33</v>
      </c>
      <c r="AX974" s="13" t="s">
        <v>72</v>
      </c>
      <c r="AY974" s="242" t="s">
        <v>160</v>
      </c>
    </row>
    <row r="975" s="14" customFormat="1">
      <c r="A975" s="14"/>
      <c r="B975" s="243"/>
      <c r="C975" s="244"/>
      <c r="D975" s="234" t="s">
        <v>171</v>
      </c>
      <c r="E975" s="245" t="s">
        <v>19</v>
      </c>
      <c r="F975" s="246" t="s">
        <v>1331</v>
      </c>
      <c r="G975" s="244"/>
      <c r="H975" s="247">
        <v>138.815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171</v>
      </c>
      <c r="AU975" s="253" t="s">
        <v>81</v>
      </c>
      <c r="AV975" s="14" t="s">
        <v>81</v>
      </c>
      <c r="AW975" s="14" t="s">
        <v>33</v>
      </c>
      <c r="AX975" s="14" t="s">
        <v>72</v>
      </c>
      <c r="AY975" s="253" t="s">
        <v>160</v>
      </c>
    </row>
    <row r="976" s="14" customFormat="1">
      <c r="A976" s="14"/>
      <c r="B976" s="243"/>
      <c r="C976" s="244"/>
      <c r="D976" s="234" t="s">
        <v>171</v>
      </c>
      <c r="E976" s="245" t="s">
        <v>19</v>
      </c>
      <c r="F976" s="246" t="s">
        <v>1332</v>
      </c>
      <c r="G976" s="244"/>
      <c r="H976" s="247">
        <v>15.788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171</v>
      </c>
      <c r="AU976" s="253" t="s">
        <v>81</v>
      </c>
      <c r="AV976" s="14" t="s">
        <v>81</v>
      </c>
      <c r="AW976" s="14" t="s">
        <v>33</v>
      </c>
      <c r="AX976" s="14" t="s">
        <v>72</v>
      </c>
      <c r="AY976" s="253" t="s">
        <v>160</v>
      </c>
    </row>
    <row r="977" s="14" customFormat="1">
      <c r="A977" s="14"/>
      <c r="B977" s="243"/>
      <c r="C977" s="244"/>
      <c r="D977" s="234" t="s">
        <v>171</v>
      </c>
      <c r="E977" s="245" t="s">
        <v>19</v>
      </c>
      <c r="F977" s="246" t="s">
        <v>1333</v>
      </c>
      <c r="G977" s="244"/>
      <c r="H977" s="247">
        <v>43.576000000000001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171</v>
      </c>
      <c r="AU977" s="253" t="s">
        <v>81</v>
      </c>
      <c r="AV977" s="14" t="s">
        <v>81</v>
      </c>
      <c r="AW977" s="14" t="s">
        <v>33</v>
      </c>
      <c r="AX977" s="14" t="s">
        <v>72</v>
      </c>
      <c r="AY977" s="253" t="s">
        <v>160</v>
      </c>
    </row>
    <row r="978" s="14" customFormat="1">
      <c r="A978" s="14"/>
      <c r="B978" s="243"/>
      <c r="C978" s="244"/>
      <c r="D978" s="234" t="s">
        <v>171</v>
      </c>
      <c r="E978" s="245" t="s">
        <v>19</v>
      </c>
      <c r="F978" s="246" t="s">
        <v>1334</v>
      </c>
      <c r="G978" s="244"/>
      <c r="H978" s="247">
        <v>43.366999999999997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171</v>
      </c>
      <c r="AU978" s="253" t="s">
        <v>81</v>
      </c>
      <c r="AV978" s="14" t="s">
        <v>81</v>
      </c>
      <c r="AW978" s="14" t="s">
        <v>33</v>
      </c>
      <c r="AX978" s="14" t="s">
        <v>72</v>
      </c>
      <c r="AY978" s="253" t="s">
        <v>160</v>
      </c>
    </row>
    <row r="979" s="14" customFormat="1">
      <c r="A979" s="14"/>
      <c r="B979" s="243"/>
      <c r="C979" s="244"/>
      <c r="D979" s="234" t="s">
        <v>171</v>
      </c>
      <c r="E979" s="245" t="s">
        <v>19</v>
      </c>
      <c r="F979" s="246" t="s">
        <v>1333</v>
      </c>
      <c r="G979" s="244"/>
      <c r="H979" s="247">
        <v>43.576000000000001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171</v>
      </c>
      <c r="AU979" s="253" t="s">
        <v>81</v>
      </c>
      <c r="AV979" s="14" t="s">
        <v>81</v>
      </c>
      <c r="AW979" s="14" t="s">
        <v>33</v>
      </c>
      <c r="AX979" s="14" t="s">
        <v>72</v>
      </c>
      <c r="AY979" s="253" t="s">
        <v>160</v>
      </c>
    </row>
    <row r="980" s="14" customFormat="1">
      <c r="A980" s="14"/>
      <c r="B980" s="243"/>
      <c r="C980" s="244"/>
      <c r="D980" s="234" t="s">
        <v>171</v>
      </c>
      <c r="E980" s="245" t="s">
        <v>19</v>
      </c>
      <c r="F980" s="246" t="s">
        <v>1335</v>
      </c>
      <c r="G980" s="244"/>
      <c r="H980" s="247">
        <v>2.2599999999999998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171</v>
      </c>
      <c r="AU980" s="253" t="s">
        <v>81</v>
      </c>
      <c r="AV980" s="14" t="s">
        <v>81</v>
      </c>
      <c r="AW980" s="14" t="s">
        <v>33</v>
      </c>
      <c r="AX980" s="14" t="s">
        <v>72</v>
      </c>
      <c r="AY980" s="253" t="s">
        <v>160</v>
      </c>
    </row>
    <row r="981" s="14" customFormat="1">
      <c r="A981" s="14"/>
      <c r="B981" s="243"/>
      <c r="C981" s="244"/>
      <c r="D981" s="234" t="s">
        <v>171</v>
      </c>
      <c r="E981" s="245" t="s">
        <v>19</v>
      </c>
      <c r="F981" s="246" t="s">
        <v>1336</v>
      </c>
      <c r="G981" s="244"/>
      <c r="H981" s="247">
        <v>-29.167000000000002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171</v>
      </c>
      <c r="AU981" s="253" t="s">
        <v>81</v>
      </c>
      <c r="AV981" s="14" t="s">
        <v>81</v>
      </c>
      <c r="AW981" s="14" t="s">
        <v>33</v>
      </c>
      <c r="AX981" s="14" t="s">
        <v>72</v>
      </c>
      <c r="AY981" s="253" t="s">
        <v>160</v>
      </c>
    </row>
    <row r="982" s="13" customFormat="1">
      <c r="A982" s="13"/>
      <c r="B982" s="232"/>
      <c r="C982" s="233"/>
      <c r="D982" s="234" t="s">
        <v>171</v>
      </c>
      <c r="E982" s="235" t="s">
        <v>19</v>
      </c>
      <c r="F982" s="236" t="s">
        <v>326</v>
      </c>
      <c r="G982" s="233"/>
      <c r="H982" s="235" t="s">
        <v>19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2" t="s">
        <v>171</v>
      </c>
      <c r="AU982" s="242" t="s">
        <v>81</v>
      </c>
      <c r="AV982" s="13" t="s">
        <v>79</v>
      </c>
      <c r="AW982" s="13" t="s">
        <v>33</v>
      </c>
      <c r="AX982" s="13" t="s">
        <v>72</v>
      </c>
      <c r="AY982" s="242" t="s">
        <v>160</v>
      </c>
    </row>
    <row r="983" s="13" customFormat="1">
      <c r="A983" s="13"/>
      <c r="B983" s="232"/>
      <c r="C983" s="233"/>
      <c r="D983" s="234" t="s">
        <v>171</v>
      </c>
      <c r="E983" s="235" t="s">
        <v>19</v>
      </c>
      <c r="F983" s="236" t="s">
        <v>444</v>
      </c>
      <c r="G983" s="233"/>
      <c r="H983" s="235" t="s">
        <v>19</v>
      </c>
      <c r="I983" s="237"/>
      <c r="J983" s="233"/>
      <c r="K983" s="233"/>
      <c r="L983" s="238"/>
      <c r="M983" s="239"/>
      <c r="N983" s="240"/>
      <c r="O983" s="240"/>
      <c r="P983" s="240"/>
      <c r="Q983" s="240"/>
      <c r="R983" s="240"/>
      <c r="S983" s="240"/>
      <c r="T983" s="24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2" t="s">
        <v>171</v>
      </c>
      <c r="AU983" s="242" t="s">
        <v>81</v>
      </c>
      <c r="AV983" s="13" t="s">
        <v>79</v>
      </c>
      <c r="AW983" s="13" t="s">
        <v>33</v>
      </c>
      <c r="AX983" s="13" t="s">
        <v>72</v>
      </c>
      <c r="AY983" s="242" t="s">
        <v>160</v>
      </c>
    </row>
    <row r="984" s="14" customFormat="1">
      <c r="A984" s="14"/>
      <c r="B984" s="243"/>
      <c r="C984" s="244"/>
      <c r="D984" s="234" t="s">
        <v>171</v>
      </c>
      <c r="E984" s="245" t="s">
        <v>19</v>
      </c>
      <c r="F984" s="246" t="s">
        <v>1337</v>
      </c>
      <c r="G984" s="244"/>
      <c r="H984" s="247">
        <v>19.202999999999999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171</v>
      </c>
      <c r="AU984" s="253" t="s">
        <v>81</v>
      </c>
      <c r="AV984" s="14" t="s">
        <v>81</v>
      </c>
      <c r="AW984" s="14" t="s">
        <v>33</v>
      </c>
      <c r="AX984" s="14" t="s">
        <v>72</v>
      </c>
      <c r="AY984" s="253" t="s">
        <v>160</v>
      </c>
    </row>
    <row r="985" s="14" customFormat="1">
      <c r="A985" s="14"/>
      <c r="B985" s="243"/>
      <c r="C985" s="244"/>
      <c r="D985" s="234" t="s">
        <v>171</v>
      </c>
      <c r="E985" s="245" t="s">
        <v>19</v>
      </c>
      <c r="F985" s="246" t="s">
        <v>1338</v>
      </c>
      <c r="G985" s="244"/>
      <c r="H985" s="247">
        <v>3.6000000000000001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171</v>
      </c>
      <c r="AU985" s="253" t="s">
        <v>81</v>
      </c>
      <c r="AV985" s="14" t="s">
        <v>81</v>
      </c>
      <c r="AW985" s="14" t="s">
        <v>33</v>
      </c>
      <c r="AX985" s="14" t="s">
        <v>72</v>
      </c>
      <c r="AY985" s="253" t="s">
        <v>160</v>
      </c>
    </row>
    <row r="986" s="14" customFormat="1">
      <c r="A986" s="14"/>
      <c r="B986" s="243"/>
      <c r="C986" s="244"/>
      <c r="D986" s="234" t="s">
        <v>171</v>
      </c>
      <c r="E986" s="245" t="s">
        <v>19</v>
      </c>
      <c r="F986" s="246" t="s">
        <v>1339</v>
      </c>
      <c r="G986" s="244"/>
      <c r="H986" s="247">
        <v>-3.375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171</v>
      </c>
      <c r="AU986" s="253" t="s">
        <v>81</v>
      </c>
      <c r="AV986" s="14" t="s">
        <v>81</v>
      </c>
      <c r="AW986" s="14" t="s">
        <v>33</v>
      </c>
      <c r="AX986" s="14" t="s">
        <v>72</v>
      </c>
      <c r="AY986" s="253" t="s">
        <v>160</v>
      </c>
    </row>
    <row r="987" s="14" customFormat="1">
      <c r="A987" s="14"/>
      <c r="B987" s="243"/>
      <c r="C987" s="244"/>
      <c r="D987" s="234" t="s">
        <v>171</v>
      </c>
      <c r="E987" s="245" t="s">
        <v>19</v>
      </c>
      <c r="F987" s="246" t="s">
        <v>1340</v>
      </c>
      <c r="G987" s="244"/>
      <c r="H987" s="247">
        <v>3.3599999999999999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171</v>
      </c>
      <c r="AU987" s="253" t="s">
        <v>81</v>
      </c>
      <c r="AV987" s="14" t="s">
        <v>81</v>
      </c>
      <c r="AW987" s="14" t="s">
        <v>33</v>
      </c>
      <c r="AX987" s="14" t="s">
        <v>72</v>
      </c>
      <c r="AY987" s="253" t="s">
        <v>160</v>
      </c>
    </row>
    <row r="988" s="14" customFormat="1">
      <c r="A988" s="14"/>
      <c r="B988" s="243"/>
      <c r="C988" s="244"/>
      <c r="D988" s="234" t="s">
        <v>171</v>
      </c>
      <c r="E988" s="245" t="s">
        <v>19</v>
      </c>
      <c r="F988" s="246" t="s">
        <v>1037</v>
      </c>
      <c r="G988" s="244"/>
      <c r="H988" s="247">
        <v>-2.4239999999999999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171</v>
      </c>
      <c r="AU988" s="253" t="s">
        <v>81</v>
      </c>
      <c r="AV988" s="14" t="s">
        <v>81</v>
      </c>
      <c r="AW988" s="14" t="s">
        <v>33</v>
      </c>
      <c r="AX988" s="14" t="s">
        <v>72</v>
      </c>
      <c r="AY988" s="253" t="s">
        <v>160</v>
      </c>
    </row>
    <row r="989" s="13" customFormat="1">
      <c r="A989" s="13"/>
      <c r="B989" s="232"/>
      <c r="C989" s="233"/>
      <c r="D989" s="234" t="s">
        <v>171</v>
      </c>
      <c r="E989" s="235" t="s">
        <v>19</v>
      </c>
      <c r="F989" s="236" t="s">
        <v>446</v>
      </c>
      <c r="G989" s="233"/>
      <c r="H989" s="235" t="s">
        <v>19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171</v>
      </c>
      <c r="AU989" s="242" t="s">
        <v>81</v>
      </c>
      <c r="AV989" s="13" t="s">
        <v>79</v>
      </c>
      <c r="AW989" s="13" t="s">
        <v>33</v>
      </c>
      <c r="AX989" s="13" t="s">
        <v>72</v>
      </c>
      <c r="AY989" s="242" t="s">
        <v>160</v>
      </c>
    </row>
    <row r="990" s="14" customFormat="1">
      <c r="A990" s="14"/>
      <c r="B990" s="243"/>
      <c r="C990" s="244"/>
      <c r="D990" s="234" t="s">
        <v>171</v>
      </c>
      <c r="E990" s="245" t="s">
        <v>19</v>
      </c>
      <c r="F990" s="246" t="s">
        <v>1341</v>
      </c>
      <c r="G990" s="244"/>
      <c r="H990" s="247">
        <v>60.654000000000003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171</v>
      </c>
      <c r="AU990" s="253" t="s">
        <v>81</v>
      </c>
      <c r="AV990" s="14" t="s">
        <v>81</v>
      </c>
      <c r="AW990" s="14" t="s">
        <v>33</v>
      </c>
      <c r="AX990" s="14" t="s">
        <v>72</v>
      </c>
      <c r="AY990" s="253" t="s">
        <v>160</v>
      </c>
    </row>
    <row r="991" s="14" customFormat="1">
      <c r="A991" s="14"/>
      <c r="B991" s="243"/>
      <c r="C991" s="244"/>
      <c r="D991" s="234" t="s">
        <v>171</v>
      </c>
      <c r="E991" s="245" t="s">
        <v>19</v>
      </c>
      <c r="F991" s="246" t="s">
        <v>1342</v>
      </c>
      <c r="G991" s="244"/>
      <c r="H991" s="247">
        <v>4.1399999999999997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171</v>
      </c>
      <c r="AU991" s="253" t="s">
        <v>81</v>
      </c>
      <c r="AV991" s="14" t="s">
        <v>81</v>
      </c>
      <c r="AW991" s="14" t="s">
        <v>33</v>
      </c>
      <c r="AX991" s="14" t="s">
        <v>72</v>
      </c>
      <c r="AY991" s="253" t="s">
        <v>160</v>
      </c>
    </row>
    <row r="992" s="14" customFormat="1">
      <c r="A992" s="14"/>
      <c r="B992" s="243"/>
      <c r="C992" s="244"/>
      <c r="D992" s="234" t="s">
        <v>171</v>
      </c>
      <c r="E992" s="245" t="s">
        <v>19</v>
      </c>
      <c r="F992" s="246" t="s">
        <v>1342</v>
      </c>
      <c r="G992" s="244"/>
      <c r="H992" s="247">
        <v>4.1399999999999997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171</v>
      </c>
      <c r="AU992" s="253" t="s">
        <v>81</v>
      </c>
      <c r="AV992" s="14" t="s">
        <v>81</v>
      </c>
      <c r="AW992" s="14" t="s">
        <v>33</v>
      </c>
      <c r="AX992" s="14" t="s">
        <v>72</v>
      </c>
      <c r="AY992" s="253" t="s">
        <v>160</v>
      </c>
    </row>
    <row r="993" s="14" customFormat="1">
      <c r="A993" s="14"/>
      <c r="B993" s="243"/>
      <c r="C993" s="244"/>
      <c r="D993" s="234" t="s">
        <v>171</v>
      </c>
      <c r="E993" s="245" t="s">
        <v>19</v>
      </c>
      <c r="F993" s="246" t="s">
        <v>1343</v>
      </c>
      <c r="G993" s="244"/>
      <c r="H993" s="247">
        <v>-12.948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171</v>
      </c>
      <c r="AU993" s="253" t="s">
        <v>81</v>
      </c>
      <c r="AV993" s="14" t="s">
        <v>81</v>
      </c>
      <c r="AW993" s="14" t="s">
        <v>33</v>
      </c>
      <c r="AX993" s="14" t="s">
        <v>72</v>
      </c>
      <c r="AY993" s="253" t="s">
        <v>160</v>
      </c>
    </row>
    <row r="994" s="13" customFormat="1">
      <c r="A994" s="13"/>
      <c r="B994" s="232"/>
      <c r="C994" s="233"/>
      <c r="D994" s="234" t="s">
        <v>171</v>
      </c>
      <c r="E994" s="235" t="s">
        <v>19</v>
      </c>
      <c r="F994" s="236" t="s">
        <v>1344</v>
      </c>
      <c r="G994" s="233"/>
      <c r="H994" s="235" t="s">
        <v>19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171</v>
      </c>
      <c r="AU994" s="242" t="s">
        <v>81</v>
      </c>
      <c r="AV994" s="13" t="s">
        <v>79</v>
      </c>
      <c r="AW994" s="13" t="s">
        <v>33</v>
      </c>
      <c r="AX994" s="13" t="s">
        <v>72</v>
      </c>
      <c r="AY994" s="242" t="s">
        <v>160</v>
      </c>
    </row>
    <row r="995" s="14" customFormat="1">
      <c r="A995" s="14"/>
      <c r="B995" s="243"/>
      <c r="C995" s="244"/>
      <c r="D995" s="234" t="s">
        <v>171</v>
      </c>
      <c r="E995" s="245" t="s">
        <v>19</v>
      </c>
      <c r="F995" s="246" t="s">
        <v>1345</v>
      </c>
      <c r="G995" s="244"/>
      <c r="H995" s="247">
        <v>75.531999999999996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171</v>
      </c>
      <c r="AU995" s="253" t="s">
        <v>81</v>
      </c>
      <c r="AV995" s="14" t="s">
        <v>81</v>
      </c>
      <c r="AW995" s="14" t="s">
        <v>33</v>
      </c>
      <c r="AX995" s="14" t="s">
        <v>72</v>
      </c>
      <c r="AY995" s="253" t="s">
        <v>160</v>
      </c>
    </row>
    <row r="996" s="14" customFormat="1">
      <c r="A996" s="14"/>
      <c r="B996" s="243"/>
      <c r="C996" s="244"/>
      <c r="D996" s="234" t="s">
        <v>171</v>
      </c>
      <c r="E996" s="245" t="s">
        <v>19</v>
      </c>
      <c r="F996" s="246" t="s">
        <v>1346</v>
      </c>
      <c r="G996" s="244"/>
      <c r="H996" s="247">
        <v>1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171</v>
      </c>
      <c r="AU996" s="253" t="s">
        <v>81</v>
      </c>
      <c r="AV996" s="14" t="s">
        <v>81</v>
      </c>
      <c r="AW996" s="14" t="s">
        <v>33</v>
      </c>
      <c r="AX996" s="14" t="s">
        <v>72</v>
      </c>
      <c r="AY996" s="253" t="s">
        <v>160</v>
      </c>
    </row>
    <row r="997" s="14" customFormat="1">
      <c r="A997" s="14"/>
      <c r="B997" s="243"/>
      <c r="C997" s="244"/>
      <c r="D997" s="234" t="s">
        <v>171</v>
      </c>
      <c r="E997" s="245" t="s">
        <v>19</v>
      </c>
      <c r="F997" s="246" t="s">
        <v>1347</v>
      </c>
      <c r="G997" s="244"/>
      <c r="H997" s="247">
        <v>1.73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171</v>
      </c>
      <c r="AU997" s="253" t="s">
        <v>81</v>
      </c>
      <c r="AV997" s="14" t="s">
        <v>81</v>
      </c>
      <c r="AW997" s="14" t="s">
        <v>33</v>
      </c>
      <c r="AX997" s="14" t="s">
        <v>72</v>
      </c>
      <c r="AY997" s="253" t="s">
        <v>160</v>
      </c>
    </row>
    <row r="998" s="14" customFormat="1">
      <c r="A998" s="14"/>
      <c r="B998" s="243"/>
      <c r="C998" s="244"/>
      <c r="D998" s="234" t="s">
        <v>171</v>
      </c>
      <c r="E998" s="245" t="s">
        <v>19</v>
      </c>
      <c r="F998" s="246" t="s">
        <v>1348</v>
      </c>
      <c r="G998" s="244"/>
      <c r="H998" s="247">
        <v>-19.962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171</v>
      </c>
      <c r="AU998" s="253" t="s">
        <v>81</v>
      </c>
      <c r="AV998" s="14" t="s">
        <v>81</v>
      </c>
      <c r="AW998" s="14" t="s">
        <v>33</v>
      </c>
      <c r="AX998" s="14" t="s">
        <v>72</v>
      </c>
      <c r="AY998" s="253" t="s">
        <v>160</v>
      </c>
    </row>
    <row r="999" s="13" customFormat="1">
      <c r="A999" s="13"/>
      <c r="B999" s="232"/>
      <c r="C999" s="233"/>
      <c r="D999" s="234" t="s">
        <v>171</v>
      </c>
      <c r="E999" s="235" t="s">
        <v>19</v>
      </c>
      <c r="F999" s="236" t="s">
        <v>1349</v>
      </c>
      <c r="G999" s="233"/>
      <c r="H999" s="235" t="s">
        <v>19</v>
      </c>
      <c r="I999" s="237"/>
      <c r="J999" s="233"/>
      <c r="K999" s="233"/>
      <c r="L999" s="238"/>
      <c r="M999" s="239"/>
      <c r="N999" s="240"/>
      <c r="O999" s="240"/>
      <c r="P999" s="240"/>
      <c r="Q999" s="240"/>
      <c r="R999" s="240"/>
      <c r="S999" s="240"/>
      <c r="T999" s="24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2" t="s">
        <v>171</v>
      </c>
      <c r="AU999" s="242" t="s">
        <v>81</v>
      </c>
      <c r="AV999" s="13" t="s">
        <v>79</v>
      </c>
      <c r="AW999" s="13" t="s">
        <v>33</v>
      </c>
      <c r="AX999" s="13" t="s">
        <v>72</v>
      </c>
      <c r="AY999" s="242" t="s">
        <v>160</v>
      </c>
    </row>
    <row r="1000" s="14" customFormat="1">
      <c r="A1000" s="14"/>
      <c r="B1000" s="243"/>
      <c r="C1000" s="244"/>
      <c r="D1000" s="234" t="s">
        <v>171</v>
      </c>
      <c r="E1000" s="245" t="s">
        <v>19</v>
      </c>
      <c r="F1000" s="246" t="s">
        <v>1350</v>
      </c>
      <c r="G1000" s="244"/>
      <c r="H1000" s="247">
        <v>119.024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171</v>
      </c>
      <c r="AU1000" s="253" t="s">
        <v>81</v>
      </c>
      <c r="AV1000" s="14" t="s">
        <v>81</v>
      </c>
      <c r="AW1000" s="14" t="s">
        <v>33</v>
      </c>
      <c r="AX1000" s="14" t="s">
        <v>72</v>
      </c>
      <c r="AY1000" s="253" t="s">
        <v>160</v>
      </c>
    </row>
    <row r="1001" s="14" customFormat="1">
      <c r="A1001" s="14"/>
      <c r="B1001" s="243"/>
      <c r="C1001" s="244"/>
      <c r="D1001" s="234" t="s">
        <v>171</v>
      </c>
      <c r="E1001" s="245" t="s">
        <v>19</v>
      </c>
      <c r="F1001" s="246" t="s">
        <v>1351</v>
      </c>
      <c r="G1001" s="244"/>
      <c r="H1001" s="247">
        <v>1.3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171</v>
      </c>
      <c r="AU1001" s="253" t="s">
        <v>81</v>
      </c>
      <c r="AV1001" s="14" t="s">
        <v>81</v>
      </c>
      <c r="AW1001" s="14" t="s">
        <v>33</v>
      </c>
      <c r="AX1001" s="14" t="s">
        <v>72</v>
      </c>
      <c r="AY1001" s="253" t="s">
        <v>160</v>
      </c>
    </row>
    <row r="1002" s="14" customFormat="1">
      <c r="A1002" s="14"/>
      <c r="B1002" s="243"/>
      <c r="C1002" s="244"/>
      <c r="D1002" s="234" t="s">
        <v>171</v>
      </c>
      <c r="E1002" s="245" t="s">
        <v>19</v>
      </c>
      <c r="F1002" s="246" t="s">
        <v>1352</v>
      </c>
      <c r="G1002" s="244"/>
      <c r="H1002" s="247">
        <v>-17.286000000000001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171</v>
      </c>
      <c r="AU1002" s="253" t="s">
        <v>81</v>
      </c>
      <c r="AV1002" s="14" t="s">
        <v>81</v>
      </c>
      <c r="AW1002" s="14" t="s">
        <v>33</v>
      </c>
      <c r="AX1002" s="14" t="s">
        <v>72</v>
      </c>
      <c r="AY1002" s="253" t="s">
        <v>160</v>
      </c>
    </row>
    <row r="1003" s="13" customFormat="1">
      <c r="A1003" s="13"/>
      <c r="B1003" s="232"/>
      <c r="C1003" s="233"/>
      <c r="D1003" s="234" t="s">
        <v>171</v>
      </c>
      <c r="E1003" s="235" t="s">
        <v>19</v>
      </c>
      <c r="F1003" s="236" t="s">
        <v>1353</v>
      </c>
      <c r="G1003" s="233"/>
      <c r="H1003" s="235" t="s">
        <v>19</v>
      </c>
      <c r="I1003" s="237"/>
      <c r="J1003" s="233"/>
      <c r="K1003" s="233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171</v>
      </c>
      <c r="AU1003" s="242" t="s">
        <v>81</v>
      </c>
      <c r="AV1003" s="13" t="s">
        <v>79</v>
      </c>
      <c r="AW1003" s="13" t="s">
        <v>33</v>
      </c>
      <c r="AX1003" s="13" t="s">
        <v>72</v>
      </c>
      <c r="AY1003" s="242" t="s">
        <v>160</v>
      </c>
    </row>
    <row r="1004" s="14" customFormat="1">
      <c r="A1004" s="14"/>
      <c r="B1004" s="243"/>
      <c r="C1004" s="244"/>
      <c r="D1004" s="234" t="s">
        <v>171</v>
      </c>
      <c r="E1004" s="245" t="s">
        <v>19</v>
      </c>
      <c r="F1004" s="246" t="s">
        <v>1354</v>
      </c>
      <c r="G1004" s="244"/>
      <c r="H1004" s="247">
        <v>62.625999999999998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171</v>
      </c>
      <c r="AU1004" s="253" t="s">
        <v>81</v>
      </c>
      <c r="AV1004" s="14" t="s">
        <v>81</v>
      </c>
      <c r="AW1004" s="14" t="s">
        <v>33</v>
      </c>
      <c r="AX1004" s="14" t="s">
        <v>72</v>
      </c>
      <c r="AY1004" s="253" t="s">
        <v>160</v>
      </c>
    </row>
    <row r="1005" s="14" customFormat="1">
      <c r="A1005" s="14"/>
      <c r="B1005" s="243"/>
      <c r="C1005" s="244"/>
      <c r="D1005" s="234" t="s">
        <v>171</v>
      </c>
      <c r="E1005" s="245" t="s">
        <v>19</v>
      </c>
      <c r="F1005" s="246" t="s">
        <v>1355</v>
      </c>
      <c r="G1005" s="244"/>
      <c r="H1005" s="247">
        <v>1.73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171</v>
      </c>
      <c r="AU1005" s="253" t="s">
        <v>81</v>
      </c>
      <c r="AV1005" s="14" t="s">
        <v>81</v>
      </c>
      <c r="AW1005" s="14" t="s">
        <v>33</v>
      </c>
      <c r="AX1005" s="14" t="s">
        <v>72</v>
      </c>
      <c r="AY1005" s="253" t="s">
        <v>160</v>
      </c>
    </row>
    <row r="1006" s="14" customFormat="1">
      <c r="A1006" s="14"/>
      <c r="B1006" s="243"/>
      <c r="C1006" s="244"/>
      <c r="D1006" s="234" t="s">
        <v>171</v>
      </c>
      <c r="E1006" s="245" t="s">
        <v>19</v>
      </c>
      <c r="F1006" s="246" t="s">
        <v>1356</v>
      </c>
      <c r="G1006" s="244"/>
      <c r="H1006" s="247">
        <v>0.88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171</v>
      </c>
      <c r="AU1006" s="253" t="s">
        <v>81</v>
      </c>
      <c r="AV1006" s="14" t="s">
        <v>81</v>
      </c>
      <c r="AW1006" s="14" t="s">
        <v>33</v>
      </c>
      <c r="AX1006" s="14" t="s">
        <v>72</v>
      </c>
      <c r="AY1006" s="253" t="s">
        <v>160</v>
      </c>
    </row>
    <row r="1007" s="14" customFormat="1">
      <c r="A1007" s="14"/>
      <c r="B1007" s="243"/>
      <c r="C1007" s="244"/>
      <c r="D1007" s="234" t="s">
        <v>171</v>
      </c>
      <c r="E1007" s="245" t="s">
        <v>19</v>
      </c>
      <c r="F1007" s="246" t="s">
        <v>1357</v>
      </c>
      <c r="G1007" s="244"/>
      <c r="H1007" s="247">
        <v>-9.9190000000000005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171</v>
      </c>
      <c r="AU1007" s="253" t="s">
        <v>81</v>
      </c>
      <c r="AV1007" s="14" t="s">
        <v>81</v>
      </c>
      <c r="AW1007" s="14" t="s">
        <v>33</v>
      </c>
      <c r="AX1007" s="14" t="s">
        <v>72</v>
      </c>
      <c r="AY1007" s="253" t="s">
        <v>160</v>
      </c>
    </row>
    <row r="1008" s="13" customFormat="1">
      <c r="A1008" s="13"/>
      <c r="B1008" s="232"/>
      <c r="C1008" s="233"/>
      <c r="D1008" s="234" t="s">
        <v>171</v>
      </c>
      <c r="E1008" s="235" t="s">
        <v>19</v>
      </c>
      <c r="F1008" s="236" t="s">
        <v>1358</v>
      </c>
      <c r="G1008" s="233"/>
      <c r="H1008" s="235" t="s">
        <v>19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171</v>
      </c>
      <c r="AU1008" s="242" t="s">
        <v>81</v>
      </c>
      <c r="AV1008" s="13" t="s">
        <v>79</v>
      </c>
      <c r="AW1008" s="13" t="s">
        <v>33</v>
      </c>
      <c r="AX1008" s="13" t="s">
        <v>72</v>
      </c>
      <c r="AY1008" s="242" t="s">
        <v>160</v>
      </c>
    </row>
    <row r="1009" s="14" customFormat="1">
      <c r="A1009" s="14"/>
      <c r="B1009" s="243"/>
      <c r="C1009" s="244"/>
      <c r="D1009" s="234" t="s">
        <v>171</v>
      </c>
      <c r="E1009" s="245" t="s">
        <v>19</v>
      </c>
      <c r="F1009" s="246" t="s">
        <v>1359</v>
      </c>
      <c r="G1009" s="244"/>
      <c r="H1009" s="247">
        <v>63.456000000000003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171</v>
      </c>
      <c r="AU1009" s="253" t="s">
        <v>81</v>
      </c>
      <c r="AV1009" s="14" t="s">
        <v>81</v>
      </c>
      <c r="AW1009" s="14" t="s">
        <v>33</v>
      </c>
      <c r="AX1009" s="14" t="s">
        <v>72</v>
      </c>
      <c r="AY1009" s="253" t="s">
        <v>160</v>
      </c>
    </row>
    <row r="1010" s="14" customFormat="1">
      <c r="A1010" s="14"/>
      <c r="B1010" s="243"/>
      <c r="C1010" s="244"/>
      <c r="D1010" s="234" t="s">
        <v>171</v>
      </c>
      <c r="E1010" s="245" t="s">
        <v>19</v>
      </c>
      <c r="F1010" s="246" t="s">
        <v>1346</v>
      </c>
      <c r="G1010" s="244"/>
      <c r="H1010" s="247">
        <v>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171</v>
      </c>
      <c r="AU1010" s="253" t="s">
        <v>81</v>
      </c>
      <c r="AV1010" s="14" t="s">
        <v>81</v>
      </c>
      <c r="AW1010" s="14" t="s">
        <v>33</v>
      </c>
      <c r="AX1010" s="14" t="s">
        <v>72</v>
      </c>
      <c r="AY1010" s="253" t="s">
        <v>160</v>
      </c>
    </row>
    <row r="1011" s="14" customFormat="1">
      <c r="A1011" s="14"/>
      <c r="B1011" s="243"/>
      <c r="C1011" s="244"/>
      <c r="D1011" s="234" t="s">
        <v>171</v>
      </c>
      <c r="E1011" s="245" t="s">
        <v>19</v>
      </c>
      <c r="F1011" s="246" t="s">
        <v>1360</v>
      </c>
      <c r="G1011" s="244"/>
      <c r="H1011" s="247">
        <v>-8.4139999999999997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171</v>
      </c>
      <c r="AU1011" s="253" t="s">
        <v>81</v>
      </c>
      <c r="AV1011" s="14" t="s">
        <v>81</v>
      </c>
      <c r="AW1011" s="14" t="s">
        <v>33</v>
      </c>
      <c r="AX1011" s="14" t="s">
        <v>72</v>
      </c>
      <c r="AY1011" s="253" t="s">
        <v>160</v>
      </c>
    </row>
    <row r="1012" s="13" customFormat="1">
      <c r="A1012" s="13"/>
      <c r="B1012" s="232"/>
      <c r="C1012" s="233"/>
      <c r="D1012" s="234" t="s">
        <v>171</v>
      </c>
      <c r="E1012" s="235" t="s">
        <v>19</v>
      </c>
      <c r="F1012" s="236" t="s">
        <v>1361</v>
      </c>
      <c r="G1012" s="233"/>
      <c r="H1012" s="235" t="s">
        <v>19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2" t="s">
        <v>171</v>
      </c>
      <c r="AU1012" s="242" t="s">
        <v>81</v>
      </c>
      <c r="AV1012" s="13" t="s">
        <v>79</v>
      </c>
      <c r="AW1012" s="13" t="s">
        <v>33</v>
      </c>
      <c r="AX1012" s="13" t="s">
        <v>72</v>
      </c>
      <c r="AY1012" s="242" t="s">
        <v>160</v>
      </c>
    </row>
    <row r="1013" s="14" customFormat="1">
      <c r="A1013" s="14"/>
      <c r="B1013" s="243"/>
      <c r="C1013" s="244"/>
      <c r="D1013" s="234" t="s">
        <v>171</v>
      </c>
      <c r="E1013" s="245" t="s">
        <v>19</v>
      </c>
      <c r="F1013" s="246" t="s">
        <v>1362</v>
      </c>
      <c r="G1013" s="244"/>
      <c r="H1013" s="247">
        <v>28.718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171</v>
      </c>
      <c r="AU1013" s="253" t="s">
        <v>81</v>
      </c>
      <c r="AV1013" s="14" t="s">
        <v>81</v>
      </c>
      <c r="AW1013" s="14" t="s">
        <v>33</v>
      </c>
      <c r="AX1013" s="14" t="s">
        <v>72</v>
      </c>
      <c r="AY1013" s="253" t="s">
        <v>160</v>
      </c>
    </row>
    <row r="1014" s="14" customFormat="1">
      <c r="A1014" s="14"/>
      <c r="B1014" s="243"/>
      <c r="C1014" s="244"/>
      <c r="D1014" s="234" t="s">
        <v>171</v>
      </c>
      <c r="E1014" s="245" t="s">
        <v>19</v>
      </c>
      <c r="F1014" s="246" t="s">
        <v>1363</v>
      </c>
      <c r="G1014" s="244"/>
      <c r="H1014" s="247">
        <v>-1.5760000000000001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171</v>
      </c>
      <c r="AU1014" s="253" t="s">
        <v>81</v>
      </c>
      <c r="AV1014" s="14" t="s">
        <v>81</v>
      </c>
      <c r="AW1014" s="14" t="s">
        <v>33</v>
      </c>
      <c r="AX1014" s="14" t="s">
        <v>72</v>
      </c>
      <c r="AY1014" s="253" t="s">
        <v>160</v>
      </c>
    </row>
    <row r="1015" s="13" customFormat="1">
      <c r="A1015" s="13"/>
      <c r="B1015" s="232"/>
      <c r="C1015" s="233"/>
      <c r="D1015" s="234" t="s">
        <v>171</v>
      </c>
      <c r="E1015" s="235" t="s">
        <v>19</v>
      </c>
      <c r="F1015" s="236" t="s">
        <v>1364</v>
      </c>
      <c r="G1015" s="233"/>
      <c r="H1015" s="235" t="s">
        <v>19</v>
      </c>
      <c r="I1015" s="237"/>
      <c r="J1015" s="233"/>
      <c r="K1015" s="233"/>
      <c r="L1015" s="238"/>
      <c r="M1015" s="239"/>
      <c r="N1015" s="240"/>
      <c r="O1015" s="240"/>
      <c r="P1015" s="240"/>
      <c r="Q1015" s="240"/>
      <c r="R1015" s="240"/>
      <c r="S1015" s="240"/>
      <c r="T1015" s="24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2" t="s">
        <v>171</v>
      </c>
      <c r="AU1015" s="242" t="s">
        <v>81</v>
      </c>
      <c r="AV1015" s="13" t="s">
        <v>79</v>
      </c>
      <c r="AW1015" s="13" t="s">
        <v>33</v>
      </c>
      <c r="AX1015" s="13" t="s">
        <v>72</v>
      </c>
      <c r="AY1015" s="242" t="s">
        <v>160</v>
      </c>
    </row>
    <row r="1016" s="14" customFormat="1">
      <c r="A1016" s="14"/>
      <c r="B1016" s="243"/>
      <c r="C1016" s="244"/>
      <c r="D1016" s="234" t="s">
        <v>171</v>
      </c>
      <c r="E1016" s="245" t="s">
        <v>19</v>
      </c>
      <c r="F1016" s="246" t="s">
        <v>1365</v>
      </c>
      <c r="G1016" s="244"/>
      <c r="H1016" s="247">
        <v>64.978999999999999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171</v>
      </c>
      <c r="AU1016" s="253" t="s">
        <v>81</v>
      </c>
      <c r="AV1016" s="14" t="s">
        <v>81</v>
      </c>
      <c r="AW1016" s="14" t="s">
        <v>33</v>
      </c>
      <c r="AX1016" s="14" t="s">
        <v>72</v>
      </c>
      <c r="AY1016" s="253" t="s">
        <v>160</v>
      </c>
    </row>
    <row r="1017" s="14" customFormat="1">
      <c r="A1017" s="14"/>
      <c r="B1017" s="243"/>
      <c r="C1017" s="244"/>
      <c r="D1017" s="234" t="s">
        <v>171</v>
      </c>
      <c r="E1017" s="245" t="s">
        <v>19</v>
      </c>
      <c r="F1017" s="246" t="s">
        <v>1346</v>
      </c>
      <c r="G1017" s="244"/>
      <c r="H1017" s="247">
        <v>1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171</v>
      </c>
      <c r="AU1017" s="253" t="s">
        <v>81</v>
      </c>
      <c r="AV1017" s="14" t="s">
        <v>81</v>
      </c>
      <c r="AW1017" s="14" t="s">
        <v>33</v>
      </c>
      <c r="AX1017" s="14" t="s">
        <v>72</v>
      </c>
      <c r="AY1017" s="253" t="s">
        <v>160</v>
      </c>
    </row>
    <row r="1018" s="14" customFormat="1">
      <c r="A1018" s="14"/>
      <c r="B1018" s="243"/>
      <c r="C1018" s="244"/>
      <c r="D1018" s="234" t="s">
        <v>171</v>
      </c>
      <c r="E1018" s="245" t="s">
        <v>19</v>
      </c>
      <c r="F1018" s="246" t="s">
        <v>1366</v>
      </c>
      <c r="G1018" s="244"/>
      <c r="H1018" s="247">
        <v>-7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171</v>
      </c>
      <c r="AU1018" s="253" t="s">
        <v>81</v>
      </c>
      <c r="AV1018" s="14" t="s">
        <v>81</v>
      </c>
      <c r="AW1018" s="14" t="s">
        <v>33</v>
      </c>
      <c r="AX1018" s="14" t="s">
        <v>72</v>
      </c>
      <c r="AY1018" s="253" t="s">
        <v>160</v>
      </c>
    </row>
    <row r="1019" s="13" customFormat="1">
      <c r="A1019" s="13"/>
      <c r="B1019" s="232"/>
      <c r="C1019" s="233"/>
      <c r="D1019" s="234" t="s">
        <v>171</v>
      </c>
      <c r="E1019" s="235" t="s">
        <v>19</v>
      </c>
      <c r="F1019" s="236" t="s">
        <v>1367</v>
      </c>
      <c r="G1019" s="233"/>
      <c r="H1019" s="235" t="s">
        <v>19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2" t="s">
        <v>171</v>
      </c>
      <c r="AU1019" s="242" t="s">
        <v>81</v>
      </c>
      <c r="AV1019" s="13" t="s">
        <v>79</v>
      </c>
      <c r="AW1019" s="13" t="s">
        <v>33</v>
      </c>
      <c r="AX1019" s="13" t="s">
        <v>72</v>
      </c>
      <c r="AY1019" s="242" t="s">
        <v>160</v>
      </c>
    </row>
    <row r="1020" s="14" customFormat="1">
      <c r="A1020" s="14"/>
      <c r="B1020" s="243"/>
      <c r="C1020" s="244"/>
      <c r="D1020" s="234" t="s">
        <v>171</v>
      </c>
      <c r="E1020" s="245" t="s">
        <v>19</v>
      </c>
      <c r="F1020" s="246" t="s">
        <v>1368</v>
      </c>
      <c r="G1020" s="244"/>
      <c r="H1020" s="247">
        <v>29.41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171</v>
      </c>
      <c r="AU1020" s="253" t="s">
        <v>81</v>
      </c>
      <c r="AV1020" s="14" t="s">
        <v>81</v>
      </c>
      <c r="AW1020" s="14" t="s">
        <v>33</v>
      </c>
      <c r="AX1020" s="14" t="s">
        <v>72</v>
      </c>
      <c r="AY1020" s="253" t="s">
        <v>160</v>
      </c>
    </row>
    <row r="1021" s="14" customFormat="1">
      <c r="A1021" s="14"/>
      <c r="B1021" s="243"/>
      <c r="C1021" s="244"/>
      <c r="D1021" s="234" t="s">
        <v>171</v>
      </c>
      <c r="E1021" s="245" t="s">
        <v>19</v>
      </c>
      <c r="F1021" s="246" t="s">
        <v>1363</v>
      </c>
      <c r="G1021" s="244"/>
      <c r="H1021" s="247">
        <v>-1.5760000000000001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171</v>
      </c>
      <c r="AU1021" s="253" t="s">
        <v>81</v>
      </c>
      <c r="AV1021" s="14" t="s">
        <v>81</v>
      </c>
      <c r="AW1021" s="14" t="s">
        <v>33</v>
      </c>
      <c r="AX1021" s="14" t="s">
        <v>72</v>
      </c>
      <c r="AY1021" s="253" t="s">
        <v>160</v>
      </c>
    </row>
    <row r="1022" s="13" customFormat="1">
      <c r="A1022" s="13"/>
      <c r="B1022" s="232"/>
      <c r="C1022" s="233"/>
      <c r="D1022" s="234" t="s">
        <v>171</v>
      </c>
      <c r="E1022" s="235" t="s">
        <v>19</v>
      </c>
      <c r="F1022" s="236" t="s">
        <v>1369</v>
      </c>
      <c r="G1022" s="233"/>
      <c r="H1022" s="235" t="s">
        <v>19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2" t="s">
        <v>171</v>
      </c>
      <c r="AU1022" s="242" t="s">
        <v>81</v>
      </c>
      <c r="AV1022" s="13" t="s">
        <v>79</v>
      </c>
      <c r="AW1022" s="13" t="s">
        <v>33</v>
      </c>
      <c r="AX1022" s="13" t="s">
        <v>72</v>
      </c>
      <c r="AY1022" s="242" t="s">
        <v>160</v>
      </c>
    </row>
    <row r="1023" s="14" customFormat="1">
      <c r="A1023" s="14"/>
      <c r="B1023" s="243"/>
      <c r="C1023" s="244"/>
      <c r="D1023" s="234" t="s">
        <v>171</v>
      </c>
      <c r="E1023" s="245" t="s">
        <v>19</v>
      </c>
      <c r="F1023" s="246" t="s">
        <v>1370</v>
      </c>
      <c r="G1023" s="244"/>
      <c r="H1023" s="247">
        <v>64.147999999999996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171</v>
      </c>
      <c r="AU1023" s="253" t="s">
        <v>81</v>
      </c>
      <c r="AV1023" s="14" t="s">
        <v>81</v>
      </c>
      <c r="AW1023" s="14" t="s">
        <v>33</v>
      </c>
      <c r="AX1023" s="14" t="s">
        <v>72</v>
      </c>
      <c r="AY1023" s="253" t="s">
        <v>160</v>
      </c>
    </row>
    <row r="1024" s="14" customFormat="1">
      <c r="A1024" s="14"/>
      <c r="B1024" s="243"/>
      <c r="C1024" s="244"/>
      <c r="D1024" s="234" t="s">
        <v>171</v>
      </c>
      <c r="E1024" s="245" t="s">
        <v>19</v>
      </c>
      <c r="F1024" s="246" t="s">
        <v>1346</v>
      </c>
      <c r="G1024" s="244"/>
      <c r="H1024" s="247">
        <v>1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171</v>
      </c>
      <c r="AU1024" s="253" t="s">
        <v>81</v>
      </c>
      <c r="AV1024" s="14" t="s">
        <v>81</v>
      </c>
      <c r="AW1024" s="14" t="s">
        <v>33</v>
      </c>
      <c r="AX1024" s="14" t="s">
        <v>72</v>
      </c>
      <c r="AY1024" s="253" t="s">
        <v>160</v>
      </c>
    </row>
    <row r="1025" s="14" customFormat="1">
      <c r="A1025" s="14"/>
      <c r="B1025" s="243"/>
      <c r="C1025" s="244"/>
      <c r="D1025" s="234" t="s">
        <v>171</v>
      </c>
      <c r="E1025" s="245" t="s">
        <v>19</v>
      </c>
      <c r="F1025" s="246" t="s">
        <v>1366</v>
      </c>
      <c r="G1025" s="244"/>
      <c r="H1025" s="247">
        <v>-7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171</v>
      </c>
      <c r="AU1025" s="253" t="s">
        <v>81</v>
      </c>
      <c r="AV1025" s="14" t="s">
        <v>81</v>
      </c>
      <c r="AW1025" s="14" t="s">
        <v>33</v>
      </c>
      <c r="AX1025" s="14" t="s">
        <v>72</v>
      </c>
      <c r="AY1025" s="253" t="s">
        <v>160</v>
      </c>
    </row>
    <row r="1026" s="13" customFormat="1">
      <c r="A1026" s="13"/>
      <c r="B1026" s="232"/>
      <c r="C1026" s="233"/>
      <c r="D1026" s="234" t="s">
        <v>171</v>
      </c>
      <c r="E1026" s="235" t="s">
        <v>19</v>
      </c>
      <c r="F1026" s="236" t="s">
        <v>1371</v>
      </c>
      <c r="G1026" s="233"/>
      <c r="H1026" s="235" t="s">
        <v>19</v>
      </c>
      <c r="I1026" s="237"/>
      <c r="J1026" s="233"/>
      <c r="K1026" s="233"/>
      <c r="L1026" s="238"/>
      <c r="M1026" s="239"/>
      <c r="N1026" s="240"/>
      <c r="O1026" s="240"/>
      <c r="P1026" s="240"/>
      <c r="Q1026" s="240"/>
      <c r="R1026" s="240"/>
      <c r="S1026" s="240"/>
      <c r="T1026" s="24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2" t="s">
        <v>171</v>
      </c>
      <c r="AU1026" s="242" t="s">
        <v>81</v>
      </c>
      <c r="AV1026" s="13" t="s">
        <v>79</v>
      </c>
      <c r="AW1026" s="13" t="s">
        <v>33</v>
      </c>
      <c r="AX1026" s="13" t="s">
        <v>72</v>
      </c>
      <c r="AY1026" s="242" t="s">
        <v>160</v>
      </c>
    </row>
    <row r="1027" s="14" customFormat="1">
      <c r="A1027" s="14"/>
      <c r="B1027" s="243"/>
      <c r="C1027" s="244"/>
      <c r="D1027" s="234" t="s">
        <v>171</v>
      </c>
      <c r="E1027" s="245" t="s">
        <v>19</v>
      </c>
      <c r="F1027" s="246" t="s">
        <v>1368</v>
      </c>
      <c r="G1027" s="244"/>
      <c r="H1027" s="247">
        <v>29.41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171</v>
      </c>
      <c r="AU1027" s="253" t="s">
        <v>81</v>
      </c>
      <c r="AV1027" s="14" t="s">
        <v>81</v>
      </c>
      <c r="AW1027" s="14" t="s">
        <v>33</v>
      </c>
      <c r="AX1027" s="14" t="s">
        <v>72</v>
      </c>
      <c r="AY1027" s="253" t="s">
        <v>160</v>
      </c>
    </row>
    <row r="1028" s="14" customFormat="1">
      <c r="A1028" s="14"/>
      <c r="B1028" s="243"/>
      <c r="C1028" s="244"/>
      <c r="D1028" s="234" t="s">
        <v>171</v>
      </c>
      <c r="E1028" s="245" t="s">
        <v>19</v>
      </c>
      <c r="F1028" s="246" t="s">
        <v>1363</v>
      </c>
      <c r="G1028" s="244"/>
      <c r="H1028" s="247">
        <v>-1.5760000000000001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171</v>
      </c>
      <c r="AU1028" s="253" t="s">
        <v>81</v>
      </c>
      <c r="AV1028" s="14" t="s">
        <v>81</v>
      </c>
      <c r="AW1028" s="14" t="s">
        <v>33</v>
      </c>
      <c r="AX1028" s="14" t="s">
        <v>72</v>
      </c>
      <c r="AY1028" s="253" t="s">
        <v>160</v>
      </c>
    </row>
    <row r="1029" s="13" customFormat="1">
      <c r="A1029" s="13"/>
      <c r="B1029" s="232"/>
      <c r="C1029" s="233"/>
      <c r="D1029" s="234" t="s">
        <v>171</v>
      </c>
      <c r="E1029" s="235" t="s">
        <v>19</v>
      </c>
      <c r="F1029" s="236" t="s">
        <v>1372</v>
      </c>
      <c r="G1029" s="233"/>
      <c r="H1029" s="235" t="s">
        <v>19</v>
      </c>
      <c r="I1029" s="237"/>
      <c r="J1029" s="233"/>
      <c r="K1029" s="233"/>
      <c r="L1029" s="238"/>
      <c r="M1029" s="239"/>
      <c r="N1029" s="240"/>
      <c r="O1029" s="240"/>
      <c r="P1029" s="240"/>
      <c r="Q1029" s="240"/>
      <c r="R1029" s="240"/>
      <c r="S1029" s="240"/>
      <c r="T1029" s="24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2" t="s">
        <v>171</v>
      </c>
      <c r="AU1029" s="242" t="s">
        <v>81</v>
      </c>
      <c r="AV1029" s="13" t="s">
        <v>79</v>
      </c>
      <c r="AW1029" s="13" t="s">
        <v>33</v>
      </c>
      <c r="AX1029" s="13" t="s">
        <v>72</v>
      </c>
      <c r="AY1029" s="242" t="s">
        <v>160</v>
      </c>
    </row>
    <row r="1030" s="14" customFormat="1">
      <c r="A1030" s="14"/>
      <c r="B1030" s="243"/>
      <c r="C1030" s="244"/>
      <c r="D1030" s="234" t="s">
        <v>171</v>
      </c>
      <c r="E1030" s="245" t="s">
        <v>19</v>
      </c>
      <c r="F1030" s="246" t="s">
        <v>1373</v>
      </c>
      <c r="G1030" s="244"/>
      <c r="H1030" s="247">
        <v>64.114000000000004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171</v>
      </c>
      <c r="AU1030" s="253" t="s">
        <v>81</v>
      </c>
      <c r="AV1030" s="14" t="s">
        <v>81</v>
      </c>
      <c r="AW1030" s="14" t="s">
        <v>33</v>
      </c>
      <c r="AX1030" s="14" t="s">
        <v>72</v>
      </c>
      <c r="AY1030" s="253" t="s">
        <v>160</v>
      </c>
    </row>
    <row r="1031" s="14" customFormat="1">
      <c r="A1031" s="14"/>
      <c r="B1031" s="243"/>
      <c r="C1031" s="244"/>
      <c r="D1031" s="234" t="s">
        <v>171</v>
      </c>
      <c r="E1031" s="245" t="s">
        <v>19</v>
      </c>
      <c r="F1031" s="246" t="s">
        <v>1346</v>
      </c>
      <c r="G1031" s="244"/>
      <c r="H1031" s="247">
        <v>1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171</v>
      </c>
      <c r="AU1031" s="253" t="s">
        <v>81</v>
      </c>
      <c r="AV1031" s="14" t="s">
        <v>81</v>
      </c>
      <c r="AW1031" s="14" t="s">
        <v>33</v>
      </c>
      <c r="AX1031" s="14" t="s">
        <v>72</v>
      </c>
      <c r="AY1031" s="253" t="s">
        <v>160</v>
      </c>
    </row>
    <row r="1032" s="14" customFormat="1">
      <c r="A1032" s="14"/>
      <c r="B1032" s="243"/>
      <c r="C1032" s="244"/>
      <c r="D1032" s="234" t="s">
        <v>171</v>
      </c>
      <c r="E1032" s="245" t="s">
        <v>19</v>
      </c>
      <c r="F1032" s="246" t="s">
        <v>1366</v>
      </c>
      <c r="G1032" s="244"/>
      <c r="H1032" s="247">
        <v>-7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171</v>
      </c>
      <c r="AU1032" s="253" t="s">
        <v>81</v>
      </c>
      <c r="AV1032" s="14" t="s">
        <v>81</v>
      </c>
      <c r="AW1032" s="14" t="s">
        <v>33</v>
      </c>
      <c r="AX1032" s="14" t="s">
        <v>72</v>
      </c>
      <c r="AY1032" s="253" t="s">
        <v>160</v>
      </c>
    </row>
    <row r="1033" s="13" customFormat="1">
      <c r="A1033" s="13"/>
      <c r="B1033" s="232"/>
      <c r="C1033" s="233"/>
      <c r="D1033" s="234" t="s">
        <v>171</v>
      </c>
      <c r="E1033" s="235" t="s">
        <v>19</v>
      </c>
      <c r="F1033" s="236" t="s">
        <v>1374</v>
      </c>
      <c r="G1033" s="233"/>
      <c r="H1033" s="235" t="s">
        <v>19</v>
      </c>
      <c r="I1033" s="237"/>
      <c r="J1033" s="233"/>
      <c r="K1033" s="233"/>
      <c r="L1033" s="238"/>
      <c r="M1033" s="239"/>
      <c r="N1033" s="240"/>
      <c r="O1033" s="240"/>
      <c r="P1033" s="240"/>
      <c r="Q1033" s="240"/>
      <c r="R1033" s="240"/>
      <c r="S1033" s="240"/>
      <c r="T1033" s="24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2" t="s">
        <v>171</v>
      </c>
      <c r="AU1033" s="242" t="s">
        <v>81</v>
      </c>
      <c r="AV1033" s="13" t="s">
        <v>79</v>
      </c>
      <c r="AW1033" s="13" t="s">
        <v>33</v>
      </c>
      <c r="AX1033" s="13" t="s">
        <v>72</v>
      </c>
      <c r="AY1033" s="242" t="s">
        <v>160</v>
      </c>
    </row>
    <row r="1034" s="14" customFormat="1">
      <c r="A1034" s="14"/>
      <c r="B1034" s="243"/>
      <c r="C1034" s="244"/>
      <c r="D1034" s="234" t="s">
        <v>171</v>
      </c>
      <c r="E1034" s="245" t="s">
        <v>19</v>
      </c>
      <c r="F1034" s="246" t="s">
        <v>1368</v>
      </c>
      <c r="G1034" s="244"/>
      <c r="H1034" s="247">
        <v>29.41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3" t="s">
        <v>171</v>
      </c>
      <c r="AU1034" s="253" t="s">
        <v>81</v>
      </c>
      <c r="AV1034" s="14" t="s">
        <v>81</v>
      </c>
      <c r="AW1034" s="14" t="s">
        <v>33</v>
      </c>
      <c r="AX1034" s="14" t="s">
        <v>72</v>
      </c>
      <c r="AY1034" s="253" t="s">
        <v>160</v>
      </c>
    </row>
    <row r="1035" s="14" customFormat="1">
      <c r="A1035" s="14"/>
      <c r="B1035" s="243"/>
      <c r="C1035" s="244"/>
      <c r="D1035" s="234" t="s">
        <v>171</v>
      </c>
      <c r="E1035" s="245" t="s">
        <v>19</v>
      </c>
      <c r="F1035" s="246" t="s">
        <v>1363</v>
      </c>
      <c r="G1035" s="244"/>
      <c r="H1035" s="247">
        <v>-1.5760000000000001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171</v>
      </c>
      <c r="AU1035" s="253" t="s">
        <v>81</v>
      </c>
      <c r="AV1035" s="14" t="s">
        <v>81</v>
      </c>
      <c r="AW1035" s="14" t="s">
        <v>33</v>
      </c>
      <c r="AX1035" s="14" t="s">
        <v>72</v>
      </c>
      <c r="AY1035" s="253" t="s">
        <v>160</v>
      </c>
    </row>
    <row r="1036" s="13" customFormat="1">
      <c r="A1036" s="13"/>
      <c r="B1036" s="232"/>
      <c r="C1036" s="233"/>
      <c r="D1036" s="234" t="s">
        <v>171</v>
      </c>
      <c r="E1036" s="235" t="s">
        <v>19</v>
      </c>
      <c r="F1036" s="236" t="s">
        <v>1375</v>
      </c>
      <c r="G1036" s="233"/>
      <c r="H1036" s="235" t="s">
        <v>19</v>
      </c>
      <c r="I1036" s="237"/>
      <c r="J1036" s="233"/>
      <c r="K1036" s="233"/>
      <c r="L1036" s="238"/>
      <c r="M1036" s="239"/>
      <c r="N1036" s="240"/>
      <c r="O1036" s="240"/>
      <c r="P1036" s="240"/>
      <c r="Q1036" s="240"/>
      <c r="R1036" s="240"/>
      <c r="S1036" s="240"/>
      <c r="T1036" s="24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2" t="s">
        <v>171</v>
      </c>
      <c r="AU1036" s="242" t="s">
        <v>81</v>
      </c>
      <c r="AV1036" s="13" t="s">
        <v>79</v>
      </c>
      <c r="AW1036" s="13" t="s">
        <v>33</v>
      </c>
      <c r="AX1036" s="13" t="s">
        <v>72</v>
      </c>
      <c r="AY1036" s="242" t="s">
        <v>160</v>
      </c>
    </row>
    <row r="1037" s="14" customFormat="1">
      <c r="A1037" s="14"/>
      <c r="B1037" s="243"/>
      <c r="C1037" s="244"/>
      <c r="D1037" s="234" t="s">
        <v>171</v>
      </c>
      <c r="E1037" s="245" t="s">
        <v>19</v>
      </c>
      <c r="F1037" s="246" t="s">
        <v>1376</v>
      </c>
      <c r="G1037" s="244"/>
      <c r="H1037" s="247">
        <v>64.183000000000007</v>
      </c>
      <c r="I1037" s="248"/>
      <c r="J1037" s="244"/>
      <c r="K1037" s="244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3" t="s">
        <v>171</v>
      </c>
      <c r="AU1037" s="253" t="s">
        <v>81</v>
      </c>
      <c r="AV1037" s="14" t="s">
        <v>81</v>
      </c>
      <c r="AW1037" s="14" t="s">
        <v>33</v>
      </c>
      <c r="AX1037" s="14" t="s">
        <v>72</v>
      </c>
      <c r="AY1037" s="253" t="s">
        <v>160</v>
      </c>
    </row>
    <row r="1038" s="14" customFormat="1">
      <c r="A1038" s="14"/>
      <c r="B1038" s="243"/>
      <c r="C1038" s="244"/>
      <c r="D1038" s="234" t="s">
        <v>171</v>
      </c>
      <c r="E1038" s="245" t="s">
        <v>19</v>
      </c>
      <c r="F1038" s="246" t="s">
        <v>1346</v>
      </c>
      <c r="G1038" s="244"/>
      <c r="H1038" s="247">
        <v>1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171</v>
      </c>
      <c r="AU1038" s="253" t="s">
        <v>81</v>
      </c>
      <c r="AV1038" s="14" t="s">
        <v>81</v>
      </c>
      <c r="AW1038" s="14" t="s">
        <v>33</v>
      </c>
      <c r="AX1038" s="14" t="s">
        <v>72</v>
      </c>
      <c r="AY1038" s="253" t="s">
        <v>160</v>
      </c>
    </row>
    <row r="1039" s="14" customFormat="1">
      <c r="A1039" s="14"/>
      <c r="B1039" s="243"/>
      <c r="C1039" s="244"/>
      <c r="D1039" s="234" t="s">
        <v>171</v>
      </c>
      <c r="E1039" s="245" t="s">
        <v>19</v>
      </c>
      <c r="F1039" s="246" t="s">
        <v>1366</v>
      </c>
      <c r="G1039" s="244"/>
      <c r="H1039" s="247">
        <v>-7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171</v>
      </c>
      <c r="AU1039" s="253" t="s">
        <v>81</v>
      </c>
      <c r="AV1039" s="14" t="s">
        <v>81</v>
      </c>
      <c r="AW1039" s="14" t="s">
        <v>33</v>
      </c>
      <c r="AX1039" s="14" t="s">
        <v>72</v>
      </c>
      <c r="AY1039" s="253" t="s">
        <v>160</v>
      </c>
    </row>
    <row r="1040" s="13" customFormat="1">
      <c r="A1040" s="13"/>
      <c r="B1040" s="232"/>
      <c r="C1040" s="233"/>
      <c r="D1040" s="234" t="s">
        <v>171</v>
      </c>
      <c r="E1040" s="235" t="s">
        <v>19</v>
      </c>
      <c r="F1040" s="236" t="s">
        <v>1377</v>
      </c>
      <c r="G1040" s="233"/>
      <c r="H1040" s="235" t="s">
        <v>19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171</v>
      </c>
      <c r="AU1040" s="242" t="s">
        <v>81</v>
      </c>
      <c r="AV1040" s="13" t="s">
        <v>79</v>
      </c>
      <c r="AW1040" s="13" t="s">
        <v>33</v>
      </c>
      <c r="AX1040" s="13" t="s">
        <v>72</v>
      </c>
      <c r="AY1040" s="242" t="s">
        <v>160</v>
      </c>
    </row>
    <row r="1041" s="14" customFormat="1">
      <c r="A1041" s="14"/>
      <c r="B1041" s="243"/>
      <c r="C1041" s="244"/>
      <c r="D1041" s="234" t="s">
        <v>171</v>
      </c>
      <c r="E1041" s="245" t="s">
        <v>19</v>
      </c>
      <c r="F1041" s="246" t="s">
        <v>1368</v>
      </c>
      <c r="G1041" s="244"/>
      <c r="H1041" s="247">
        <v>29.41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171</v>
      </c>
      <c r="AU1041" s="253" t="s">
        <v>81</v>
      </c>
      <c r="AV1041" s="14" t="s">
        <v>81</v>
      </c>
      <c r="AW1041" s="14" t="s">
        <v>33</v>
      </c>
      <c r="AX1041" s="14" t="s">
        <v>72</v>
      </c>
      <c r="AY1041" s="253" t="s">
        <v>160</v>
      </c>
    </row>
    <row r="1042" s="14" customFormat="1">
      <c r="A1042" s="14"/>
      <c r="B1042" s="243"/>
      <c r="C1042" s="244"/>
      <c r="D1042" s="234" t="s">
        <v>171</v>
      </c>
      <c r="E1042" s="245" t="s">
        <v>19</v>
      </c>
      <c r="F1042" s="246" t="s">
        <v>1363</v>
      </c>
      <c r="G1042" s="244"/>
      <c r="H1042" s="247">
        <v>-1.5760000000000001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171</v>
      </c>
      <c r="AU1042" s="253" t="s">
        <v>81</v>
      </c>
      <c r="AV1042" s="14" t="s">
        <v>81</v>
      </c>
      <c r="AW1042" s="14" t="s">
        <v>33</v>
      </c>
      <c r="AX1042" s="14" t="s">
        <v>72</v>
      </c>
      <c r="AY1042" s="253" t="s">
        <v>160</v>
      </c>
    </row>
    <row r="1043" s="15" customFormat="1">
      <c r="A1043" s="15"/>
      <c r="B1043" s="254"/>
      <c r="C1043" s="255"/>
      <c r="D1043" s="234" t="s">
        <v>171</v>
      </c>
      <c r="E1043" s="256" t="s">
        <v>19</v>
      </c>
      <c r="F1043" s="257" t="s">
        <v>173</v>
      </c>
      <c r="G1043" s="255"/>
      <c r="H1043" s="258">
        <v>1173.6320000000001</v>
      </c>
      <c r="I1043" s="259"/>
      <c r="J1043" s="255"/>
      <c r="K1043" s="255"/>
      <c r="L1043" s="260"/>
      <c r="M1043" s="261"/>
      <c r="N1043" s="262"/>
      <c r="O1043" s="262"/>
      <c r="P1043" s="262"/>
      <c r="Q1043" s="262"/>
      <c r="R1043" s="262"/>
      <c r="S1043" s="262"/>
      <c r="T1043" s="263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4" t="s">
        <v>171</v>
      </c>
      <c r="AU1043" s="264" t="s">
        <v>81</v>
      </c>
      <c r="AV1043" s="15" t="s">
        <v>167</v>
      </c>
      <c r="AW1043" s="15" t="s">
        <v>33</v>
      </c>
      <c r="AX1043" s="15" t="s">
        <v>79</v>
      </c>
      <c r="AY1043" s="264" t="s">
        <v>160</v>
      </c>
    </row>
    <row r="1044" s="2" customFormat="1" ht="24.15" customHeight="1">
      <c r="A1044" s="40"/>
      <c r="B1044" s="41"/>
      <c r="C1044" s="214" t="s">
        <v>1378</v>
      </c>
      <c r="D1044" s="214" t="s">
        <v>162</v>
      </c>
      <c r="E1044" s="215" t="s">
        <v>1379</v>
      </c>
      <c r="F1044" s="216" t="s">
        <v>1380</v>
      </c>
      <c r="G1044" s="217" t="s">
        <v>181</v>
      </c>
      <c r="H1044" s="218">
        <v>1173.6320000000001</v>
      </c>
      <c r="I1044" s="219"/>
      <c r="J1044" s="220">
        <f>ROUND(I1044*H1044,2)</f>
        <v>0</v>
      </c>
      <c r="K1044" s="216" t="s">
        <v>166</v>
      </c>
      <c r="L1044" s="46"/>
      <c r="M1044" s="221" t="s">
        <v>19</v>
      </c>
      <c r="N1044" s="222" t="s">
        <v>43</v>
      </c>
      <c r="O1044" s="86"/>
      <c r="P1044" s="223">
        <f>O1044*H1044</f>
        <v>0</v>
      </c>
      <c r="Q1044" s="223">
        <v>0.0043800000000000002</v>
      </c>
      <c r="R1044" s="223">
        <f>Q1044*H1044</f>
        <v>5.1405081600000004</v>
      </c>
      <c r="S1044" s="223">
        <v>0</v>
      </c>
      <c r="T1044" s="224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5" t="s">
        <v>167</v>
      </c>
      <c r="AT1044" s="225" t="s">
        <v>162</v>
      </c>
      <c r="AU1044" s="225" t="s">
        <v>81</v>
      </c>
      <c r="AY1044" s="19" t="s">
        <v>160</v>
      </c>
      <c r="BE1044" s="226">
        <f>IF(N1044="základní",J1044,0)</f>
        <v>0</v>
      </c>
      <c r="BF1044" s="226">
        <f>IF(N1044="snížená",J1044,0)</f>
        <v>0</v>
      </c>
      <c r="BG1044" s="226">
        <f>IF(N1044="zákl. přenesená",J1044,0)</f>
        <v>0</v>
      </c>
      <c r="BH1044" s="226">
        <f>IF(N1044="sníž. přenesená",J1044,0)</f>
        <v>0</v>
      </c>
      <c r="BI1044" s="226">
        <f>IF(N1044="nulová",J1044,0)</f>
        <v>0</v>
      </c>
      <c r="BJ1044" s="19" t="s">
        <v>79</v>
      </c>
      <c r="BK1044" s="226">
        <f>ROUND(I1044*H1044,2)</f>
        <v>0</v>
      </c>
      <c r="BL1044" s="19" t="s">
        <v>167</v>
      </c>
      <c r="BM1044" s="225" t="s">
        <v>1381</v>
      </c>
    </row>
    <row r="1045" s="2" customFormat="1">
      <c r="A1045" s="40"/>
      <c r="B1045" s="41"/>
      <c r="C1045" s="42"/>
      <c r="D1045" s="227" t="s">
        <v>169</v>
      </c>
      <c r="E1045" s="42"/>
      <c r="F1045" s="228" t="s">
        <v>1382</v>
      </c>
      <c r="G1045" s="42"/>
      <c r="H1045" s="42"/>
      <c r="I1045" s="229"/>
      <c r="J1045" s="42"/>
      <c r="K1045" s="42"/>
      <c r="L1045" s="46"/>
      <c r="M1045" s="230"/>
      <c r="N1045" s="231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169</v>
      </c>
      <c r="AU1045" s="19" t="s">
        <v>81</v>
      </c>
    </row>
    <row r="1046" s="13" customFormat="1">
      <c r="A1046" s="13"/>
      <c r="B1046" s="232"/>
      <c r="C1046" s="233"/>
      <c r="D1046" s="234" t="s">
        <v>171</v>
      </c>
      <c r="E1046" s="235" t="s">
        <v>19</v>
      </c>
      <c r="F1046" s="236" t="s">
        <v>324</v>
      </c>
      <c r="G1046" s="233"/>
      <c r="H1046" s="235" t="s">
        <v>19</v>
      </c>
      <c r="I1046" s="237"/>
      <c r="J1046" s="233"/>
      <c r="K1046" s="233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2" t="s">
        <v>171</v>
      </c>
      <c r="AU1046" s="242" t="s">
        <v>81</v>
      </c>
      <c r="AV1046" s="13" t="s">
        <v>79</v>
      </c>
      <c r="AW1046" s="13" t="s">
        <v>33</v>
      </c>
      <c r="AX1046" s="13" t="s">
        <v>72</v>
      </c>
      <c r="AY1046" s="242" t="s">
        <v>160</v>
      </c>
    </row>
    <row r="1047" s="13" customFormat="1">
      <c r="A1047" s="13"/>
      <c r="B1047" s="232"/>
      <c r="C1047" s="233"/>
      <c r="D1047" s="234" t="s">
        <v>171</v>
      </c>
      <c r="E1047" s="235" t="s">
        <v>19</v>
      </c>
      <c r="F1047" s="236" t="s">
        <v>518</v>
      </c>
      <c r="G1047" s="233"/>
      <c r="H1047" s="235" t="s">
        <v>19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171</v>
      </c>
      <c r="AU1047" s="242" t="s">
        <v>81</v>
      </c>
      <c r="AV1047" s="13" t="s">
        <v>79</v>
      </c>
      <c r="AW1047" s="13" t="s">
        <v>33</v>
      </c>
      <c r="AX1047" s="13" t="s">
        <v>72</v>
      </c>
      <c r="AY1047" s="242" t="s">
        <v>160</v>
      </c>
    </row>
    <row r="1048" s="14" customFormat="1">
      <c r="A1048" s="14"/>
      <c r="B1048" s="243"/>
      <c r="C1048" s="244"/>
      <c r="D1048" s="234" t="s">
        <v>171</v>
      </c>
      <c r="E1048" s="245" t="s">
        <v>19</v>
      </c>
      <c r="F1048" s="246" t="s">
        <v>1313</v>
      </c>
      <c r="G1048" s="244"/>
      <c r="H1048" s="247">
        <v>24.239000000000001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171</v>
      </c>
      <c r="AU1048" s="253" t="s">
        <v>81</v>
      </c>
      <c r="AV1048" s="14" t="s">
        <v>81</v>
      </c>
      <c r="AW1048" s="14" t="s">
        <v>33</v>
      </c>
      <c r="AX1048" s="14" t="s">
        <v>72</v>
      </c>
      <c r="AY1048" s="253" t="s">
        <v>160</v>
      </c>
    </row>
    <row r="1049" s="14" customFormat="1">
      <c r="A1049" s="14"/>
      <c r="B1049" s="243"/>
      <c r="C1049" s="244"/>
      <c r="D1049" s="234" t="s">
        <v>171</v>
      </c>
      <c r="E1049" s="245" t="s">
        <v>19</v>
      </c>
      <c r="F1049" s="246" t="s">
        <v>1314</v>
      </c>
      <c r="G1049" s="244"/>
      <c r="H1049" s="247">
        <v>1.593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171</v>
      </c>
      <c r="AU1049" s="253" t="s">
        <v>81</v>
      </c>
      <c r="AV1049" s="14" t="s">
        <v>81</v>
      </c>
      <c r="AW1049" s="14" t="s">
        <v>33</v>
      </c>
      <c r="AX1049" s="14" t="s">
        <v>72</v>
      </c>
      <c r="AY1049" s="253" t="s">
        <v>160</v>
      </c>
    </row>
    <row r="1050" s="14" customFormat="1">
      <c r="A1050" s="14"/>
      <c r="B1050" s="243"/>
      <c r="C1050" s="244"/>
      <c r="D1050" s="234" t="s">
        <v>171</v>
      </c>
      <c r="E1050" s="245" t="s">
        <v>19</v>
      </c>
      <c r="F1050" s="246" t="s">
        <v>1315</v>
      </c>
      <c r="G1050" s="244"/>
      <c r="H1050" s="247">
        <v>-7.907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3" t="s">
        <v>171</v>
      </c>
      <c r="AU1050" s="253" t="s">
        <v>81</v>
      </c>
      <c r="AV1050" s="14" t="s">
        <v>81</v>
      </c>
      <c r="AW1050" s="14" t="s">
        <v>33</v>
      </c>
      <c r="AX1050" s="14" t="s">
        <v>72</v>
      </c>
      <c r="AY1050" s="253" t="s">
        <v>160</v>
      </c>
    </row>
    <row r="1051" s="14" customFormat="1">
      <c r="A1051" s="14"/>
      <c r="B1051" s="243"/>
      <c r="C1051" s="244"/>
      <c r="D1051" s="234" t="s">
        <v>171</v>
      </c>
      <c r="E1051" s="245" t="s">
        <v>19</v>
      </c>
      <c r="F1051" s="246" t="s">
        <v>1316</v>
      </c>
      <c r="G1051" s="244"/>
      <c r="H1051" s="247">
        <v>4.7350000000000003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171</v>
      </c>
      <c r="AU1051" s="253" t="s">
        <v>81</v>
      </c>
      <c r="AV1051" s="14" t="s">
        <v>81</v>
      </c>
      <c r="AW1051" s="14" t="s">
        <v>33</v>
      </c>
      <c r="AX1051" s="14" t="s">
        <v>72</v>
      </c>
      <c r="AY1051" s="253" t="s">
        <v>160</v>
      </c>
    </row>
    <row r="1052" s="13" customFormat="1">
      <c r="A1052" s="13"/>
      <c r="B1052" s="232"/>
      <c r="C1052" s="233"/>
      <c r="D1052" s="234" t="s">
        <v>171</v>
      </c>
      <c r="E1052" s="235" t="s">
        <v>19</v>
      </c>
      <c r="F1052" s="236" t="s">
        <v>354</v>
      </c>
      <c r="G1052" s="233"/>
      <c r="H1052" s="235" t="s">
        <v>19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2" t="s">
        <v>171</v>
      </c>
      <c r="AU1052" s="242" t="s">
        <v>81</v>
      </c>
      <c r="AV1052" s="13" t="s">
        <v>79</v>
      </c>
      <c r="AW1052" s="13" t="s">
        <v>33</v>
      </c>
      <c r="AX1052" s="13" t="s">
        <v>72</v>
      </c>
      <c r="AY1052" s="242" t="s">
        <v>160</v>
      </c>
    </row>
    <row r="1053" s="14" customFormat="1">
      <c r="A1053" s="14"/>
      <c r="B1053" s="243"/>
      <c r="C1053" s="244"/>
      <c r="D1053" s="234" t="s">
        <v>171</v>
      </c>
      <c r="E1053" s="245" t="s">
        <v>19</v>
      </c>
      <c r="F1053" s="246" t="s">
        <v>1317</v>
      </c>
      <c r="G1053" s="244"/>
      <c r="H1053" s="247">
        <v>23.652999999999999</v>
      </c>
      <c r="I1053" s="248"/>
      <c r="J1053" s="244"/>
      <c r="K1053" s="244"/>
      <c r="L1053" s="249"/>
      <c r="M1053" s="250"/>
      <c r="N1053" s="251"/>
      <c r="O1053" s="251"/>
      <c r="P1053" s="251"/>
      <c r="Q1053" s="251"/>
      <c r="R1053" s="251"/>
      <c r="S1053" s="251"/>
      <c r="T1053" s="25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3" t="s">
        <v>171</v>
      </c>
      <c r="AU1053" s="253" t="s">
        <v>81</v>
      </c>
      <c r="AV1053" s="14" t="s">
        <v>81</v>
      </c>
      <c r="AW1053" s="14" t="s">
        <v>33</v>
      </c>
      <c r="AX1053" s="14" t="s">
        <v>72</v>
      </c>
      <c r="AY1053" s="253" t="s">
        <v>160</v>
      </c>
    </row>
    <row r="1054" s="14" customFormat="1">
      <c r="A1054" s="14"/>
      <c r="B1054" s="243"/>
      <c r="C1054" s="244"/>
      <c r="D1054" s="234" t="s">
        <v>171</v>
      </c>
      <c r="E1054" s="245" t="s">
        <v>19</v>
      </c>
      <c r="F1054" s="246" t="s">
        <v>1318</v>
      </c>
      <c r="G1054" s="244"/>
      <c r="H1054" s="247">
        <v>1.498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171</v>
      </c>
      <c r="AU1054" s="253" t="s">
        <v>81</v>
      </c>
      <c r="AV1054" s="14" t="s">
        <v>81</v>
      </c>
      <c r="AW1054" s="14" t="s">
        <v>33</v>
      </c>
      <c r="AX1054" s="14" t="s">
        <v>72</v>
      </c>
      <c r="AY1054" s="253" t="s">
        <v>160</v>
      </c>
    </row>
    <row r="1055" s="14" customFormat="1">
      <c r="A1055" s="14"/>
      <c r="B1055" s="243"/>
      <c r="C1055" s="244"/>
      <c r="D1055" s="234" t="s">
        <v>171</v>
      </c>
      <c r="E1055" s="245" t="s">
        <v>19</v>
      </c>
      <c r="F1055" s="246" t="s">
        <v>1319</v>
      </c>
      <c r="G1055" s="244"/>
      <c r="H1055" s="247">
        <v>-8.1630000000000003</v>
      </c>
      <c r="I1055" s="248"/>
      <c r="J1055" s="244"/>
      <c r="K1055" s="244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3" t="s">
        <v>171</v>
      </c>
      <c r="AU1055" s="253" t="s">
        <v>81</v>
      </c>
      <c r="AV1055" s="14" t="s">
        <v>81</v>
      </c>
      <c r="AW1055" s="14" t="s">
        <v>33</v>
      </c>
      <c r="AX1055" s="14" t="s">
        <v>72</v>
      </c>
      <c r="AY1055" s="253" t="s">
        <v>160</v>
      </c>
    </row>
    <row r="1056" s="14" customFormat="1">
      <c r="A1056" s="14"/>
      <c r="B1056" s="243"/>
      <c r="C1056" s="244"/>
      <c r="D1056" s="234" t="s">
        <v>171</v>
      </c>
      <c r="E1056" s="245" t="s">
        <v>19</v>
      </c>
      <c r="F1056" s="246" t="s">
        <v>1320</v>
      </c>
      <c r="G1056" s="244"/>
      <c r="H1056" s="247">
        <v>37.500999999999998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171</v>
      </c>
      <c r="AU1056" s="253" t="s">
        <v>81</v>
      </c>
      <c r="AV1056" s="14" t="s">
        <v>81</v>
      </c>
      <c r="AW1056" s="14" t="s">
        <v>33</v>
      </c>
      <c r="AX1056" s="14" t="s">
        <v>72</v>
      </c>
      <c r="AY1056" s="253" t="s">
        <v>160</v>
      </c>
    </row>
    <row r="1057" s="14" customFormat="1">
      <c r="A1057" s="14"/>
      <c r="B1057" s="243"/>
      <c r="C1057" s="244"/>
      <c r="D1057" s="234" t="s">
        <v>171</v>
      </c>
      <c r="E1057" s="245" t="s">
        <v>19</v>
      </c>
      <c r="F1057" s="246" t="s">
        <v>1321</v>
      </c>
      <c r="G1057" s="244"/>
      <c r="H1057" s="247">
        <v>-13.003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171</v>
      </c>
      <c r="AU1057" s="253" t="s">
        <v>81</v>
      </c>
      <c r="AV1057" s="14" t="s">
        <v>81</v>
      </c>
      <c r="AW1057" s="14" t="s">
        <v>33</v>
      </c>
      <c r="AX1057" s="14" t="s">
        <v>72</v>
      </c>
      <c r="AY1057" s="253" t="s">
        <v>160</v>
      </c>
    </row>
    <row r="1058" s="14" customFormat="1">
      <c r="A1058" s="14"/>
      <c r="B1058" s="243"/>
      <c r="C1058" s="244"/>
      <c r="D1058" s="234" t="s">
        <v>171</v>
      </c>
      <c r="E1058" s="245" t="s">
        <v>19</v>
      </c>
      <c r="F1058" s="246" t="s">
        <v>1002</v>
      </c>
      <c r="G1058" s="244"/>
      <c r="H1058" s="247">
        <v>7.1230000000000002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171</v>
      </c>
      <c r="AU1058" s="253" t="s">
        <v>81</v>
      </c>
      <c r="AV1058" s="14" t="s">
        <v>81</v>
      </c>
      <c r="AW1058" s="14" t="s">
        <v>33</v>
      </c>
      <c r="AX1058" s="14" t="s">
        <v>72</v>
      </c>
      <c r="AY1058" s="253" t="s">
        <v>160</v>
      </c>
    </row>
    <row r="1059" s="13" customFormat="1">
      <c r="A1059" s="13"/>
      <c r="B1059" s="232"/>
      <c r="C1059" s="233"/>
      <c r="D1059" s="234" t="s">
        <v>171</v>
      </c>
      <c r="E1059" s="235" t="s">
        <v>19</v>
      </c>
      <c r="F1059" s="236" t="s">
        <v>1322</v>
      </c>
      <c r="G1059" s="233"/>
      <c r="H1059" s="235" t="s">
        <v>19</v>
      </c>
      <c r="I1059" s="237"/>
      <c r="J1059" s="233"/>
      <c r="K1059" s="233"/>
      <c r="L1059" s="238"/>
      <c r="M1059" s="239"/>
      <c r="N1059" s="240"/>
      <c r="O1059" s="240"/>
      <c r="P1059" s="240"/>
      <c r="Q1059" s="240"/>
      <c r="R1059" s="240"/>
      <c r="S1059" s="240"/>
      <c r="T1059" s="24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2" t="s">
        <v>171</v>
      </c>
      <c r="AU1059" s="242" t="s">
        <v>81</v>
      </c>
      <c r="AV1059" s="13" t="s">
        <v>79</v>
      </c>
      <c r="AW1059" s="13" t="s">
        <v>33</v>
      </c>
      <c r="AX1059" s="13" t="s">
        <v>72</v>
      </c>
      <c r="AY1059" s="242" t="s">
        <v>160</v>
      </c>
    </row>
    <row r="1060" s="14" customFormat="1">
      <c r="A1060" s="14"/>
      <c r="B1060" s="243"/>
      <c r="C1060" s="244"/>
      <c r="D1060" s="234" t="s">
        <v>171</v>
      </c>
      <c r="E1060" s="245" t="s">
        <v>19</v>
      </c>
      <c r="F1060" s="246" t="s">
        <v>1323</v>
      </c>
      <c r="G1060" s="244"/>
      <c r="H1060" s="247">
        <v>48.688000000000002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171</v>
      </c>
      <c r="AU1060" s="253" t="s">
        <v>81</v>
      </c>
      <c r="AV1060" s="14" t="s">
        <v>81</v>
      </c>
      <c r="AW1060" s="14" t="s">
        <v>33</v>
      </c>
      <c r="AX1060" s="14" t="s">
        <v>72</v>
      </c>
      <c r="AY1060" s="253" t="s">
        <v>160</v>
      </c>
    </row>
    <row r="1061" s="14" customFormat="1">
      <c r="A1061" s="14"/>
      <c r="B1061" s="243"/>
      <c r="C1061" s="244"/>
      <c r="D1061" s="234" t="s">
        <v>171</v>
      </c>
      <c r="E1061" s="245" t="s">
        <v>19</v>
      </c>
      <c r="F1061" s="246" t="s">
        <v>1324</v>
      </c>
      <c r="G1061" s="244"/>
      <c r="H1061" s="247">
        <v>-2.52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171</v>
      </c>
      <c r="AU1061" s="253" t="s">
        <v>81</v>
      </c>
      <c r="AV1061" s="14" t="s">
        <v>81</v>
      </c>
      <c r="AW1061" s="14" t="s">
        <v>33</v>
      </c>
      <c r="AX1061" s="14" t="s">
        <v>72</v>
      </c>
      <c r="AY1061" s="253" t="s">
        <v>160</v>
      </c>
    </row>
    <row r="1062" s="13" customFormat="1">
      <c r="A1062" s="13"/>
      <c r="B1062" s="232"/>
      <c r="C1062" s="233"/>
      <c r="D1062" s="234" t="s">
        <v>171</v>
      </c>
      <c r="E1062" s="235" t="s">
        <v>19</v>
      </c>
      <c r="F1062" s="236" t="s">
        <v>1325</v>
      </c>
      <c r="G1062" s="233"/>
      <c r="H1062" s="235" t="s">
        <v>19</v>
      </c>
      <c r="I1062" s="237"/>
      <c r="J1062" s="233"/>
      <c r="K1062" s="233"/>
      <c r="L1062" s="238"/>
      <c r="M1062" s="239"/>
      <c r="N1062" s="240"/>
      <c r="O1062" s="240"/>
      <c r="P1062" s="240"/>
      <c r="Q1062" s="240"/>
      <c r="R1062" s="240"/>
      <c r="S1062" s="240"/>
      <c r="T1062" s="24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2" t="s">
        <v>171</v>
      </c>
      <c r="AU1062" s="242" t="s">
        <v>81</v>
      </c>
      <c r="AV1062" s="13" t="s">
        <v>79</v>
      </c>
      <c r="AW1062" s="13" t="s">
        <v>33</v>
      </c>
      <c r="AX1062" s="13" t="s">
        <v>72</v>
      </c>
      <c r="AY1062" s="242" t="s">
        <v>160</v>
      </c>
    </row>
    <row r="1063" s="14" customFormat="1">
      <c r="A1063" s="14"/>
      <c r="B1063" s="243"/>
      <c r="C1063" s="244"/>
      <c r="D1063" s="234" t="s">
        <v>171</v>
      </c>
      <c r="E1063" s="245" t="s">
        <v>19</v>
      </c>
      <c r="F1063" s="246" t="s">
        <v>1326</v>
      </c>
      <c r="G1063" s="244"/>
      <c r="H1063" s="247">
        <v>41.061999999999998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171</v>
      </c>
      <c r="AU1063" s="253" t="s">
        <v>81</v>
      </c>
      <c r="AV1063" s="14" t="s">
        <v>81</v>
      </c>
      <c r="AW1063" s="14" t="s">
        <v>33</v>
      </c>
      <c r="AX1063" s="14" t="s">
        <v>72</v>
      </c>
      <c r="AY1063" s="253" t="s">
        <v>160</v>
      </c>
    </row>
    <row r="1064" s="14" customFormat="1">
      <c r="A1064" s="14"/>
      <c r="B1064" s="243"/>
      <c r="C1064" s="244"/>
      <c r="D1064" s="234" t="s">
        <v>171</v>
      </c>
      <c r="E1064" s="245" t="s">
        <v>19</v>
      </c>
      <c r="F1064" s="246" t="s">
        <v>1327</v>
      </c>
      <c r="G1064" s="244"/>
      <c r="H1064" s="247">
        <v>-3.6360000000000001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171</v>
      </c>
      <c r="AU1064" s="253" t="s">
        <v>81</v>
      </c>
      <c r="AV1064" s="14" t="s">
        <v>81</v>
      </c>
      <c r="AW1064" s="14" t="s">
        <v>33</v>
      </c>
      <c r="AX1064" s="14" t="s">
        <v>72</v>
      </c>
      <c r="AY1064" s="253" t="s">
        <v>160</v>
      </c>
    </row>
    <row r="1065" s="13" customFormat="1">
      <c r="A1065" s="13"/>
      <c r="B1065" s="232"/>
      <c r="C1065" s="233"/>
      <c r="D1065" s="234" t="s">
        <v>171</v>
      </c>
      <c r="E1065" s="235" t="s">
        <v>19</v>
      </c>
      <c r="F1065" s="236" t="s">
        <v>1328</v>
      </c>
      <c r="G1065" s="233"/>
      <c r="H1065" s="235" t="s">
        <v>19</v>
      </c>
      <c r="I1065" s="237"/>
      <c r="J1065" s="233"/>
      <c r="K1065" s="233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171</v>
      </c>
      <c r="AU1065" s="242" t="s">
        <v>81</v>
      </c>
      <c r="AV1065" s="13" t="s">
        <v>79</v>
      </c>
      <c r="AW1065" s="13" t="s">
        <v>33</v>
      </c>
      <c r="AX1065" s="13" t="s">
        <v>72</v>
      </c>
      <c r="AY1065" s="242" t="s">
        <v>160</v>
      </c>
    </row>
    <row r="1066" s="14" customFormat="1">
      <c r="A1066" s="14"/>
      <c r="B1066" s="243"/>
      <c r="C1066" s="244"/>
      <c r="D1066" s="234" t="s">
        <v>171</v>
      </c>
      <c r="E1066" s="245" t="s">
        <v>19</v>
      </c>
      <c r="F1066" s="246" t="s">
        <v>1329</v>
      </c>
      <c r="G1066" s="244"/>
      <c r="H1066" s="247">
        <v>46.090000000000003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171</v>
      </c>
      <c r="AU1066" s="253" t="s">
        <v>81</v>
      </c>
      <c r="AV1066" s="14" t="s">
        <v>81</v>
      </c>
      <c r="AW1066" s="14" t="s">
        <v>33</v>
      </c>
      <c r="AX1066" s="14" t="s">
        <v>72</v>
      </c>
      <c r="AY1066" s="253" t="s">
        <v>160</v>
      </c>
    </row>
    <row r="1067" s="14" customFormat="1">
      <c r="A1067" s="14"/>
      <c r="B1067" s="243"/>
      <c r="C1067" s="244"/>
      <c r="D1067" s="234" t="s">
        <v>171</v>
      </c>
      <c r="E1067" s="245" t="s">
        <v>19</v>
      </c>
      <c r="F1067" s="246" t="s">
        <v>1330</v>
      </c>
      <c r="G1067" s="244"/>
      <c r="H1067" s="247">
        <v>-6.4850000000000003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171</v>
      </c>
      <c r="AU1067" s="253" t="s">
        <v>81</v>
      </c>
      <c r="AV1067" s="14" t="s">
        <v>81</v>
      </c>
      <c r="AW1067" s="14" t="s">
        <v>33</v>
      </c>
      <c r="AX1067" s="14" t="s">
        <v>72</v>
      </c>
      <c r="AY1067" s="253" t="s">
        <v>160</v>
      </c>
    </row>
    <row r="1068" s="13" customFormat="1">
      <c r="A1068" s="13"/>
      <c r="B1068" s="232"/>
      <c r="C1068" s="233"/>
      <c r="D1068" s="234" t="s">
        <v>171</v>
      </c>
      <c r="E1068" s="235" t="s">
        <v>19</v>
      </c>
      <c r="F1068" s="236" t="s">
        <v>1267</v>
      </c>
      <c r="G1068" s="233"/>
      <c r="H1068" s="235" t="s">
        <v>19</v>
      </c>
      <c r="I1068" s="237"/>
      <c r="J1068" s="233"/>
      <c r="K1068" s="233"/>
      <c r="L1068" s="238"/>
      <c r="M1068" s="239"/>
      <c r="N1068" s="240"/>
      <c r="O1068" s="240"/>
      <c r="P1068" s="240"/>
      <c r="Q1068" s="240"/>
      <c r="R1068" s="240"/>
      <c r="S1068" s="240"/>
      <c r="T1068" s="24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2" t="s">
        <v>171</v>
      </c>
      <c r="AU1068" s="242" t="s">
        <v>81</v>
      </c>
      <c r="AV1068" s="13" t="s">
        <v>79</v>
      </c>
      <c r="AW1068" s="13" t="s">
        <v>33</v>
      </c>
      <c r="AX1068" s="13" t="s">
        <v>72</v>
      </c>
      <c r="AY1068" s="242" t="s">
        <v>160</v>
      </c>
    </row>
    <row r="1069" s="14" customFormat="1">
      <c r="A1069" s="14"/>
      <c r="B1069" s="243"/>
      <c r="C1069" s="244"/>
      <c r="D1069" s="234" t="s">
        <v>171</v>
      </c>
      <c r="E1069" s="245" t="s">
        <v>19</v>
      </c>
      <c r="F1069" s="246" t="s">
        <v>1331</v>
      </c>
      <c r="G1069" s="244"/>
      <c r="H1069" s="247">
        <v>138.815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171</v>
      </c>
      <c r="AU1069" s="253" t="s">
        <v>81</v>
      </c>
      <c r="AV1069" s="14" t="s">
        <v>81</v>
      </c>
      <c r="AW1069" s="14" t="s">
        <v>33</v>
      </c>
      <c r="AX1069" s="14" t="s">
        <v>72</v>
      </c>
      <c r="AY1069" s="253" t="s">
        <v>160</v>
      </c>
    </row>
    <row r="1070" s="14" customFormat="1">
      <c r="A1070" s="14"/>
      <c r="B1070" s="243"/>
      <c r="C1070" s="244"/>
      <c r="D1070" s="234" t="s">
        <v>171</v>
      </c>
      <c r="E1070" s="245" t="s">
        <v>19</v>
      </c>
      <c r="F1070" s="246" t="s">
        <v>1332</v>
      </c>
      <c r="G1070" s="244"/>
      <c r="H1070" s="247">
        <v>15.788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171</v>
      </c>
      <c r="AU1070" s="253" t="s">
        <v>81</v>
      </c>
      <c r="AV1070" s="14" t="s">
        <v>81</v>
      </c>
      <c r="AW1070" s="14" t="s">
        <v>33</v>
      </c>
      <c r="AX1070" s="14" t="s">
        <v>72</v>
      </c>
      <c r="AY1070" s="253" t="s">
        <v>160</v>
      </c>
    </row>
    <row r="1071" s="14" customFormat="1">
      <c r="A1071" s="14"/>
      <c r="B1071" s="243"/>
      <c r="C1071" s="244"/>
      <c r="D1071" s="234" t="s">
        <v>171</v>
      </c>
      <c r="E1071" s="245" t="s">
        <v>19</v>
      </c>
      <c r="F1071" s="246" t="s">
        <v>1333</v>
      </c>
      <c r="G1071" s="244"/>
      <c r="H1071" s="247">
        <v>43.576000000000001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171</v>
      </c>
      <c r="AU1071" s="253" t="s">
        <v>81</v>
      </c>
      <c r="AV1071" s="14" t="s">
        <v>81</v>
      </c>
      <c r="AW1071" s="14" t="s">
        <v>33</v>
      </c>
      <c r="AX1071" s="14" t="s">
        <v>72</v>
      </c>
      <c r="AY1071" s="253" t="s">
        <v>160</v>
      </c>
    </row>
    <row r="1072" s="14" customFormat="1">
      <c r="A1072" s="14"/>
      <c r="B1072" s="243"/>
      <c r="C1072" s="244"/>
      <c r="D1072" s="234" t="s">
        <v>171</v>
      </c>
      <c r="E1072" s="245" t="s">
        <v>19</v>
      </c>
      <c r="F1072" s="246" t="s">
        <v>1334</v>
      </c>
      <c r="G1072" s="244"/>
      <c r="H1072" s="247">
        <v>43.366999999999997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171</v>
      </c>
      <c r="AU1072" s="253" t="s">
        <v>81</v>
      </c>
      <c r="AV1072" s="14" t="s">
        <v>81</v>
      </c>
      <c r="AW1072" s="14" t="s">
        <v>33</v>
      </c>
      <c r="AX1072" s="14" t="s">
        <v>72</v>
      </c>
      <c r="AY1072" s="253" t="s">
        <v>160</v>
      </c>
    </row>
    <row r="1073" s="14" customFormat="1">
      <c r="A1073" s="14"/>
      <c r="B1073" s="243"/>
      <c r="C1073" s="244"/>
      <c r="D1073" s="234" t="s">
        <v>171</v>
      </c>
      <c r="E1073" s="245" t="s">
        <v>19</v>
      </c>
      <c r="F1073" s="246" t="s">
        <v>1333</v>
      </c>
      <c r="G1073" s="244"/>
      <c r="H1073" s="247">
        <v>43.576000000000001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171</v>
      </c>
      <c r="AU1073" s="253" t="s">
        <v>81</v>
      </c>
      <c r="AV1073" s="14" t="s">
        <v>81</v>
      </c>
      <c r="AW1073" s="14" t="s">
        <v>33</v>
      </c>
      <c r="AX1073" s="14" t="s">
        <v>72</v>
      </c>
      <c r="AY1073" s="253" t="s">
        <v>160</v>
      </c>
    </row>
    <row r="1074" s="14" customFormat="1">
      <c r="A1074" s="14"/>
      <c r="B1074" s="243"/>
      <c r="C1074" s="244"/>
      <c r="D1074" s="234" t="s">
        <v>171</v>
      </c>
      <c r="E1074" s="245" t="s">
        <v>19</v>
      </c>
      <c r="F1074" s="246" t="s">
        <v>1335</v>
      </c>
      <c r="G1074" s="244"/>
      <c r="H1074" s="247">
        <v>2.2599999999999998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171</v>
      </c>
      <c r="AU1074" s="253" t="s">
        <v>81</v>
      </c>
      <c r="AV1074" s="14" t="s">
        <v>81</v>
      </c>
      <c r="AW1074" s="14" t="s">
        <v>33</v>
      </c>
      <c r="AX1074" s="14" t="s">
        <v>72</v>
      </c>
      <c r="AY1074" s="253" t="s">
        <v>160</v>
      </c>
    </row>
    <row r="1075" s="14" customFormat="1">
      <c r="A1075" s="14"/>
      <c r="B1075" s="243"/>
      <c r="C1075" s="244"/>
      <c r="D1075" s="234" t="s">
        <v>171</v>
      </c>
      <c r="E1075" s="245" t="s">
        <v>19</v>
      </c>
      <c r="F1075" s="246" t="s">
        <v>1336</v>
      </c>
      <c r="G1075" s="244"/>
      <c r="H1075" s="247">
        <v>-29.167000000000002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171</v>
      </c>
      <c r="AU1075" s="253" t="s">
        <v>81</v>
      </c>
      <c r="AV1075" s="14" t="s">
        <v>81</v>
      </c>
      <c r="AW1075" s="14" t="s">
        <v>33</v>
      </c>
      <c r="AX1075" s="14" t="s">
        <v>72</v>
      </c>
      <c r="AY1075" s="253" t="s">
        <v>160</v>
      </c>
    </row>
    <row r="1076" s="13" customFormat="1">
      <c r="A1076" s="13"/>
      <c r="B1076" s="232"/>
      <c r="C1076" s="233"/>
      <c r="D1076" s="234" t="s">
        <v>171</v>
      </c>
      <c r="E1076" s="235" t="s">
        <v>19</v>
      </c>
      <c r="F1076" s="236" t="s">
        <v>326</v>
      </c>
      <c r="G1076" s="233"/>
      <c r="H1076" s="235" t="s">
        <v>19</v>
      </c>
      <c r="I1076" s="237"/>
      <c r="J1076" s="233"/>
      <c r="K1076" s="233"/>
      <c r="L1076" s="238"/>
      <c r="M1076" s="239"/>
      <c r="N1076" s="240"/>
      <c r="O1076" s="240"/>
      <c r="P1076" s="240"/>
      <c r="Q1076" s="240"/>
      <c r="R1076" s="240"/>
      <c r="S1076" s="240"/>
      <c r="T1076" s="24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2" t="s">
        <v>171</v>
      </c>
      <c r="AU1076" s="242" t="s">
        <v>81</v>
      </c>
      <c r="AV1076" s="13" t="s">
        <v>79</v>
      </c>
      <c r="AW1076" s="13" t="s">
        <v>33</v>
      </c>
      <c r="AX1076" s="13" t="s">
        <v>72</v>
      </c>
      <c r="AY1076" s="242" t="s">
        <v>160</v>
      </c>
    </row>
    <row r="1077" s="13" customFormat="1">
      <c r="A1077" s="13"/>
      <c r="B1077" s="232"/>
      <c r="C1077" s="233"/>
      <c r="D1077" s="234" t="s">
        <v>171</v>
      </c>
      <c r="E1077" s="235" t="s">
        <v>19</v>
      </c>
      <c r="F1077" s="236" t="s">
        <v>444</v>
      </c>
      <c r="G1077" s="233"/>
      <c r="H1077" s="235" t="s">
        <v>19</v>
      </c>
      <c r="I1077" s="237"/>
      <c r="J1077" s="233"/>
      <c r="K1077" s="233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171</v>
      </c>
      <c r="AU1077" s="242" t="s">
        <v>81</v>
      </c>
      <c r="AV1077" s="13" t="s">
        <v>79</v>
      </c>
      <c r="AW1077" s="13" t="s">
        <v>33</v>
      </c>
      <c r="AX1077" s="13" t="s">
        <v>72</v>
      </c>
      <c r="AY1077" s="242" t="s">
        <v>160</v>
      </c>
    </row>
    <row r="1078" s="14" customFormat="1">
      <c r="A1078" s="14"/>
      <c r="B1078" s="243"/>
      <c r="C1078" s="244"/>
      <c r="D1078" s="234" t="s">
        <v>171</v>
      </c>
      <c r="E1078" s="245" t="s">
        <v>19</v>
      </c>
      <c r="F1078" s="246" t="s">
        <v>1337</v>
      </c>
      <c r="G1078" s="244"/>
      <c r="H1078" s="247">
        <v>19.202999999999999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171</v>
      </c>
      <c r="AU1078" s="253" t="s">
        <v>81</v>
      </c>
      <c r="AV1078" s="14" t="s">
        <v>81</v>
      </c>
      <c r="AW1078" s="14" t="s">
        <v>33</v>
      </c>
      <c r="AX1078" s="14" t="s">
        <v>72</v>
      </c>
      <c r="AY1078" s="253" t="s">
        <v>160</v>
      </c>
    </row>
    <row r="1079" s="14" customFormat="1">
      <c r="A1079" s="14"/>
      <c r="B1079" s="243"/>
      <c r="C1079" s="244"/>
      <c r="D1079" s="234" t="s">
        <v>171</v>
      </c>
      <c r="E1079" s="245" t="s">
        <v>19</v>
      </c>
      <c r="F1079" s="246" t="s">
        <v>1338</v>
      </c>
      <c r="G1079" s="244"/>
      <c r="H1079" s="247">
        <v>3.6000000000000001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171</v>
      </c>
      <c r="AU1079" s="253" t="s">
        <v>81</v>
      </c>
      <c r="AV1079" s="14" t="s">
        <v>81</v>
      </c>
      <c r="AW1079" s="14" t="s">
        <v>33</v>
      </c>
      <c r="AX1079" s="14" t="s">
        <v>72</v>
      </c>
      <c r="AY1079" s="253" t="s">
        <v>160</v>
      </c>
    </row>
    <row r="1080" s="14" customFormat="1">
      <c r="A1080" s="14"/>
      <c r="B1080" s="243"/>
      <c r="C1080" s="244"/>
      <c r="D1080" s="234" t="s">
        <v>171</v>
      </c>
      <c r="E1080" s="245" t="s">
        <v>19</v>
      </c>
      <c r="F1080" s="246" t="s">
        <v>1339</v>
      </c>
      <c r="G1080" s="244"/>
      <c r="H1080" s="247">
        <v>-3.375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171</v>
      </c>
      <c r="AU1080" s="253" t="s">
        <v>81</v>
      </c>
      <c r="AV1080" s="14" t="s">
        <v>81</v>
      </c>
      <c r="AW1080" s="14" t="s">
        <v>33</v>
      </c>
      <c r="AX1080" s="14" t="s">
        <v>72</v>
      </c>
      <c r="AY1080" s="253" t="s">
        <v>160</v>
      </c>
    </row>
    <row r="1081" s="14" customFormat="1">
      <c r="A1081" s="14"/>
      <c r="B1081" s="243"/>
      <c r="C1081" s="244"/>
      <c r="D1081" s="234" t="s">
        <v>171</v>
      </c>
      <c r="E1081" s="245" t="s">
        <v>19</v>
      </c>
      <c r="F1081" s="246" t="s">
        <v>1340</v>
      </c>
      <c r="G1081" s="244"/>
      <c r="H1081" s="247">
        <v>3.3599999999999999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171</v>
      </c>
      <c r="AU1081" s="253" t="s">
        <v>81</v>
      </c>
      <c r="AV1081" s="14" t="s">
        <v>81</v>
      </c>
      <c r="AW1081" s="14" t="s">
        <v>33</v>
      </c>
      <c r="AX1081" s="14" t="s">
        <v>72</v>
      </c>
      <c r="AY1081" s="253" t="s">
        <v>160</v>
      </c>
    </row>
    <row r="1082" s="14" customFormat="1">
      <c r="A1082" s="14"/>
      <c r="B1082" s="243"/>
      <c r="C1082" s="244"/>
      <c r="D1082" s="234" t="s">
        <v>171</v>
      </c>
      <c r="E1082" s="245" t="s">
        <v>19</v>
      </c>
      <c r="F1082" s="246" t="s">
        <v>1037</v>
      </c>
      <c r="G1082" s="244"/>
      <c r="H1082" s="247">
        <v>-2.4239999999999999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171</v>
      </c>
      <c r="AU1082" s="253" t="s">
        <v>81</v>
      </c>
      <c r="AV1082" s="14" t="s">
        <v>81</v>
      </c>
      <c r="AW1082" s="14" t="s">
        <v>33</v>
      </c>
      <c r="AX1082" s="14" t="s">
        <v>72</v>
      </c>
      <c r="AY1082" s="253" t="s">
        <v>160</v>
      </c>
    </row>
    <row r="1083" s="13" customFormat="1">
      <c r="A1083" s="13"/>
      <c r="B1083" s="232"/>
      <c r="C1083" s="233"/>
      <c r="D1083" s="234" t="s">
        <v>171</v>
      </c>
      <c r="E1083" s="235" t="s">
        <v>19</v>
      </c>
      <c r="F1083" s="236" t="s">
        <v>446</v>
      </c>
      <c r="G1083" s="233"/>
      <c r="H1083" s="235" t="s">
        <v>19</v>
      </c>
      <c r="I1083" s="237"/>
      <c r="J1083" s="233"/>
      <c r="K1083" s="233"/>
      <c r="L1083" s="238"/>
      <c r="M1083" s="239"/>
      <c r="N1083" s="240"/>
      <c r="O1083" s="240"/>
      <c r="P1083" s="240"/>
      <c r="Q1083" s="240"/>
      <c r="R1083" s="240"/>
      <c r="S1083" s="240"/>
      <c r="T1083" s="24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2" t="s">
        <v>171</v>
      </c>
      <c r="AU1083" s="242" t="s">
        <v>81</v>
      </c>
      <c r="AV1083" s="13" t="s">
        <v>79</v>
      </c>
      <c r="AW1083" s="13" t="s">
        <v>33</v>
      </c>
      <c r="AX1083" s="13" t="s">
        <v>72</v>
      </c>
      <c r="AY1083" s="242" t="s">
        <v>160</v>
      </c>
    </row>
    <row r="1084" s="14" customFormat="1">
      <c r="A1084" s="14"/>
      <c r="B1084" s="243"/>
      <c r="C1084" s="244"/>
      <c r="D1084" s="234" t="s">
        <v>171</v>
      </c>
      <c r="E1084" s="245" t="s">
        <v>19</v>
      </c>
      <c r="F1084" s="246" t="s">
        <v>1341</v>
      </c>
      <c r="G1084" s="244"/>
      <c r="H1084" s="247">
        <v>60.654000000000003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171</v>
      </c>
      <c r="AU1084" s="253" t="s">
        <v>81</v>
      </c>
      <c r="AV1084" s="14" t="s">
        <v>81</v>
      </c>
      <c r="AW1084" s="14" t="s">
        <v>33</v>
      </c>
      <c r="AX1084" s="14" t="s">
        <v>72</v>
      </c>
      <c r="AY1084" s="253" t="s">
        <v>160</v>
      </c>
    </row>
    <row r="1085" s="14" customFormat="1">
      <c r="A1085" s="14"/>
      <c r="B1085" s="243"/>
      <c r="C1085" s="244"/>
      <c r="D1085" s="234" t="s">
        <v>171</v>
      </c>
      <c r="E1085" s="245" t="s">
        <v>19</v>
      </c>
      <c r="F1085" s="246" t="s">
        <v>1342</v>
      </c>
      <c r="G1085" s="244"/>
      <c r="H1085" s="247">
        <v>4.1399999999999997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171</v>
      </c>
      <c r="AU1085" s="253" t="s">
        <v>81</v>
      </c>
      <c r="AV1085" s="14" t="s">
        <v>81</v>
      </c>
      <c r="AW1085" s="14" t="s">
        <v>33</v>
      </c>
      <c r="AX1085" s="14" t="s">
        <v>72</v>
      </c>
      <c r="AY1085" s="253" t="s">
        <v>160</v>
      </c>
    </row>
    <row r="1086" s="14" customFormat="1">
      <c r="A1086" s="14"/>
      <c r="B1086" s="243"/>
      <c r="C1086" s="244"/>
      <c r="D1086" s="234" t="s">
        <v>171</v>
      </c>
      <c r="E1086" s="245" t="s">
        <v>19</v>
      </c>
      <c r="F1086" s="246" t="s">
        <v>1342</v>
      </c>
      <c r="G1086" s="244"/>
      <c r="H1086" s="247">
        <v>4.1399999999999997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171</v>
      </c>
      <c r="AU1086" s="253" t="s">
        <v>81</v>
      </c>
      <c r="AV1086" s="14" t="s">
        <v>81</v>
      </c>
      <c r="AW1086" s="14" t="s">
        <v>33</v>
      </c>
      <c r="AX1086" s="14" t="s">
        <v>72</v>
      </c>
      <c r="AY1086" s="253" t="s">
        <v>160</v>
      </c>
    </row>
    <row r="1087" s="14" customFormat="1">
      <c r="A1087" s="14"/>
      <c r="B1087" s="243"/>
      <c r="C1087" s="244"/>
      <c r="D1087" s="234" t="s">
        <v>171</v>
      </c>
      <c r="E1087" s="245" t="s">
        <v>19</v>
      </c>
      <c r="F1087" s="246" t="s">
        <v>1343</v>
      </c>
      <c r="G1087" s="244"/>
      <c r="H1087" s="247">
        <v>-12.948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171</v>
      </c>
      <c r="AU1087" s="253" t="s">
        <v>81</v>
      </c>
      <c r="AV1087" s="14" t="s">
        <v>81</v>
      </c>
      <c r="AW1087" s="14" t="s">
        <v>33</v>
      </c>
      <c r="AX1087" s="14" t="s">
        <v>72</v>
      </c>
      <c r="AY1087" s="253" t="s">
        <v>160</v>
      </c>
    </row>
    <row r="1088" s="13" customFormat="1">
      <c r="A1088" s="13"/>
      <c r="B1088" s="232"/>
      <c r="C1088" s="233"/>
      <c r="D1088" s="234" t="s">
        <v>171</v>
      </c>
      <c r="E1088" s="235" t="s">
        <v>19</v>
      </c>
      <c r="F1088" s="236" t="s">
        <v>1344</v>
      </c>
      <c r="G1088" s="233"/>
      <c r="H1088" s="235" t="s">
        <v>19</v>
      </c>
      <c r="I1088" s="237"/>
      <c r="J1088" s="233"/>
      <c r="K1088" s="233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171</v>
      </c>
      <c r="AU1088" s="242" t="s">
        <v>81</v>
      </c>
      <c r="AV1088" s="13" t="s">
        <v>79</v>
      </c>
      <c r="AW1088" s="13" t="s">
        <v>33</v>
      </c>
      <c r="AX1088" s="13" t="s">
        <v>72</v>
      </c>
      <c r="AY1088" s="242" t="s">
        <v>160</v>
      </c>
    </row>
    <row r="1089" s="14" customFormat="1">
      <c r="A1089" s="14"/>
      <c r="B1089" s="243"/>
      <c r="C1089" s="244"/>
      <c r="D1089" s="234" t="s">
        <v>171</v>
      </c>
      <c r="E1089" s="245" t="s">
        <v>19</v>
      </c>
      <c r="F1089" s="246" t="s">
        <v>1345</v>
      </c>
      <c r="G1089" s="244"/>
      <c r="H1089" s="247">
        <v>75.531999999999996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171</v>
      </c>
      <c r="AU1089" s="253" t="s">
        <v>81</v>
      </c>
      <c r="AV1089" s="14" t="s">
        <v>81</v>
      </c>
      <c r="AW1089" s="14" t="s">
        <v>33</v>
      </c>
      <c r="AX1089" s="14" t="s">
        <v>72</v>
      </c>
      <c r="AY1089" s="253" t="s">
        <v>160</v>
      </c>
    </row>
    <row r="1090" s="14" customFormat="1">
      <c r="A1090" s="14"/>
      <c r="B1090" s="243"/>
      <c r="C1090" s="244"/>
      <c r="D1090" s="234" t="s">
        <v>171</v>
      </c>
      <c r="E1090" s="245" t="s">
        <v>19</v>
      </c>
      <c r="F1090" s="246" t="s">
        <v>1346</v>
      </c>
      <c r="G1090" s="244"/>
      <c r="H1090" s="247">
        <v>1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171</v>
      </c>
      <c r="AU1090" s="253" t="s">
        <v>81</v>
      </c>
      <c r="AV1090" s="14" t="s">
        <v>81</v>
      </c>
      <c r="AW1090" s="14" t="s">
        <v>33</v>
      </c>
      <c r="AX1090" s="14" t="s">
        <v>72</v>
      </c>
      <c r="AY1090" s="253" t="s">
        <v>160</v>
      </c>
    </row>
    <row r="1091" s="14" customFormat="1">
      <c r="A1091" s="14"/>
      <c r="B1091" s="243"/>
      <c r="C1091" s="244"/>
      <c r="D1091" s="234" t="s">
        <v>171</v>
      </c>
      <c r="E1091" s="245" t="s">
        <v>19</v>
      </c>
      <c r="F1091" s="246" t="s">
        <v>1347</v>
      </c>
      <c r="G1091" s="244"/>
      <c r="H1091" s="247">
        <v>1.73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171</v>
      </c>
      <c r="AU1091" s="253" t="s">
        <v>81</v>
      </c>
      <c r="AV1091" s="14" t="s">
        <v>81</v>
      </c>
      <c r="AW1091" s="14" t="s">
        <v>33</v>
      </c>
      <c r="AX1091" s="14" t="s">
        <v>72</v>
      </c>
      <c r="AY1091" s="253" t="s">
        <v>160</v>
      </c>
    </row>
    <row r="1092" s="14" customFormat="1">
      <c r="A1092" s="14"/>
      <c r="B1092" s="243"/>
      <c r="C1092" s="244"/>
      <c r="D1092" s="234" t="s">
        <v>171</v>
      </c>
      <c r="E1092" s="245" t="s">
        <v>19</v>
      </c>
      <c r="F1092" s="246" t="s">
        <v>1348</v>
      </c>
      <c r="G1092" s="244"/>
      <c r="H1092" s="247">
        <v>-19.962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171</v>
      </c>
      <c r="AU1092" s="253" t="s">
        <v>81</v>
      </c>
      <c r="AV1092" s="14" t="s">
        <v>81</v>
      </c>
      <c r="AW1092" s="14" t="s">
        <v>33</v>
      </c>
      <c r="AX1092" s="14" t="s">
        <v>72</v>
      </c>
      <c r="AY1092" s="253" t="s">
        <v>160</v>
      </c>
    </row>
    <row r="1093" s="13" customFormat="1">
      <c r="A1093" s="13"/>
      <c r="B1093" s="232"/>
      <c r="C1093" s="233"/>
      <c r="D1093" s="234" t="s">
        <v>171</v>
      </c>
      <c r="E1093" s="235" t="s">
        <v>19</v>
      </c>
      <c r="F1093" s="236" t="s">
        <v>1349</v>
      </c>
      <c r="G1093" s="233"/>
      <c r="H1093" s="235" t="s">
        <v>19</v>
      </c>
      <c r="I1093" s="237"/>
      <c r="J1093" s="233"/>
      <c r="K1093" s="233"/>
      <c r="L1093" s="238"/>
      <c r="M1093" s="239"/>
      <c r="N1093" s="240"/>
      <c r="O1093" s="240"/>
      <c r="P1093" s="240"/>
      <c r="Q1093" s="240"/>
      <c r="R1093" s="240"/>
      <c r="S1093" s="240"/>
      <c r="T1093" s="24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2" t="s">
        <v>171</v>
      </c>
      <c r="AU1093" s="242" t="s">
        <v>81</v>
      </c>
      <c r="AV1093" s="13" t="s">
        <v>79</v>
      </c>
      <c r="AW1093" s="13" t="s">
        <v>33</v>
      </c>
      <c r="AX1093" s="13" t="s">
        <v>72</v>
      </c>
      <c r="AY1093" s="242" t="s">
        <v>160</v>
      </c>
    </row>
    <row r="1094" s="14" customFormat="1">
      <c r="A1094" s="14"/>
      <c r="B1094" s="243"/>
      <c r="C1094" s="244"/>
      <c r="D1094" s="234" t="s">
        <v>171</v>
      </c>
      <c r="E1094" s="245" t="s">
        <v>19</v>
      </c>
      <c r="F1094" s="246" t="s">
        <v>1350</v>
      </c>
      <c r="G1094" s="244"/>
      <c r="H1094" s="247">
        <v>119.024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171</v>
      </c>
      <c r="AU1094" s="253" t="s">
        <v>81</v>
      </c>
      <c r="AV1094" s="14" t="s">
        <v>81</v>
      </c>
      <c r="AW1094" s="14" t="s">
        <v>33</v>
      </c>
      <c r="AX1094" s="14" t="s">
        <v>72</v>
      </c>
      <c r="AY1094" s="253" t="s">
        <v>160</v>
      </c>
    </row>
    <row r="1095" s="14" customFormat="1">
      <c r="A1095" s="14"/>
      <c r="B1095" s="243"/>
      <c r="C1095" s="244"/>
      <c r="D1095" s="234" t="s">
        <v>171</v>
      </c>
      <c r="E1095" s="245" t="s">
        <v>19</v>
      </c>
      <c r="F1095" s="246" t="s">
        <v>1351</v>
      </c>
      <c r="G1095" s="244"/>
      <c r="H1095" s="247">
        <v>1.3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171</v>
      </c>
      <c r="AU1095" s="253" t="s">
        <v>81</v>
      </c>
      <c r="AV1095" s="14" t="s">
        <v>81</v>
      </c>
      <c r="AW1095" s="14" t="s">
        <v>33</v>
      </c>
      <c r="AX1095" s="14" t="s">
        <v>72</v>
      </c>
      <c r="AY1095" s="253" t="s">
        <v>160</v>
      </c>
    </row>
    <row r="1096" s="14" customFormat="1">
      <c r="A1096" s="14"/>
      <c r="B1096" s="243"/>
      <c r="C1096" s="244"/>
      <c r="D1096" s="234" t="s">
        <v>171</v>
      </c>
      <c r="E1096" s="245" t="s">
        <v>19</v>
      </c>
      <c r="F1096" s="246" t="s">
        <v>1352</v>
      </c>
      <c r="G1096" s="244"/>
      <c r="H1096" s="247">
        <v>-17.286000000000001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171</v>
      </c>
      <c r="AU1096" s="253" t="s">
        <v>81</v>
      </c>
      <c r="AV1096" s="14" t="s">
        <v>81</v>
      </c>
      <c r="AW1096" s="14" t="s">
        <v>33</v>
      </c>
      <c r="AX1096" s="14" t="s">
        <v>72</v>
      </c>
      <c r="AY1096" s="253" t="s">
        <v>160</v>
      </c>
    </row>
    <row r="1097" s="13" customFormat="1">
      <c r="A1097" s="13"/>
      <c r="B1097" s="232"/>
      <c r="C1097" s="233"/>
      <c r="D1097" s="234" t="s">
        <v>171</v>
      </c>
      <c r="E1097" s="235" t="s">
        <v>19</v>
      </c>
      <c r="F1097" s="236" t="s">
        <v>1353</v>
      </c>
      <c r="G1097" s="233"/>
      <c r="H1097" s="235" t="s">
        <v>19</v>
      </c>
      <c r="I1097" s="237"/>
      <c r="J1097" s="233"/>
      <c r="K1097" s="233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171</v>
      </c>
      <c r="AU1097" s="242" t="s">
        <v>81</v>
      </c>
      <c r="AV1097" s="13" t="s">
        <v>79</v>
      </c>
      <c r="AW1097" s="13" t="s">
        <v>33</v>
      </c>
      <c r="AX1097" s="13" t="s">
        <v>72</v>
      </c>
      <c r="AY1097" s="242" t="s">
        <v>160</v>
      </c>
    </row>
    <row r="1098" s="14" customFormat="1">
      <c r="A1098" s="14"/>
      <c r="B1098" s="243"/>
      <c r="C1098" s="244"/>
      <c r="D1098" s="234" t="s">
        <v>171</v>
      </c>
      <c r="E1098" s="245" t="s">
        <v>19</v>
      </c>
      <c r="F1098" s="246" t="s">
        <v>1354</v>
      </c>
      <c r="G1098" s="244"/>
      <c r="H1098" s="247">
        <v>62.625999999999998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171</v>
      </c>
      <c r="AU1098" s="253" t="s">
        <v>81</v>
      </c>
      <c r="AV1098" s="14" t="s">
        <v>81</v>
      </c>
      <c r="AW1098" s="14" t="s">
        <v>33</v>
      </c>
      <c r="AX1098" s="14" t="s">
        <v>72</v>
      </c>
      <c r="AY1098" s="253" t="s">
        <v>160</v>
      </c>
    </row>
    <row r="1099" s="14" customFormat="1">
      <c r="A1099" s="14"/>
      <c r="B1099" s="243"/>
      <c r="C1099" s="244"/>
      <c r="D1099" s="234" t="s">
        <v>171</v>
      </c>
      <c r="E1099" s="245" t="s">
        <v>19</v>
      </c>
      <c r="F1099" s="246" t="s">
        <v>1355</v>
      </c>
      <c r="G1099" s="244"/>
      <c r="H1099" s="247">
        <v>1.73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171</v>
      </c>
      <c r="AU1099" s="253" t="s">
        <v>81</v>
      </c>
      <c r="AV1099" s="14" t="s">
        <v>81</v>
      </c>
      <c r="AW1099" s="14" t="s">
        <v>33</v>
      </c>
      <c r="AX1099" s="14" t="s">
        <v>72</v>
      </c>
      <c r="AY1099" s="253" t="s">
        <v>160</v>
      </c>
    </row>
    <row r="1100" s="14" customFormat="1">
      <c r="A1100" s="14"/>
      <c r="B1100" s="243"/>
      <c r="C1100" s="244"/>
      <c r="D1100" s="234" t="s">
        <v>171</v>
      </c>
      <c r="E1100" s="245" t="s">
        <v>19</v>
      </c>
      <c r="F1100" s="246" t="s">
        <v>1356</v>
      </c>
      <c r="G1100" s="244"/>
      <c r="H1100" s="247">
        <v>0.88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171</v>
      </c>
      <c r="AU1100" s="253" t="s">
        <v>81</v>
      </c>
      <c r="AV1100" s="14" t="s">
        <v>81</v>
      </c>
      <c r="AW1100" s="14" t="s">
        <v>33</v>
      </c>
      <c r="AX1100" s="14" t="s">
        <v>72</v>
      </c>
      <c r="AY1100" s="253" t="s">
        <v>160</v>
      </c>
    </row>
    <row r="1101" s="14" customFormat="1">
      <c r="A1101" s="14"/>
      <c r="B1101" s="243"/>
      <c r="C1101" s="244"/>
      <c r="D1101" s="234" t="s">
        <v>171</v>
      </c>
      <c r="E1101" s="245" t="s">
        <v>19</v>
      </c>
      <c r="F1101" s="246" t="s">
        <v>1357</v>
      </c>
      <c r="G1101" s="244"/>
      <c r="H1101" s="247">
        <v>-9.9190000000000005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171</v>
      </c>
      <c r="AU1101" s="253" t="s">
        <v>81</v>
      </c>
      <c r="AV1101" s="14" t="s">
        <v>81</v>
      </c>
      <c r="AW1101" s="14" t="s">
        <v>33</v>
      </c>
      <c r="AX1101" s="14" t="s">
        <v>72</v>
      </c>
      <c r="AY1101" s="253" t="s">
        <v>160</v>
      </c>
    </row>
    <row r="1102" s="13" customFormat="1">
      <c r="A1102" s="13"/>
      <c r="B1102" s="232"/>
      <c r="C1102" s="233"/>
      <c r="D1102" s="234" t="s">
        <v>171</v>
      </c>
      <c r="E1102" s="235" t="s">
        <v>19</v>
      </c>
      <c r="F1102" s="236" t="s">
        <v>1358</v>
      </c>
      <c r="G1102" s="233"/>
      <c r="H1102" s="235" t="s">
        <v>19</v>
      </c>
      <c r="I1102" s="237"/>
      <c r="J1102" s="233"/>
      <c r="K1102" s="233"/>
      <c r="L1102" s="238"/>
      <c r="M1102" s="239"/>
      <c r="N1102" s="240"/>
      <c r="O1102" s="240"/>
      <c r="P1102" s="240"/>
      <c r="Q1102" s="240"/>
      <c r="R1102" s="240"/>
      <c r="S1102" s="240"/>
      <c r="T1102" s="24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2" t="s">
        <v>171</v>
      </c>
      <c r="AU1102" s="242" t="s">
        <v>81</v>
      </c>
      <c r="AV1102" s="13" t="s">
        <v>79</v>
      </c>
      <c r="AW1102" s="13" t="s">
        <v>33</v>
      </c>
      <c r="AX1102" s="13" t="s">
        <v>72</v>
      </c>
      <c r="AY1102" s="242" t="s">
        <v>160</v>
      </c>
    </row>
    <row r="1103" s="14" customFormat="1">
      <c r="A1103" s="14"/>
      <c r="B1103" s="243"/>
      <c r="C1103" s="244"/>
      <c r="D1103" s="234" t="s">
        <v>171</v>
      </c>
      <c r="E1103" s="245" t="s">
        <v>19</v>
      </c>
      <c r="F1103" s="246" t="s">
        <v>1359</v>
      </c>
      <c r="G1103" s="244"/>
      <c r="H1103" s="247">
        <v>63.456000000000003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171</v>
      </c>
      <c r="AU1103" s="253" t="s">
        <v>81</v>
      </c>
      <c r="AV1103" s="14" t="s">
        <v>81</v>
      </c>
      <c r="AW1103" s="14" t="s">
        <v>33</v>
      </c>
      <c r="AX1103" s="14" t="s">
        <v>72</v>
      </c>
      <c r="AY1103" s="253" t="s">
        <v>160</v>
      </c>
    </row>
    <row r="1104" s="14" customFormat="1">
      <c r="A1104" s="14"/>
      <c r="B1104" s="243"/>
      <c r="C1104" s="244"/>
      <c r="D1104" s="234" t="s">
        <v>171</v>
      </c>
      <c r="E1104" s="245" t="s">
        <v>19</v>
      </c>
      <c r="F1104" s="246" t="s">
        <v>1346</v>
      </c>
      <c r="G1104" s="244"/>
      <c r="H1104" s="247">
        <v>1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171</v>
      </c>
      <c r="AU1104" s="253" t="s">
        <v>81</v>
      </c>
      <c r="AV1104" s="14" t="s">
        <v>81</v>
      </c>
      <c r="AW1104" s="14" t="s">
        <v>33</v>
      </c>
      <c r="AX1104" s="14" t="s">
        <v>72</v>
      </c>
      <c r="AY1104" s="253" t="s">
        <v>160</v>
      </c>
    </row>
    <row r="1105" s="14" customFormat="1">
      <c r="A1105" s="14"/>
      <c r="B1105" s="243"/>
      <c r="C1105" s="244"/>
      <c r="D1105" s="234" t="s">
        <v>171</v>
      </c>
      <c r="E1105" s="245" t="s">
        <v>19</v>
      </c>
      <c r="F1105" s="246" t="s">
        <v>1360</v>
      </c>
      <c r="G1105" s="244"/>
      <c r="H1105" s="247">
        <v>-8.4139999999999997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171</v>
      </c>
      <c r="AU1105" s="253" t="s">
        <v>81</v>
      </c>
      <c r="AV1105" s="14" t="s">
        <v>81</v>
      </c>
      <c r="AW1105" s="14" t="s">
        <v>33</v>
      </c>
      <c r="AX1105" s="14" t="s">
        <v>72</v>
      </c>
      <c r="AY1105" s="253" t="s">
        <v>160</v>
      </c>
    </row>
    <row r="1106" s="13" customFormat="1">
      <c r="A1106" s="13"/>
      <c r="B1106" s="232"/>
      <c r="C1106" s="233"/>
      <c r="D1106" s="234" t="s">
        <v>171</v>
      </c>
      <c r="E1106" s="235" t="s">
        <v>19</v>
      </c>
      <c r="F1106" s="236" t="s">
        <v>1361</v>
      </c>
      <c r="G1106" s="233"/>
      <c r="H1106" s="235" t="s">
        <v>19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2" t="s">
        <v>171</v>
      </c>
      <c r="AU1106" s="242" t="s">
        <v>81</v>
      </c>
      <c r="AV1106" s="13" t="s">
        <v>79</v>
      </c>
      <c r="AW1106" s="13" t="s">
        <v>33</v>
      </c>
      <c r="AX1106" s="13" t="s">
        <v>72</v>
      </c>
      <c r="AY1106" s="242" t="s">
        <v>160</v>
      </c>
    </row>
    <row r="1107" s="14" customFormat="1">
      <c r="A1107" s="14"/>
      <c r="B1107" s="243"/>
      <c r="C1107" s="244"/>
      <c r="D1107" s="234" t="s">
        <v>171</v>
      </c>
      <c r="E1107" s="245" t="s">
        <v>19</v>
      </c>
      <c r="F1107" s="246" t="s">
        <v>1362</v>
      </c>
      <c r="G1107" s="244"/>
      <c r="H1107" s="247">
        <v>28.718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171</v>
      </c>
      <c r="AU1107" s="253" t="s">
        <v>81</v>
      </c>
      <c r="AV1107" s="14" t="s">
        <v>81</v>
      </c>
      <c r="AW1107" s="14" t="s">
        <v>33</v>
      </c>
      <c r="AX1107" s="14" t="s">
        <v>72</v>
      </c>
      <c r="AY1107" s="253" t="s">
        <v>160</v>
      </c>
    </row>
    <row r="1108" s="14" customFormat="1">
      <c r="A1108" s="14"/>
      <c r="B1108" s="243"/>
      <c r="C1108" s="244"/>
      <c r="D1108" s="234" t="s">
        <v>171</v>
      </c>
      <c r="E1108" s="245" t="s">
        <v>19</v>
      </c>
      <c r="F1108" s="246" t="s">
        <v>1363</v>
      </c>
      <c r="G1108" s="244"/>
      <c r="H1108" s="247">
        <v>-1.5760000000000001</v>
      </c>
      <c r="I1108" s="248"/>
      <c r="J1108" s="244"/>
      <c r="K1108" s="244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3" t="s">
        <v>171</v>
      </c>
      <c r="AU1108" s="253" t="s">
        <v>81</v>
      </c>
      <c r="AV1108" s="14" t="s">
        <v>81</v>
      </c>
      <c r="AW1108" s="14" t="s">
        <v>33</v>
      </c>
      <c r="AX1108" s="14" t="s">
        <v>72</v>
      </c>
      <c r="AY1108" s="253" t="s">
        <v>160</v>
      </c>
    </row>
    <row r="1109" s="13" customFormat="1">
      <c r="A1109" s="13"/>
      <c r="B1109" s="232"/>
      <c r="C1109" s="233"/>
      <c r="D1109" s="234" t="s">
        <v>171</v>
      </c>
      <c r="E1109" s="235" t="s">
        <v>19</v>
      </c>
      <c r="F1109" s="236" t="s">
        <v>1364</v>
      </c>
      <c r="G1109" s="233"/>
      <c r="H1109" s="235" t="s">
        <v>19</v>
      </c>
      <c r="I1109" s="237"/>
      <c r="J1109" s="233"/>
      <c r="K1109" s="233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171</v>
      </c>
      <c r="AU1109" s="242" t="s">
        <v>81</v>
      </c>
      <c r="AV1109" s="13" t="s">
        <v>79</v>
      </c>
      <c r="AW1109" s="13" t="s">
        <v>33</v>
      </c>
      <c r="AX1109" s="13" t="s">
        <v>72</v>
      </c>
      <c r="AY1109" s="242" t="s">
        <v>160</v>
      </c>
    </row>
    <row r="1110" s="14" customFormat="1">
      <c r="A1110" s="14"/>
      <c r="B1110" s="243"/>
      <c r="C1110" s="244"/>
      <c r="D1110" s="234" t="s">
        <v>171</v>
      </c>
      <c r="E1110" s="245" t="s">
        <v>19</v>
      </c>
      <c r="F1110" s="246" t="s">
        <v>1365</v>
      </c>
      <c r="G1110" s="244"/>
      <c r="H1110" s="247">
        <v>64.978999999999999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171</v>
      </c>
      <c r="AU1110" s="253" t="s">
        <v>81</v>
      </c>
      <c r="AV1110" s="14" t="s">
        <v>81</v>
      </c>
      <c r="AW1110" s="14" t="s">
        <v>33</v>
      </c>
      <c r="AX1110" s="14" t="s">
        <v>72</v>
      </c>
      <c r="AY1110" s="253" t="s">
        <v>160</v>
      </c>
    </row>
    <row r="1111" s="14" customFormat="1">
      <c r="A1111" s="14"/>
      <c r="B1111" s="243"/>
      <c r="C1111" s="244"/>
      <c r="D1111" s="234" t="s">
        <v>171</v>
      </c>
      <c r="E1111" s="245" t="s">
        <v>19</v>
      </c>
      <c r="F1111" s="246" t="s">
        <v>1346</v>
      </c>
      <c r="G1111" s="244"/>
      <c r="H1111" s="247">
        <v>1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171</v>
      </c>
      <c r="AU1111" s="253" t="s">
        <v>81</v>
      </c>
      <c r="AV1111" s="14" t="s">
        <v>81</v>
      </c>
      <c r="AW1111" s="14" t="s">
        <v>33</v>
      </c>
      <c r="AX1111" s="14" t="s">
        <v>72</v>
      </c>
      <c r="AY1111" s="253" t="s">
        <v>160</v>
      </c>
    </row>
    <row r="1112" s="14" customFormat="1">
      <c r="A1112" s="14"/>
      <c r="B1112" s="243"/>
      <c r="C1112" s="244"/>
      <c r="D1112" s="234" t="s">
        <v>171</v>
      </c>
      <c r="E1112" s="245" t="s">
        <v>19</v>
      </c>
      <c r="F1112" s="246" t="s">
        <v>1366</v>
      </c>
      <c r="G1112" s="244"/>
      <c r="H1112" s="247">
        <v>-7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3" t="s">
        <v>171</v>
      </c>
      <c r="AU1112" s="253" t="s">
        <v>81</v>
      </c>
      <c r="AV1112" s="14" t="s">
        <v>81</v>
      </c>
      <c r="AW1112" s="14" t="s">
        <v>33</v>
      </c>
      <c r="AX1112" s="14" t="s">
        <v>72</v>
      </c>
      <c r="AY1112" s="253" t="s">
        <v>160</v>
      </c>
    </row>
    <row r="1113" s="13" customFormat="1">
      <c r="A1113" s="13"/>
      <c r="B1113" s="232"/>
      <c r="C1113" s="233"/>
      <c r="D1113" s="234" t="s">
        <v>171</v>
      </c>
      <c r="E1113" s="235" t="s">
        <v>19</v>
      </c>
      <c r="F1113" s="236" t="s">
        <v>1367</v>
      </c>
      <c r="G1113" s="233"/>
      <c r="H1113" s="235" t="s">
        <v>19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171</v>
      </c>
      <c r="AU1113" s="242" t="s">
        <v>81</v>
      </c>
      <c r="AV1113" s="13" t="s">
        <v>79</v>
      </c>
      <c r="AW1113" s="13" t="s">
        <v>33</v>
      </c>
      <c r="AX1113" s="13" t="s">
        <v>72</v>
      </c>
      <c r="AY1113" s="242" t="s">
        <v>160</v>
      </c>
    </row>
    <row r="1114" s="14" customFormat="1">
      <c r="A1114" s="14"/>
      <c r="B1114" s="243"/>
      <c r="C1114" s="244"/>
      <c r="D1114" s="234" t="s">
        <v>171</v>
      </c>
      <c r="E1114" s="245" t="s">
        <v>19</v>
      </c>
      <c r="F1114" s="246" t="s">
        <v>1368</v>
      </c>
      <c r="G1114" s="244"/>
      <c r="H1114" s="247">
        <v>29.41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171</v>
      </c>
      <c r="AU1114" s="253" t="s">
        <v>81</v>
      </c>
      <c r="AV1114" s="14" t="s">
        <v>81</v>
      </c>
      <c r="AW1114" s="14" t="s">
        <v>33</v>
      </c>
      <c r="AX1114" s="14" t="s">
        <v>72</v>
      </c>
      <c r="AY1114" s="253" t="s">
        <v>160</v>
      </c>
    </row>
    <row r="1115" s="14" customFormat="1">
      <c r="A1115" s="14"/>
      <c r="B1115" s="243"/>
      <c r="C1115" s="244"/>
      <c r="D1115" s="234" t="s">
        <v>171</v>
      </c>
      <c r="E1115" s="245" t="s">
        <v>19</v>
      </c>
      <c r="F1115" s="246" t="s">
        <v>1363</v>
      </c>
      <c r="G1115" s="244"/>
      <c r="H1115" s="247">
        <v>-1.5760000000000001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171</v>
      </c>
      <c r="AU1115" s="253" t="s">
        <v>81</v>
      </c>
      <c r="AV1115" s="14" t="s">
        <v>81</v>
      </c>
      <c r="AW1115" s="14" t="s">
        <v>33</v>
      </c>
      <c r="AX1115" s="14" t="s">
        <v>72</v>
      </c>
      <c r="AY1115" s="253" t="s">
        <v>160</v>
      </c>
    </row>
    <row r="1116" s="13" customFormat="1">
      <c r="A1116" s="13"/>
      <c r="B1116" s="232"/>
      <c r="C1116" s="233"/>
      <c r="D1116" s="234" t="s">
        <v>171</v>
      </c>
      <c r="E1116" s="235" t="s">
        <v>19</v>
      </c>
      <c r="F1116" s="236" t="s">
        <v>1369</v>
      </c>
      <c r="G1116" s="233"/>
      <c r="H1116" s="235" t="s">
        <v>19</v>
      </c>
      <c r="I1116" s="237"/>
      <c r="J1116" s="233"/>
      <c r="K1116" s="233"/>
      <c r="L1116" s="238"/>
      <c r="M1116" s="239"/>
      <c r="N1116" s="240"/>
      <c r="O1116" s="240"/>
      <c r="P1116" s="240"/>
      <c r="Q1116" s="240"/>
      <c r="R1116" s="240"/>
      <c r="S1116" s="240"/>
      <c r="T1116" s="24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2" t="s">
        <v>171</v>
      </c>
      <c r="AU1116" s="242" t="s">
        <v>81</v>
      </c>
      <c r="AV1116" s="13" t="s">
        <v>79</v>
      </c>
      <c r="AW1116" s="13" t="s">
        <v>33</v>
      </c>
      <c r="AX1116" s="13" t="s">
        <v>72</v>
      </c>
      <c r="AY1116" s="242" t="s">
        <v>160</v>
      </c>
    </row>
    <row r="1117" s="14" customFormat="1">
      <c r="A1117" s="14"/>
      <c r="B1117" s="243"/>
      <c r="C1117" s="244"/>
      <c r="D1117" s="234" t="s">
        <v>171</v>
      </c>
      <c r="E1117" s="245" t="s">
        <v>19</v>
      </c>
      <c r="F1117" s="246" t="s">
        <v>1370</v>
      </c>
      <c r="G1117" s="244"/>
      <c r="H1117" s="247">
        <v>64.147999999999996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171</v>
      </c>
      <c r="AU1117" s="253" t="s">
        <v>81</v>
      </c>
      <c r="AV1117" s="14" t="s">
        <v>81</v>
      </c>
      <c r="AW1117" s="14" t="s">
        <v>33</v>
      </c>
      <c r="AX1117" s="14" t="s">
        <v>72</v>
      </c>
      <c r="AY1117" s="253" t="s">
        <v>160</v>
      </c>
    </row>
    <row r="1118" s="14" customFormat="1">
      <c r="A1118" s="14"/>
      <c r="B1118" s="243"/>
      <c r="C1118" s="244"/>
      <c r="D1118" s="234" t="s">
        <v>171</v>
      </c>
      <c r="E1118" s="245" t="s">
        <v>19</v>
      </c>
      <c r="F1118" s="246" t="s">
        <v>1346</v>
      </c>
      <c r="G1118" s="244"/>
      <c r="H1118" s="247">
        <v>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171</v>
      </c>
      <c r="AU1118" s="253" t="s">
        <v>81</v>
      </c>
      <c r="AV1118" s="14" t="s">
        <v>81</v>
      </c>
      <c r="AW1118" s="14" t="s">
        <v>33</v>
      </c>
      <c r="AX1118" s="14" t="s">
        <v>72</v>
      </c>
      <c r="AY1118" s="253" t="s">
        <v>160</v>
      </c>
    </row>
    <row r="1119" s="14" customFormat="1">
      <c r="A1119" s="14"/>
      <c r="B1119" s="243"/>
      <c r="C1119" s="244"/>
      <c r="D1119" s="234" t="s">
        <v>171</v>
      </c>
      <c r="E1119" s="245" t="s">
        <v>19</v>
      </c>
      <c r="F1119" s="246" t="s">
        <v>1366</v>
      </c>
      <c r="G1119" s="244"/>
      <c r="H1119" s="247">
        <v>-7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171</v>
      </c>
      <c r="AU1119" s="253" t="s">
        <v>81</v>
      </c>
      <c r="AV1119" s="14" t="s">
        <v>81</v>
      </c>
      <c r="AW1119" s="14" t="s">
        <v>33</v>
      </c>
      <c r="AX1119" s="14" t="s">
        <v>72</v>
      </c>
      <c r="AY1119" s="253" t="s">
        <v>160</v>
      </c>
    </row>
    <row r="1120" s="13" customFormat="1">
      <c r="A1120" s="13"/>
      <c r="B1120" s="232"/>
      <c r="C1120" s="233"/>
      <c r="D1120" s="234" t="s">
        <v>171</v>
      </c>
      <c r="E1120" s="235" t="s">
        <v>19</v>
      </c>
      <c r="F1120" s="236" t="s">
        <v>1371</v>
      </c>
      <c r="G1120" s="233"/>
      <c r="H1120" s="235" t="s">
        <v>19</v>
      </c>
      <c r="I1120" s="237"/>
      <c r="J1120" s="233"/>
      <c r="K1120" s="233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171</v>
      </c>
      <c r="AU1120" s="242" t="s">
        <v>81</v>
      </c>
      <c r="AV1120" s="13" t="s">
        <v>79</v>
      </c>
      <c r="AW1120" s="13" t="s">
        <v>33</v>
      </c>
      <c r="AX1120" s="13" t="s">
        <v>72</v>
      </c>
      <c r="AY1120" s="242" t="s">
        <v>160</v>
      </c>
    </row>
    <row r="1121" s="14" customFormat="1">
      <c r="A1121" s="14"/>
      <c r="B1121" s="243"/>
      <c r="C1121" s="244"/>
      <c r="D1121" s="234" t="s">
        <v>171</v>
      </c>
      <c r="E1121" s="245" t="s">
        <v>19</v>
      </c>
      <c r="F1121" s="246" t="s">
        <v>1368</v>
      </c>
      <c r="G1121" s="244"/>
      <c r="H1121" s="247">
        <v>29.41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171</v>
      </c>
      <c r="AU1121" s="253" t="s">
        <v>81</v>
      </c>
      <c r="AV1121" s="14" t="s">
        <v>81</v>
      </c>
      <c r="AW1121" s="14" t="s">
        <v>33</v>
      </c>
      <c r="AX1121" s="14" t="s">
        <v>72</v>
      </c>
      <c r="AY1121" s="253" t="s">
        <v>160</v>
      </c>
    </row>
    <row r="1122" s="14" customFormat="1">
      <c r="A1122" s="14"/>
      <c r="B1122" s="243"/>
      <c r="C1122" s="244"/>
      <c r="D1122" s="234" t="s">
        <v>171</v>
      </c>
      <c r="E1122" s="245" t="s">
        <v>19</v>
      </c>
      <c r="F1122" s="246" t="s">
        <v>1363</v>
      </c>
      <c r="G1122" s="244"/>
      <c r="H1122" s="247">
        <v>-1.5760000000000001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171</v>
      </c>
      <c r="AU1122" s="253" t="s">
        <v>81</v>
      </c>
      <c r="AV1122" s="14" t="s">
        <v>81</v>
      </c>
      <c r="AW1122" s="14" t="s">
        <v>33</v>
      </c>
      <c r="AX1122" s="14" t="s">
        <v>72</v>
      </c>
      <c r="AY1122" s="253" t="s">
        <v>160</v>
      </c>
    </row>
    <row r="1123" s="13" customFormat="1">
      <c r="A1123" s="13"/>
      <c r="B1123" s="232"/>
      <c r="C1123" s="233"/>
      <c r="D1123" s="234" t="s">
        <v>171</v>
      </c>
      <c r="E1123" s="235" t="s">
        <v>19</v>
      </c>
      <c r="F1123" s="236" t="s">
        <v>1372</v>
      </c>
      <c r="G1123" s="233"/>
      <c r="H1123" s="235" t="s">
        <v>19</v>
      </c>
      <c r="I1123" s="237"/>
      <c r="J1123" s="233"/>
      <c r="K1123" s="233"/>
      <c r="L1123" s="238"/>
      <c r="M1123" s="239"/>
      <c r="N1123" s="240"/>
      <c r="O1123" s="240"/>
      <c r="P1123" s="240"/>
      <c r="Q1123" s="240"/>
      <c r="R1123" s="240"/>
      <c r="S1123" s="240"/>
      <c r="T1123" s="24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2" t="s">
        <v>171</v>
      </c>
      <c r="AU1123" s="242" t="s">
        <v>81</v>
      </c>
      <c r="AV1123" s="13" t="s">
        <v>79</v>
      </c>
      <c r="AW1123" s="13" t="s">
        <v>33</v>
      </c>
      <c r="AX1123" s="13" t="s">
        <v>72</v>
      </c>
      <c r="AY1123" s="242" t="s">
        <v>160</v>
      </c>
    </row>
    <row r="1124" s="14" customFormat="1">
      <c r="A1124" s="14"/>
      <c r="B1124" s="243"/>
      <c r="C1124" s="244"/>
      <c r="D1124" s="234" t="s">
        <v>171</v>
      </c>
      <c r="E1124" s="245" t="s">
        <v>19</v>
      </c>
      <c r="F1124" s="246" t="s">
        <v>1373</v>
      </c>
      <c r="G1124" s="244"/>
      <c r="H1124" s="247">
        <v>64.114000000000004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171</v>
      </c>
      <c r="AU1124" s="253" t="s">
        <v>81</v>
      </c>
      <c r="AV1124" s="14" t="s">
        <v>81</v>
      </c>
      <c r="AW1124" s="14" t="s">
        <v>33</v>
      </c>
      <c r="AX1124" s="14" t="s">
        <v>72</v>
      </c>
      <c r="AY1124" s="253" t="s">
        <v>160</v>
      </c>
    </row>
    <row r="1125" s="14" customFormat="1">
      <c r="A1125" s="14"/>
      <c r="B1125" s="243"/>
      <c r="C1125" s="244"/>
      <c r="D1125" s="234" t="s">
        <v>171</v>
      </c>
      <c r="E1125" s="245" t="s">
        <v>19</v>
      </c>
      <c r="F1125" s="246" t="s">
        <v>1346</v>
      </c>
      <c r="G1125" s="244"/>
      <c r="H1125" s="247">
        <v>1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171</v>
      </c>
      <c r="AU1125" s="253" t="s">
        <v>81</v>
      </c>
      <c r="AV1125" s="14" t="s">
        <v>81</v>
      </c>
      <c r="AW1125" s="14" t="s">
        <v>33</v>
      </c>
      <c r="AX1125" s="14" t="s">
        <v>72</v>
      </c>
      <c r="AY1125" s="253" t="s">
        <v>160</v>
      </c>
    </row>
    <row r="1126" s="14" customFormat="1">
      <c r="A1126" s="14"/>
      <c r="B1126" s="243"/>
      <c r="C1126" s="244"/>
      <c r="D1126" s="234" t="s">
        <v>171</v>
      </c>
      <c r="E1126" s="245" t="s">
        <v>19</v>
      </c>
      <c r="F1126" s="246" t="s">
        <v>1366</v>
      </c>
      <c r="G1126" s="244"/>
      <c r="H1126" s="247">
        <v>-7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171</v>
      </c>
      <c r="AU1126" s="253" t="s">
        <v>81</v>
      </c>
      <c r="AV1126" s="14" t="s">
        <v>81</v>
      </c>
      <c r="AW1126" s="14" t="s">
        <v>33</v>
      </c>
      <c r="AX1126" s="14" t="s">
        <v>72</v>
      </c>
      <c r="AY1126" s="253" t="s">
        <v>160</v>
      </c>
    </row>
    <row r="1127" s="13" customFormat="1">
      <c r="A1127" s="13"/>
      <c r="B1127" s="232"/>
      <c r="C1127" s="233"/>
      <c r="D1127" s="234" t="s">
        <v>171</v>
      </c>
      <c r="E1127" s="235" t="s">
        <v>19</v>
      </c>
      <c r="F1127" s="236" t="s">
        <v>1374</v>
      </c>
      <c r="G1127" s="233"/>
      <c r="H1127" s="235" t="s">
        <v>19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2" t="s">
        <v>171</v>
      </c>
      <c r="AU1127" s="242" t="s">
        <v>81</v>
      </c>
      <c r="AV1127" s="13" t="s">
        <v>79</v>
      </c>
      <c r="AW1127" s="13" t="s">
        <v>33</v>
      </c>
      <c r="AX1127" s="13" t="s">
        <v>72</v>
      </c>
      <c r="AY1127" s="242" t="s">
        <v>160</v>
      </c>
    </row>
    <row r="1128" s="14" customFormat="1">
      <c r="A1128" s="14"/>
      <c r="B1128" s="243"/>
      <c r="C1128" s="244"/>
      <c r="D1128" s="234" t="s">
        <v>171</v>
      </c>
      <c r="E1128" s="245" t="s">
        <v>19</v>
      </c>
      <c r="F1128" s="246" t="s">
        <v>1368</v>
      </c>
      <c r="G1128" s="244"/>
      <c r="H1128" s="247">
        <v>29.41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171</v>
      </c>
      <c r="AU1128" s="253" t="s">
        <v>81</v>
      </c>
      <c r="AV1128" s="14" t="s">
        <v>81</v>
      </c>
      <c r="AW1128" s="14" t="s">
        <v>33</v>
      </c>
      <c r="AX1128" s="14" t="s">
        <v>72</v>
      </c>
      <c r="AY1128" s="253" t="s">
        <v>160</v>
      </c>
    </row>
    <row r="1129" s="14" customFormat="1">
      <c r="A1129" s="14"/>
      <c r="B1129" s="243"/>
      <c r="C1129" s="244"/>
      <c r="D1129" s="234" t="s">
        <v>171</v>
      </c>
      <c r="E1129" s="245" t="s">
        <v>19</v>
      </c>
      <c r="F1129" s="246" t="s">
        <v>1363</v>
      </c>
      <c r="G1129" s="244"/>
      <c r="H1129" s="247">
        <v>-1.5760000000000001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171</v>
      </c>
      <c r="AU1129" s="253" t="s">
        <v>81</v>
      </c>
      <c r="AV1129" s="14" t="s">
        <v>81</v>
      </c>
      <c r="AW1129" s="14" t="s">
        <v>33</v>
      </c>
      <c r="AX1129" s="14" t="s">
        <v>72</v>
      </c>
      <c r="AY1129" s="253" t="s">
        <v>160</v>
      </c>
    </row>
    <row r="1130" s="13" customFormat="1">
      <c r="A1130" s="13"/>
      <c r="B1130" s="232"/>
      <c r="C1130" s="233"/>
      <c r="D1130" s="234" t="s">
        <v>171</v>
      </c>
      <c r="E1130" s="235" t="s">
        <v>19</v>
      </c>
      <c r="F1130" s="236" t="s">
        <v>1375</v>
      </c>
      <c r="G1130" s="233"/>
      <c r="H1130" s="235" t="s">
        <v>19</v>
      </c>
      <c r="I1130" s="237"/>
      <c r="J1130" s="233"/>
      <c r="K1130" s="233"/>
      <c r="L1130" s="238"/>
      <c r="M1130" s="239"/>
      <c r="N1130" s="240"/>
      <c r="O1130" s="240"/>
      <c r="P1130" s="240"/>
      <c r="Q1130" s="240"/>
      <c r="R1130" s="240"/>
      <c r="S1130" s="240"/>
      <c r="T1130" s="24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2" t="s">
        <v>171</v>
      </c>
      <c r="AU1130" s="242" t="s">
        <v>81</v>
      </c>
      <c r="AV1130" s="13" t="s">
        <v>79</v>
      </c>
      <c r="AW1130" s="13" t="s">
        <v>33</v>
      </c>
      <c r="AX1130" s="13" t="s">
        <v>72</v>
      </c>
      <c r="AY1130" s="242" t="s">
        <v>160</v>
      </c>
    </row>
    <row r="1131" s="14" customFormat="1">
      <c r="A1131" s="14"/>
      <c r="B1131" s="243"/>
      <c r="C1131" s="244"/>
      <c r="D1131" s="234" t="s">
        <v>171</v>
      </c>
      <c r="E1131" s="245" t="s">
        <v>19</v>
      </c>
      <c r="F1131" s="246" t="s">
        <v>1376</v>
      </c>
      <c r="G1131" s="244"/>
      <c r="H1131" s="247">
        <v>64.183000000000007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171</v>
      </c>
      <c r="AU1131" s="253" t="s">
        <v>81</v>
      </c>
      <c r="AV1131" s="14" t="s">
        <v>81</v>
      </c>
      <c r="AW1131" s="14" t="s">
        <v>33</v>
      </c>
      <c r="AX1131" s="14" t="s">
        <v>72</v>
      </c>
      <c r="AY1131" s="253" t="s">
        <v>160</v>
      </c>
    </row>
    <row r="1132" s="14" customFormat="1">
      <c r="A1132" s="14"/>
      <c r="B1132" s="243"/>
      <c r="C1132" s="244"/>
      <c r="D1132" s="234" t="s">
        <v>171</v>
      </c>
      <c r="E1132" s="245" t="s">
        <v>19</v>
      </c>
      <c r="F1132" s="246" t="s">
        <v>1346</v>
      </c>
      <c r="G1132" s="244"/>
      <c r="H1132" s="247">
        <v>1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171</v>
      </c>
      <c r="AU1132" s="253" t="s">
        <v>81</v>
      </c>
      <c r="AV1132" s="14" t="s">
        <v>81</v>
      </c>
      <c r="AW1132" s="14" t="s">
        <v>33</v>
      </c>
      <c r="AX1132" s="14" t="s">
        <v>72</v>
      </c>
      <c r="AY1132" s="253" t="s">
        <v>160</v>
      </c>
    </row>
    <row r="1133" s="14" customFormat="1">
      <c r="A1133" s="14"/>
      <c r="B1133" s="243"/>
      <c r="C1133" s="244"/>
      <c r="D1133" s="234" t="s">
        <v>171</v>
      </c>
      <c r="E1133" s="245" t="s">
        <v>19</v>
      </c>
      <c r="F1133" s="246" t="s">
        <v>1366</v>
      </c>
      <c r="G1133" s="244"/>
      <c r="H1133" s="247">
        <v>-7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171</v>
      </c>
      <c r="AU1133" s="253" t="s">
        <v>81</v>
      </c>
      <c r="AV1133" s="14" t="s">
        <v>81</v>
      </c>
      <c r="AW1133" s="14" t="s">
        <v>33</v>
      </c>
      <c r="AX1133" s="14" t="s">
        <v>72</v>
      </c>
      <c r="AY1133" s="253" t="s">
        <v>160</v>
      </c>
    </row>
    <row r="1134" s="13" customFormat="1">
      <c r="A1134" s="13"/>
      <c r="B1134" s="232"/>
      <c r="C1134" s="233"/>
      <c r="D1134" s="234" t="s">
        <v>171</v>
      </c>
      <c r="E1134" s="235" t="s">
        <v>19</v>
      </c>
      <c r="F1134" s="236" t="s">
        <v>1377</v>
      </c>
      <c r="G1134" s="233"/>
      <c r="H1134" s="235" t="s">
        <v>19</v>
      </c>
      <c r="I1134" s="237"/>
      <c r="J1134" s="233"/>
      <c r="K1134" s="233"/>
      <c r="L1134" s="238"/>
      <c r="M1134" s="239"/>
      <c r="N1134" s="240"/>
      <c r="O1134" s="240"/>
      <c r="P1134" s="240"/>
      <c r="Q1134" s="240"/>
      <c r="R1134" s="240"/>
      <c r="S1134" s="240"/>
      <c r="T1134" s="24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2" t="s">
        <v>171</v>
      </c>
      <c r="AU1134" s="242" t="s">
        <v>81</v>
      </c>
      <c r="AV1134" s="13" t="s">
        <v>79</v>
      </c>
      <c r="AW1134" s="13" t="s">
        <v>33</v>
      </c>
      <c r="AX1134" s="13" t="s">
        <v>72</v>
      </c>
      <c r="AY1134" s="242" t="s">
        <v>160</v>
      </c>
    </row>
    <row r="1135" s="14" customFormat="1">
      <c r="A1135" s="14"/>
      <c r="B1135" s="243"/>
      <c r="C1135" s="244"/>
      <c r="D1135" s="234" t="s">
        <v>171</v>
      </c>
      <c r="E1135" s="245" t="s">
        <v>19</v>
      </c>
      <c r="F1135" s="246" t="s">
        <v>1368</v>
      </c>
      <c r="G1135" s="244"/>
      <c r="H1135" s="247">
        <v>29.41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171</v>
      </c>
      <c r="AU1135" s="253" t="s">
        <v>81</v>
      </c>
      <c r="AV1135" s="14" t="s">
        <v>81</v>
      </c>
      <c r="AW1135" s="14" t="s">
        <v>33</v>
      </c>
      <c r="AX1135" s="14" t="s">
        <v>72</v>
      </c>
      <c r="AY1135" s="253" t="s">
        <v>160</v>
      </c>
    </row>
    <row r="1136" s="14" customFormat="1">
      <c r="A1136" s="14"/>
      <c r="B1136" s="243"/>
      <c r="C1136" s="244"/>
      <c r="D1136" s="234" t="s">
        <v>171</v>
      </c>
      <c r="E1136" s="245" t="s">
        <v>19</v>
      </c>
      <c r="F1136" s="246" t="s">
        <v>1363</v>
      </c>
      <c r="G1136" s="244"/>
      <c r="H1136" s="247">
        <v>-1.5760000000000001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3" t="s">
        <v>171</v>
      </c>
      <c r="AU1136" s="253" t="s">
        <v>81</v>
      </c>
      <c r="AV1136" s="14" t="s">
        <v>81</v>
      </c>
      <c r="AW1136" s="14" t="s">
        <v>33</v>
      </c>
      <c r="AX1136" s="14" t="s">
        <v>72</v>
      </c>
      <c r="AY1136" s="253" t="s">
        <v>160</v>
      </c>
    </row>
    <row r="1137" s="15" customFormat="1">
      <c r="A1137" s="15"/>
      <c r="B1137" s="254"/>
      <c r="C1137" s="255"/>
      <c r="D1137" s="234" t="s">
        <v>171</v>
      </c>
      <c r="E1137" s="256" t="s">
        <v>19</v>
      </c>
      <c r="F1137" s="257" t="s">
        <v>173</v>
      </c>
      <c r="G1137" s="255"/>
      <c r="H1137" s="258">
        <v>1173.6320000000001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4" t="s">
        <v>171</v>
      </c>
      <c r="AU1137" s="264" t="s">
        <v>81</v>
      </c>
      <c r="AV1137" s="15" t="s">
        <v>167</v>
      </c>
      <c r="AW1137" s="15" t="s">
        <v>33</v>
      </c>
      <c r="AX1137" s="15" t="s">
        <v>79</v>
      </c>
      <c r="AY1137" s="264" t="s">
        <v>160</v>
      </c>
    </row>
    <row r="1138" s="2" customFormat="1" ht="16.5" customHeight="1">
      <c r="A1138" s="40"/>
      <c r="B1138" s="41"/>
      <c r="C1138" s="214" t="s">
        <v>1383</v>
      </c>
      <c r="D1138" s="214" t="s">
        <v>162</v>
      </c>
      <c r="E1138" s="215" t="s">
        <v>1384</v>
      </c>
      <c r="F1138" s="216" t="s">
        <v>1385</v>
      </c>
      <c r="G1138" s="217" t="s">
        <v>181</v>
      </c>
      <c r="H1138" s="218">
        <v>1059.674</v>
      </c>
      <c r="I1138" s="219"/>
      <c r="J1138" s="220">
        <f>ROUND(I1138*H1138,2)</f>
        <v>0</v>
      </c>
      <c r="K1138" s="216" t="s">
        <v>166</v>
      </c>
      <c r="L1138" s="46"/>
      <c r="M1138" s="221" t="s">
        <v>19</v>
      </c>
      <c r="N1138" s="222" t="s">
        <v>43</v>
      </c>
      <c r="O1138" s="86"/>
      <c r="P1138" s="223">
        <f>O1138*H1138</f>
        <v>0</v>
      </c>
      <c r="Q1138" s="223">
        <v>0.0040000000000000001</v>
      </c>
      <c r="R1138" s="223">
        <f>Q1138*H1138</f>
        <v>4.238696</v>
      </c>
      <c r="S1138" s="223">
        <v>0</v>
      </c>
      <c r="T1138" s="224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5" t="s">
        <v>167</v>
      </c>
      <c r="AT1138" s="225" t="s">
        <v>162</v>
      </c>
      <c r="AU1138" s="225" t="s">
        <v>81</v>
      </c>
      <c r="AY1138" s="19" t="s">
        <v>160</v>
      </c>
      <c r="BE1138" s="226">
        <f>IF(N1138="základní",J1138,0)</f>
        <v>0</v>
      </c>
      <c r="BF1138" s="226">
        <f>IF(N1138="snížená",J1138,0)</f>
        <v>0</v>
      </c>
      <c r="BG1138" s="226">
        <f>IF(N1138="zákl. přenesená",J1138,0)</f>
        <v>0</v>
      </c>
      <c r="BH1138" s="226">
        <f>IF(N1138="sníž. přenesená",J1138,0)</f>
        <v>0</v>
      </c>
      <c r="BI1138" s="226">
        <f>IF(N1138="nulová",J1138,0)</f>
        <v>0</v>
      </c>
      <c r="BJ1138" s="19" t="s">
        <v>79</v>
      </c>
      <c r="BK1138" s="226">
        <f>ROUND(I1138*H1138,2)</f>
        <v>0</v>
      </c>
      <c r="BL1138" s="19" t="s">
        <v>167</v>
      </c>
      <c r="BM1138" s="225" t="s">
        <v>1386</v>
      </c>
    </row>
    <row r="1139" s="2" customFormat="1">
      <c r="A1139" s="40"/>
      <c r="B1139" s="41"/>
      <c r="C1139" s="42"/>
      <c r="D1139" s="227" t="s">
        <v>169</v>
      </c>
      <c r="E1139" s="42"/>
      <c r="F1139" s="228" t="s">
        <v>1387</v>
      </c>
      <c r="G1139" s="42"/>
      <c r="H1139" s="42"/>
      <c r="I1139" s="229"/>
      <c r="J1139" s="42"/>
      <c r="K1139" s="42"/>
      <c r="L1139" s="46"/>
      <c r="M1139" s="230"/>
      <c r="N1139" s="231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169</v>
      </c>
      <c r="AU1139" s="19" t="s">
        <v>81</v>
      </c>
    </row>
    <row r="1140" s="13" customFormat="1">
      <c r="A1140" s="13"/>
      <c r="B1140" s="232"/>
      <c r="C1140" s="233"/>
      <c r="D1140" s="234" t="s">
        <v>171</v>
      </c>
      <c r="E1140" s="235" t="s">
        <v>19</v>
      </c>
      <c r="F1140" s="236" t="s">
        <v>324</v>
      </c>
      <c r="G1140" s="233"/>
      <c r="H1140" s="235" t="s">
        <v>19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2" t="s">
        <v>171</v>
      </c>
      <c r="AU1140" s="242" t="s">
        <v>81</v>
      </c>
      <c r="AV1140" s="13" t="s">
        <v>79</v>
      </c>
      <c r="AW1140" s="13" t="s">
        <v>33</v>
      </c>
      <c r="AX1140" s="13" t="s">
        <v>72</v>
      </c>
      <c r="AY1140" s="242" t="s">
        <v>160</v>
      </c>
    </row>
    <row r="1141" s="13" customFormat="1">
      <c r="A1141" s="13"/>
      <c r="B1141" s="232"/>
      <c r="C1141" s="233"/>
      <c r="D1141" s="234" t="s">
        <v>171</v>
      </c>
      <c r="E1141" s="235" t="s">
        <v>19</v>
      </c>
      <c r="F1141" s="236" t="s">
        <v>518</v>
      </c>
      <c r="G1141" s="233"/>
      <c r="H1141" s="235" t="s">
        <v>19</v>
      </c>
      <c r="I1141" s="237"/>
      <c r="J1141" s="233"/>
      <c r="K1141" s="233"/>
      <c r="L1141" s="238"/>
      <c r="M1141" s="239"/>
      <c r="N1141" s="240"/>
      <c r="O1141" s="240"/>
      <c r="P1141" s="240"/>
      <c r="Q1141" s="240"/>
      <c r="R1141" s="240"/>
      <c r="S1141" s="240"/>
      <c r="T1141" s="24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2" t="s">
        <v>171</v>
      </c>
      <c r="AU1141" s="242" t="s">
        <v>81</v>
      </c>
      <c r="AV1141" s="13" t="s">
        <v>79</v>
      </c>
      <c r="AW1141" s="13" t="s">
        <v>33</v>
      </c>
      <c r="AX1141" s="13" t="s">
        <v>72</v>
      </c>
      <c r="AY1141" s="242" t="s">
        <v>160</v>
      </c>
    </row>
    <row r="1142" s="14" customFormat="1">
      <c r="A1142" s="14"/>
      <c r="B1142" s="243"/>
      <c r="C1142" s="244"/>
      <c r="D1142" s="234" t="s">
        <v>171</v>
      </c>
      <c r="E1142" s="245" t="s">
        <v>19</v>
      </c>
      <c r="F1142" s="246" t="s">
        <v>1313</v>
      </c>
      <c r="G1142" s="244"/>
      <c r="H1142" s="247">
        <v>24.239000000000001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3" t="s">
        <v>171</v>
      </c>
      <c r="AU1142" s="253" t="s">
        <v>81</v>
      </c>
      <c r="AV1142" s="14" t="s">
        <v>81</v>
      </c>
      <c r="AW1142" s="14" t="s">
        <v>33</v>
      </c>
      <c r="AX1142" s="14" t="s">
        <v>72</v>
      </c>
      <c r="AY1142" s="253" t="s">
        <v>160</v>
      </c>
    </row>
    <row r="1143" s="14" customFormat="1">
      <c r="A1143" s="14"/>
      <c r="B1143" s="243"/>
      <c r="C1143" s="244"/>
      <c r="D1143" s="234" t="s">
        <v>171</v>
      </c>
      <c r="E1143" s="245" t="s">
        <v>19</v>
      </c>
      <c r="F1143" s="246" t="s">
        <v>1314</v>
      </c>
      <c r="G1143" s="244"/>
      <c r="H1143" s="247">
        <v>1.593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171</v>
      </c>
      <c r="AU1143" s="253" t="s">
        <v>81</v>
      </c>
      <c r="AV1143" s="14" t="s">
        <v>81</v>
      </c>
      <c r="AW1143" s="14" t="s">
        <v>33</v>
      </c>
      <c r="AX1143" s="14" t="s">
        <v>72</v>
      </c>
      <c r="AY1143" s="253" t="s">
        <v>160</v>
      </c>
    </row>
    <row r="1144" s="14" customFormat="1">
      <c r="A1144" s="14"/>
      <c r="B1144" s="243"/>
      <c r="C1144" s="244"/>
      <c r="D1144" s="234" t="s">
        <v>171</v>
      </c>
      <c r="E1144" s="245" t="s">
        <v>19</v>
      </c>
      <c r="F1144" s="246" t="s">
        <v>1315</v>
      </c>
      <c r="G1144" s="244"/>
      <c r="H1144" s="247">
        <v>-7.907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171</v>
      </c>
      <c r="AU1144" s="253" t="s">
        <v>81</v>
      </c>
      <c r="AV1144" s="14" t="s">
        <v>81</v>
      </c>
      <c r="AW1144" s="14" t="s">
        <v>33</v>
      </c>
      <c r="AX1144" s="14" t="s">
        <v>72</v>
      </c>
      <c r="AY1144" s="253" t="s">
        <v>160</v>
      </c>
    </row>
    <row r="1145" s="14" customFormat="1">
      <c r="A1145" s="14"/>
      <c r="B1145" s="243"/>
      <c r="C1145" s="244"/>
      <c r="D1145" s="234" t="s">
        <v>171</v>
      </c>
      <c r="E1145" s="245" t="s">
        <v>19</v>
      </c>
      <c r="F1145" s="246" t="s">
        <v>1316</v>
      </c>
      <c r="G1145" s="244"/>
      <c r="H1145" s="247">
        <v>4.7350000000000003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171</v>
      </c>
      <c r="AU1145" s="253" t="s">
        <v>81</v>
      </c>
      <c r="AV1145" s="14" t="s">
        <v>81</v>
      </c>
      <c r="AW1145" s="14" t="s">
        <v>33</v>
      </c>
      <c r="AX1145" s="14" t="s">
        <v>72</v>
      </c>
      <c r="AY1145" s="253" t="s">
        <v>160</v>
      </c>
    </row>
    <row r="1146" s="13" customFormat="1">
      <c r="A1146" s="13"/>
      <c r="B1146" s="232"/>
      <c r="C1146" s="233"/>
      <c r="D1146" s="234" t="s">
        <v>171</v>
      </c>
      <c r="E1146" s="235" t="s">
        <v>19</v>
      </c>
      <c r="F1146" s="236" t="s">
        <v>354</v>
      </c>
      <c r="G1146" s="233"/>
      <c r="H1146" s="235" t="s">
        <v>19</v>
      </c>
      <c r="I1146" s="237"/>
      <c r="J1146" s="233"/>
      <c r="K1146" s="233"/>
      <c r="L1146" s="238"/>
      <c r="M1146" s="239"/>
      <c r="N1146" s="240"/>
      <c r="O1146" s="240"/>
      <c r="P1146" s="240"/>
      <c r="Q1146" s="240"/>
      <c r="R1146" s="240"/>
      <c r="S1146" s="240"/>
      <c r="T1146" s="24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2" t="s">
        <v>171</v>
      </c>
      <c r="AU1146" s="242" t="s">
        <v>81</v>
      </c>
      <c r="AV1146" s="13" t="s">
        <v>79</v>
      </c>
      <c r="AW1146" s="13" t="s">
        <v>33</v>
      </c>
      <c r="AX1146" s="13" t="s">
        <v>72</v>
      </c>
      <c r="AY1146" s="242" t="s">
        <v>160</v>
      </c>
    </row>
    <row r="1147" s="14" customFormat="1">
      <c r="A1147" s="14"/>
      <c r="B1147" s="243"/>
      <c r="C1147" s="244"/>
      <c r="D1147" s="234" t="s">
        <v>171</v>
      </c>
      <c r="E1147" s="245" t="s">
        <v>19</v>
      </c>
      <c r="F1147" s="246" t="s">
        <v>1317</v>
      </c>
      <c r="G1147" s="244"/>
      <c r="H1147" s="247">
        <v>23.652999999999999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171</v>
      </c>
      <c r="AU1147" s="253" t="s">
        <v>81</v>
      </c>
      <c r="AV1147" s="14" t="s">
        <v>81</v>
      </c>
      <c r="AW1147" s="14" t="s">
        <v>33</v>
      </c>
      <c r="AX1147" s="14" t="s">
        <v>72</v>
      </c>
      <c r="AY1147" s="253" t="s">
        <v>160</v>
      </c>
    </row>
    <row r="1148" s="14" customFormat="1">
      <c r="A1148" s="14"/>
      <c r="B1148" s="243"/>
      <c r="C1148" s="244"/>
      <c r="D1148" s="234" t="s">
        <v>171</v>
      </c>
      <c r="E1148" s="245" t="s">
        <v>19</v>
      </c>
      <c r="F1148" s="246" t="s">
        <v>1318</v>
      </c>
      <c r="G1148" s="244"/>
      <c r="H1148" s="247">
        <v>1.498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171</v>
      </c>
      <c r="AU1148" s="253" t="s">
        <v>81</v>
      </c>
      <c r="AV1148" s="14" t="s">
        <v>81</v>
      </c>
      <c r="AW1148" s="14" t="s">
        <v>33</v>
      </c>
      <c r="AX1148" s="14" t="s">
        <v>72</v>
      </c>
      <c r="AY1148" s="253" t="s">
        <v>160</v>
      </c>
    </row>
    <row r="1149" s="14" customFormat="1">
      <c r="A1149" s="14"/>
      <c r="B1149" s="243"/>
      <c r="C1149" s="244"/>
      <c r="D1149" s="234" t="s">
        <v>171</v>
      </c>
      <c r="E1149" s="245" t="s">
        <v>19</v>
      </c>
      <c r="F1149" s="246" t="s">
        <v>1319</v>
      </c>
      <c r="G1149" s="244"/>
      <c r="H1149" s="247">
        <v>-8.1630000000000003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171</v>
      </c>
      <c r="AU1149" s="253" t="s">
        <v>81</v>
      </c>
      <c r="AV1149" s="14" t="s">
        <v>81</v>
      </c>
      <c r="AW1149" s="14" t="s">
        <v>33</v>
      </c>
      <c r="AX1149" s="14" t="s">
        <v>72</v>
      </c>
      <c r="AY1149" s="253" t="s">
        <v>160</v>
      </c>
    </row>
    <row r="1150" s="14" customFormat="1">
      <c r="A1150" s="14"/>
      <c r="B1150" s="243"/>
      <c r="C1150" s="244"/>
      <c r="D1150" s="234" t="s">
        <v>171</v>
      </c>
      <c r="E1150" s="245" t="s">
        <v>19</v>
      </c>
      <c r="F1150" s="246" t="s">
        <v>1320</v>
      </c>
      <c r="G1150" s="244"/>
      <c r="H1150" s="247">
        <v>37.500999999999998</v>
      </c>
      <c r="I1150" s="248"/>
      <c r="J1150" s="244"/>
      <c r="K1150" s="244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3" t="s">
        <v>171</v>
      </c>
      <c r="AU1150" s="253" t="s">
        <v>81</v>
      </c>
      <c r="AV1150" s="14" t="s">
        <v>81</v>
      </c>
      <c r="AW1150" s="14" t="s">
        <v>33</v>
      </c>
      <c r="AX1150" s="14" t="s">
        <v>72</v>
      </c>
      <c r="AY1150" s="253" t="s">
        <v>160</v>
      </c>
    </row>
    <row r="1151" s="14" customFormat="1">
      <c r="A1151" s="14"/>
      <c r="B1151" s="243"/>
      <c r="C1151" s="244"/>
      <c r="D1151" s="234" t="s">
        <v>171</v>
      </c>
      <c r="E1151" s="245" t="s">
        <v>19</v>
      </c>
      <c r="F1151" s="246" t="s">
        <v>1321</v>
      </c>
      <c r="G1151" s="244"/>
      <c r="H1151" s="247">
        <v>-13.003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3" t="s">
        <v>171</v>
      </c>
      <c r="AU1151" s="253" t="s">
        <v>81</v>
      </c>
      <c r="AV1151" s="14" t="s">
        <v>81</v>
      </c>
      <c r="AW1151" s="14" t="s">
        <v>33</v>
      </c>
      <c r="AX1151" s="14" t="s">
        <v>72</v>
      </c>
      <c r="AY1151" s="253" t="s">
        <v>160</v>
      </c>
    </row>
    <row r="1152" s="14" customFormat="1">
      <c r="A1152" s="14"/>
      <c r="B1152" s="243"/>
      <c r="C1152" s="244"/>
      <c r="D1152" s="234" t="s">
        <v>171</v>
      </c>
      <c r="E1152" s="245" t="s">
        <v>19</v>
      </c>
      <c r="F1152" s="246" t="s">
        <v>1002</v>
      </c>
      <c r="G1152" s="244"/>
      <c r="H1152" s="247">
        <v>7.1230000000000002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3" t="s">
        <v>171</v>
      </c>
      <c r="AU1152" s="253" t="s">
        <v>81</v>
      </c>
      <c r="AV1152" s="14" t="s">
        <v>81</v>
      </c>
      <c r="AW1152" s="14" t="s">
        <v>33</v>
      </c>
      <c r="AX1152" s="14" t="s">
        <v>72</v>
      </c>
      <c r="AY1152" s="253" t="s">
        <v>160</v>
      </c>
    </row>
    <row r="1153" s="13" customFormat="1">
      <c r="A1153" s="13"/>
      <c r="B1153" s="232"/>
      <c r="C1153" s="233"/>
      <c r="D1153" s="234" t="s">
        <v>171</v>
      </c>
      <c r="E1153" s="235" t="s">
        <v>19</v>
      </c>
      <c r="F1153" s="236" t="s">
        <v>1322</v>
      </c>
      <c r="G1153" s="233"/>
      <c r="H1153" s="235" t="s">
        <v>19</v>
      </c>
      <c r="I1153" s="237"/>
      <c r="J1153" s="233"/>
      <c r="K1153" s="233"/>
      <c r="L1153" s="238"/>
      <c r="M1153" s="239"/>
      <c r="N1153" s="240"/>
      <c r="O1153" s="240"/>
      <c r="P1153" s="240"/>
      <c r="Q1153" s="240"/>
      <c r="R1153" s="240"/>
      <c r="S1153" s="240"/>
      <c r="T1153" s="241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2" t="s">
        <v>171</v>
      </c>
      <c r="AU1153" s="242" t="s">
        <v>81</v>
      </c>
      <c r="AV1153" s="13" t="s">
        <v>79</v>
      </c>
      <c r="AW1153" s="13" t="s">
        <v>33</v>
      </c>
      <c r="AX1153" s="13" t="s">
        <v>72</v>
      </c>
      <c r="AY1153" s="242" t="s">
        <v>160</v>
      </c>
    </row>
    <row r="1154" s="14" customFormat="1">
      <c r="A1154" s="14"/>
      <c r="B1154" s="243"/>
      <c r="C1154" s="244"/>
      <c r="D1154" s="234" t="s">
        <v>171</v>
      </c>
      <c r="E1154" s="245" t="s">
        <v>19</v>
      </c>
      <c r="F1154" s="246" t="s">
        <v>1323</v>
      </c>
      <c r="G1154" s="244"/>
      <c r="H1154" s="247">
        <v>48.688000000000002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171</v>
      </c>
      <c r="AU1154" s="253" t="s">
        <v>81</v>
      </c>
      <c r="AV1154" s="14" t="s">
        <v>81</v>
      </c>
      <c r="AW1154" s="14" t="s">
        <v>33</v>
      </c>
      <c r="AX1154" s="14" t="s">
        <v>72</v>
      </c>
      <c r="AY1154" s="253" t="s">
        <v>160</v>
      </c>
    </row>
    <row r="1155" s="14" customFormat="1">
      <c r="A1155" s="14"/>
      <c r="B1155" s="243"/>
      <c r="C1155" s="244"/>
      <c r="D1155" s="234" t="s">
        <v>171</v>
      </c>
      <c r="E1155" s="245" t="s">
        <v>19</v>
      </c>
      <c r="F1155" s="246" t="s">
        <v>1324</v>
      </c>
      <c r="G1155" s="244"/>
      <c r="H1155" s="247">
        <v>-2.52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171</v>
      </c>
      <c r="AU1155" s="253" t="s">
        <v>81</v>
      </c>
      <c r="AV1155" s="14" t="s">
        <v>81</v>
      </c>
      <c r="AW1155" s="14" t="s">
        <v>33</v>
      </c>
      <c r="AX1155" s="14" t="s">
        <v>72</v>
      </c>
      <c r="AY1155" s="253" t="s">
        <v>160</v>
      </c>
    </row>
    <row r="1156" s="13" customFormat="1">
      <c r="A1156" s="13"/>
      <c r="B1156" s="232"/>
      <c r="C1156" s="233"/>
      <c r="D1156" s="234" t="s">
        <v>171</v>
      </c>
      <c r="E1156" s="235" t="s">
        <v>19</v>
      </c>
      <c r="F1156" s="236" t="s">
        <v>1325</v>
      </c>
      <c r="G1156" s="233"/>
      <c r="H1156" s="235" t="s">
        <v>19</v>
      </c>
      <c r="I1156" s="237"/>
      <c r="J1156" s="233"/>
      <c r="K1156" s="233"/>
      <c r="L1156" s="238"/>
      <c r="M1156" s="239"/>
      <c r="N1156" s="240"/>
      <c r="O1156" s="240"/>
      <c r="P1156" s="240"/>
      <c r="Q1156" s="240"/>
      <c r="R1156" s="240"/>
      <c r="S1156" s="240"/>
      <c r="T1156" s="24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2" t="s">
        <v>171</v>
      </c>
      <c r="AU1156" s="242" t="s">
        <v>81</v>
      </c>
      <c r="AV1156" s="13" t="s">
        <v>79</v>
      </c>
      <c r="AW1156" s="13" t="s">
        <v>33</v>
      </c>
      <c r="AX1156" s="13" t="s">
        <v>72</v>
      </c>
      <c r="AY1156" s="242" t="s">
        <v>160</v>
      </c>
    </row>
    <row r="1157" s="14" customFormat="1">
      <c r="A1157" s="14"/>
      <c r="B1157" s="243"/>
      <c r="C1157" s="244"/>
      <c r="D1157" s="234" t="s">
        <v>171</v>
      </c>
      <c r="E1157" s="245" t="s">
        <v>19</v>
      </c>
      <c r="F1157" s="246" t="s">
        <v>1326</v>
      </c>
      <c r="G1157" s="244"/>
      <c r="H1157" s="247">
        <v>41.061999999999998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171</v>
      </c>
      <c r="AU1157" s="253" t="s">
        <v>81</v>
      </c>
      <c r="AV1157" s="14" t="s">
        <v>81</v>
      </c>
      <c r="AW1157" s="14" t="s">
        <v>33</v>
      </c>
      <c r="AX1157" s="14" t="s">
        <v>72</v>
      </c>
      <c r="AY1157" s="253" t="s">
        <v>160</v>
      </c>
    </row>
    <row r="1158" s="14" customFormat="1">
      <c r="A1158" s="14"/>
      <c r="B1158" s="243"/>
      <c r="C1158" s="244"/>
      <c r="D1158" s="234" t="s">
        <v>171</v>
      </c>
      <c r="E1158" s="245" t="s">
        <v>19</v>
      </c>
      <c r="F1158" s="246" t="s">
        <v>1327</v>
      </c>
      <c r="G1158" s="244"/>
      <c r="H1158" s="247">
        <v>-3.6360000000000001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171</v>
      </c>
      <c r="AU1158" s="253" t="s">
        <v>81</v>
      </c>
      <c r="AV1158" s="14" t="s">
        <v>81</v>
      </c>
      <c r="AW1158" s="14" t="s">
        <v>33</v>
      </c>
      <c r="AX1158" s="14" t="s">
        <v>72</v>
      </c>
      <c r="AY1158" s="253" t="s">
        <v>160</v>
      </c>
    </row>
    <row r="1159" s="13" customFormat="1">
      <c r="A1159" s="13"/>
      <c r="B1159" s="232"/>
      <c r="C1159" s="233"/>
      <c r="D1159" s="234" t="s">
        <v>171</v>
      </c>
      <c r="E1159" s="235" t="s">
        <v>19</v>
      </c>
      <c r="F1159" s="236" t="s">
        <v>1328</v>
      </c>
      <c r="G1159" s="233"/>
      <c r="H1159" s="235" t="s">
        <v>19</v>
      </c>
      <c r="I1159" s="237"/>
      <c r="J1159" s="233"/>
      <c r="K1159" s="233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171</v>
      </c>
      <c r="AU1159" s="242" t="s">
        <v>81</v>
      </c>
      <c r="AV1159" s="13" t="s">
        <v>79</v>
      </c>
      <c r="AW1159" s="13" t="s">
        <v>33</v>
      </c>
      <c r="AX1159" s="13" t="s">
        <v>72</v>
      </c>
      <c r="AY1159" s="242" t="s">
        <v>160</v>
      </c>
    </row>
    <row r="1160" s="14" customFormat="1">
      <c r="A1160" s="14"/>
      <c r="B1160" s="243"/>
      <c r="C1160" s="244"/>
      <c r="D1160" s="234" t="s">
        <v>171</v>
      </c>
      <c r="E1160" s="245" t="s">
        <v>19</v>
      </c>
      <c r="F1160" s="246" t="s">
        <v>1329</v>
      </c>
      <c r="G1160" s="244"/>
      <c r="H1160" s="247">
        <v>46.090000000000003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171</v>
      </c>
      <c r="AU1160" s="253" t="s">
        <v>81</v>
      </c>
      <c r="AV1160" s="14" t="s">
        <v>81</v>
      </c>
      <c r="AW1160" s="14" t="s">
        <v>33</v>
      </c>
      <c r="AX1160" s="14" t="s">
        <v>72</v>
      </c>
      <c r="AY1160" s="253" t="s">
        <v>160</v>
      </c>
    </row>
    <row r="1161" s="14" customFormat="1">
      <c r="A1161" s="14"/>
      <c r="B1161" s="243"/>
      <c r="C1161" s="244"/>
      <c r="D1161" s="234" t="s">
        <v>171</v>
      </c>
      <c r="E1161" s="245" t="s">
        <v>19</v>
      </c>
      <c r="F1161" s="246" t="s">
        <v>1330</v>
      </c>
      <c r="G1161" s="244"/>
      <c r="H1161" s="247">
        <v>-6.4850000000000003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171</v>
      </c>
      <c r="AU1161" s="253" t="s">
        <v>81</v>
      </c>
      <c r="AV1161" s="14" t="s">
        <v>81</v>
      </c>
      <c r="AW1161" s="14" t="s">
        <v>33</v>
      </c>
      <c r="AX1161" s="14" t="s">
        <v>72</v>
      </c>
      <c r="AY1161" s="253" t="s">
        <v>160</v>
      </c>
    </row>
    <row r="1162" s="13" customFormat="1">
      <c r="A1162" s="13"/>
      <c r="B1162" s="232"/>
      <c r="C1162" s="233"/>
      <c r="D1162" s="234" t="s">
        <v>171</v>
      </c>
      <c r="E1162" s="235" t="s">
        <v>19</v>
      </c>
      <c r="F1162" s="236" t="s">
        <v>1267</v>
      </c>
      <c r="G1162" s="233"/>
      <c r="H1162" s="235" t="s">
        <v>19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171</v>
      </c>
      <c r="AU1162" s="242" t="s">
        <v>81</v>
      </c>
      <c r="AV1162" s="13" t="s">
        <v>79</v>
      </c>
      <c r="AW1162" s="13" t="s">
        <v>33</v>
      </c>
      <c r="AX1162" s="13" t="s">
        <v>72</v>
      </c>
      <c r="AY1162" s="242" t="s">
        <v>160</v>
      </c>
    </row>
    <row r="1163" s="14" customFormat="1">
      <c r="A1163" s="14"/>
      <c r="B1163" s="243"/>
      <c r="C1163" s="244"/>
      <c r="D1163" s="234" t="s">
        <v>171</v>
      </c>
      <c r="E1163" s="245" t="s">
        <v>19</v>
      </c>
      <c r="F1163" s="246" t="s">
        <v>1331</v>
      </c>
      <c r="G1163" s="244"/>
      <c r="H1163" s="247">
        <v>138.815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171</v>
      </c>
      <c r="AU1163" s="253" t="s">
        <v>81</v>
      </c>
      <c r="AV1163" s="14" t="s">
        <v>81</v>
      </c>
      <c r="AW1163" s="14" t="s">
        <v>33</v>
      </c>
      <c r="AX1163" s="14" t="s">
        <v>72</v>
      </c>
      <c r="AY1163" s="253" t="s">
        <v>160</v>
      </c>
    </row>
    <row r="1164" s="14" customFormat="1">
      <c r="A1164" s="14"/>
      <c r="B1164" s="243"/>
      <c r="C1164" s="244"/>
      <c r="D1164" s="234" t="s">
        <v>171</v>
      </c>
      <c r="E1164" s="245" t="s">
        <v>19</v>
      </c>
      <c r="F1164" s="246" t="s">
        <v>1332</v>
      </c>
      <c r="G1164" s="244"/>
      <c r="H1164" s="247">
        <v>15.788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171</v>
      </c>
      <c r="AU1164" s="253" t="s">
        <v>81</v>
      </c>
      <c r="AV1164" s="14" t="s">
        <v>81</v>
      </c>
      <c r="AW1164" s="14" t="s">
        <v>33</v>
      </c>
      <c r="AX1164" s="14" t="s">
        <v>72</v>
      </c>
      <c r="AY1164" s="253" t="s">
        <v>160</v>
      </c>
    </row>
    <row r="1165" s="14" customFormat="1">
      <c r="A1165" s="14"/>
      <c r="B1165" s="243"/>
      <c r="C1165" s="244"/>
      <c r="D1165" s="234" t="s">
        <v>171</v>
      </c>
      <c r="E1165" s="245" t="s">
        <v>19</v>
      </c>
      <c r="F1165" s="246" t="s">
        <v>1333</v>
      </c>
      <c r="G1165" s="244"/>
      <c r="H1165" s="247">
        <v>43.576000000000001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171</v>
      </c>
      <c r="AU1165" s="253" t="s">
        <v>81</v>
      </c>
      <c r="AV1165" s="14" t="s">
        <v>81</v>
      </c>
      <c r="AW1165" s="14" t="s">
        <v>33</v>
      </c>
      <c r="AX1165" s="14" t="s">
        <v>72</v>
      </c>
      <c r="AY1165" s="253" t="s">
        <v>160</v>
      </c>
    </row>
    <row r="1166" s="14" customFormat="1">
      <c r="A1166" s="14"/>
      <c r="B1166" s="243"/>
      <c r="C1166" s="244"/>
      <c r="D1166" s="234" t="s">
        <v>171</v>
      </c>
      <c r="E1166" s="245" t="s">
        <v>19</v>
      </c>
      <c r="F1166" s="246" t="s">
        <v>1334</v>
      </c>
      <c r="G1166" s="244"/>
      <c r="H1166" s="247">
        <v>43.366999999999997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171</v>
      </c>
      <c r="AU1166" s="253" t="s">
        <v>81</v>
      </c>
      <c r="AV1166" s="14" t="s">
        <v>81</v>
      </c>
      <c r="AW1166" s="14" t="s">
        <v>33</v>
      </c>
      <c r="AX1166" s="14" t="s">
        <v>72</v>
      </c>
      <c r="AY1166" s="253" t="s">
        <v>160</v>
      </c>
    </row>
    <row r="1167" s="14" customFormat="1">
      <c r="A1167" s="14"/>
      <c r="B1167" s="243"/>
      <c r="C1167" s="244"/>
      <c r="D1167" s="234" t="s">
        <v>171</v>
      </c>
      <c r="E1167" s="245" t="s">
        <v>19</v>
      </c>
      <c r="F1167" s="246" t="s">
        <v>1333</v>
      </c>
      <c r="G1167" s="244"/>
      <c r="H1167" s="247">
        <v>43.576000000000001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171</v>
      </c>
      <c r="AU1167" s="253" t="s">
        <v>81</v>
      </c>
      <c r="AV1167" s="14" t="s">
        <v>81</v>
      </c>
      <c r="AW1167" s="14" t="s">
        <v>33</v>
      </c>
      <c r="AX1167" s="14" t="s">
        <v>72</v>
      </c>
      <c r="AY1167" s="253" t="s">
        <v>160</v>
      </c>
    </row>
    <row r="1168" s="14" customFormat="1">
      <c r="A1168" s="14"/>
      <c r="B1168" s="243"/>
      <c r="C1168" s="244"/>
      <c r="D1168" s="234" t="s">
        <v>171</v>
      </c>
      <c r="E1168" s="245" t="s">
        <v>19</v>
      </c>
      <c r="F1168" s="246" t="s">
        <v>1335</v>
      </c>
      <c r="G1168" s="244"/>
      <c r="H1168" s="247">
        <v>2.2599999999999998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171</v>
      </c>
      <c r="AU1168" s="253" t="s">
        <v>81</v>
      </c>
      <c r="AV1168" s="14" t="s">
        <v>81</v>
      </c>
      <c r="AW1168" s="14" t="s">
        <v>33</v>
      </c>
      <c r="AX1168" s="14" t="s">
        <v>72</v>
      </c>
      <c r="AY1168" s="253" t="s">
        <v>160</v>
      </c>
    </row>
    <row r="1169" s="14" customFormat="1">
      <c r="A1169" s="14"/>
      <c r="B1169" s="243"/>
      <c r="C1169" s="244"/>
      <c r="D1169" s="234" t="s">
        <v>171</v>
      </c>
      <c r="E1169" s="245" t="s">
        <v>19</v>
      </c>
      <c r="F1169" s="246" t="s">
        <v>1336</v>
      </c>
      <c r="G1169" s="244"/>
      <c r="H1169" s="247">
        <v>-29.167000000000002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171</v>
      </c>
      <c r="AU1169" s="253" t="s">
        <v>81</v>
      </c>
      <c r="AV1169" s="14" t="s">
        <v>81</v>
      </c>
      <c r="AW1169" s="14" t="s">
        <v>33</v>
      </c>
      <c r="AX1169" s="14" t="s">
        <v>72</v>
      </c>
      <c r="AY1169" s="253" t="s">
        <v>160</v>
      </c>
    </row>
    <row r="1170" s="13" customFormat="1">
      <c r="A1170" s="13"/>
      <c r="B1170" s="232"/>
      <c r="C1170" s="233"/>
      <c r="D1170" s="234" t="s">
        <v>171</v>
      </c>
      <c r="E1170" s="235" t="s">
        <v>19</v>
      </c>
      <c r="F1170" s="236" t="s">
        <v>326</v>
      </c>
      <c r="G1170" s="233"/>
      <c r="H1170" s="235" t="s">
        <v>19</v>
      </c>
      <c r="I1170" s="237"/>
      <c r="J1170" s="233"/>
      <c r="K1170" s="233"/>
      <c r="L1170" s="238"/>
      <c r="M1170" s="239"/>
      <c r="N1170" s="240"/>
      <c r="O1170" s="240"/>
      <c r="P1170" s="240"/>
      <c r="Q1170" s="240"/>
      <c r="R1170" s="240"/>
      <c r="S1170" s="240"/>
      <c r="T1170" s="24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2" t="s">
        <v>171</v>
      </c>
      <c r="AU1170" s="242" t="s">
        <v>81</v>
      </c>
      <c r="AV1170" s="13" t="s">
        <v>79</v>
      </c>
      <c r="AW1170" s="13" t="s">
        <v>33</v>
      </c>
      <c r="AX1170" s="13" t="s">
        <v>72</v>
      </c>
      <c r="AY1170" s="242" t="s">
        <v>160</v>
      </c>
    </row>
    <row r="1171" s="13" customFormat="1">
      <c r="A1171" s="13"/>
      <c r="B1171" s="232"/>
      <c r="C1171" s="233"/>
      <c r="D1171" s="234" t="s">
        <v>171</v>
      </c>
      <c r="E1171" s="235" t="s">
        <v>19</v>
      </c>
      <c r="F1171" s="236" t="s">
        <v>444</v>
      </c>
      <c r="G1171" s="233"/>
      <c r="H1171" s="235" t="s">
        <v>19</v>
      </c>
      <c r="I1171" s="237"/>
      <c r="J1171" s="233"/>
      <c r="K1171" s="233"/>
      <c r="L1171" s="238"/>
      <c r="M1171" s="239"/>
      <c r="N1171" s="240"/>
      <c r="O1171" s="240"/>
      <c r="P1171" s="240"/>
      <c r="Q1171" s="240"/>
      <c r="R1171" s="240"/>
      <c r="S1171" s="240"/>
      <c r="T1171" s="24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2" t="s">
        <v>171</v>
      </c>
      <c r="AU1171" s="242" t="s">
        <v>81</v>
      </c>
      <c r="AV1171" s="13" t="s">
        <v>79</v>
      </c>
      <c r="AW1171" s="13" t="s">
        <v>33</v>
      </c>
      <c r="AX1171" s="13" t="s">
        <v>72</v>
      </c>
      <c r="AY1171" s="242" t="s">
        <v>160</v>
      </c>
    </row>
    <row r="1172" s="14" customFormat="1">
      <c r="A1172" s="14"/>
      <c r="B1172" s="243"/>
      <c r="C1172" s="244"/>
      <c r="D1172" s="234" t="s">
        <v>171</v>
      </c>
      <c r="E1172" s="245" t="s">
        <v>19</v>
      </c>
      <c r="F1172" s="246" t="s">
        <v>1337</v>
      </c>
      <c r="G1172" s="244"/>
      <c r="H1172" s="247">
        <v>19.202999999999999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171</v>
      </c>
      <c r="AU1172" s="253" t="s">
        <v>81</v>
      </c>
      <c r="AV1172" s="14" t="s">
        <v>81</v>
      </c>
      <c r="AW1172" s="14" t="s">
        <v>33</v>
      </c>
      <c r="AX1172" s="14" t="s">
        <v>72</v>
      </c>
      <c r="AY1172" s="253" t="s">
        <v>160</v>
      </c>
    </row>
    <row r="1173" s="14" customFormat="1">
      <c r="A1173" s="14"/>
      <c r="B1173" s="243"/>
      <c r="C1173" s="244"/>
      <c r="D1173" s="234" t="s">
        <v>171</v>
      </c>
      <c r="E1173" s="245" t="s">
        <v>19</v>
      </c>
      <c r="F1173" s="246" t="s">
        <v>1338</v>
      </c>
      <c r="G1173" s="244"/>
      <c r="H1173" s="247">
        <v>3.6000000000000001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171</v>
      </c>
      <c r="AU1173" s="253" t="s">
        <v>81</v>
      </c>
      <c r="AV1173" s="14" t="s">
        <v>81</v>
      </c>
      <c r="AW1173" s="14" t="s">
        <v>33</v>
      </c>
      <c r="AX1173" s="14" t="s">
        <v>72</v>
      </c>
      <c r="AY1173" s="253" t="s">
        <v>160</v>
      </c>
    </row>
    <row r="1174" s="14" customFormat="1">
      <c r="A1174" s="14"/>
      <c r="B1174" s="243"/>
      <c r="C1174" s="244"/>
      <c r="D1174" s="234" t="s">
        <v>171</v>
      </c>
      <c r="E1174" s="245" t="s">
        <v>19</v>
      </c>
      <c r="F1174" s="246" t="s">
        <v>1339</v>
      </c>
      <c r="G1174" s="244"/>
      <c r="H1174" s="247">
        <v>-3.375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171</v>
      </c>
      <c r="AU1174" s="253" t="s">
        <v>81</v>
      </c>
      <c r="AV1174" s="14" t="s">
        <v>81</v>
      </c>
      <c r="AW1174" s="14" t="s">
        <v>33</v>
      </c>
      <c r="AX1174" s="14" t="s">
        <v>72</v>
      </c>
      <c r="AY1174" s="253" t="s">
        <v>160</v>
      </c>
    </row>
    <row r="1175" s="14" customFormat="1">
      <c r="A1175" s="14"/>
      <c r="B1175" s="243"/>
      <c r="C1175" s="244"/>
      <c r="D1175" s="234" t="s">
        <v>171</v>
      </c>
      <c r="E1175" s="245" t="s">
        <v>19</v>
      </c>
      <c r="F1175" s="246" t="s">
        <v>1340</v>
      </c>
      <c r="G1175" s="244"/>
      <c r="H1175" s="247">
        <v>3.3599999999999999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171</v>
      </c>
      <c r="AU1175" s="253" t="s">
        <v>81</v>
      </c>
      <c r="AV1175" s="14" t="s">
        <v>81</v>
      </c>
      <c r="AW1175" s="14" t="s">
        <v>33</v>
      </c>
      <c r="AX1175" s="14" t="s">
        <v>72</v>
      </c>
      <c r="AY1175" s="253" t="s">
        <v>160</v>
      </c>
    </row>
    <row r="1176" s="14" customFormat="1">
      <c r="A1176" s="14"/>
      <c r="B1176" s="243"/>
      <c r="C1176" s="244"/>
      <c r="D1176" s="234" t="s">
        <v>171</v>
      </c>
      <c r="E1176" s="245" t="s">
        <v>19</v>
      </c>
      <c r="F1176" s="246" t="s">
        <v>1037</v>
      </c>
      <c r="G1176" s="244"/>
      <c r="H1176" s="247">
        <v>-2.4239999999999999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171</v>
      </c>
      <c r="AU1176" s="253" t="s">
        <v>81</v>
      </c>
      <c r="AV1176" s="14" t="s">
        <v>81</v>
      </c>
      <c r="AW1176" s="14" t="s">
        <v>33</v>
      </c>
      <c r="AX1176" s="14" t="s">
        <v>72</v>
      </c>
      <c r="AY1176" s="253" t="s">
        <v>160</v>
      </c>
    </row>
    <row r="1177" s="13" customFormat="1">
      <c r="A1177" s="13"/>
      <c r="B1177" s="232"/>
      <c r="C1177" s="233"/>
      <c r="D1177" s="234" t="s">
        <v>171</v>
      </c>
      <c r="E1177" s="235" t="s">
        <v>19</v>
      </c>
      <c r="F1177" s="236" t="s">
        <v>446</v>
      </c>
      <c r="G1177" s="233"/>
      <c r="H1177" s="235" t="s">
        <v>19</v>
      </c>
      <c r="I1177" s="237"/>
      <c r="J1177" s="233"/>
      <c r="K1177" s="233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171</v>
      </c>
      <c r="AU1177" s="242" t="s">
        <v>81</v>
      </c>
      <c r="AV1177" s="13" t="s">
        <v>79</v>
      </c>
      <c r="AW1177" s="13" t="s">
        <v>33</v>
      </c>
      <c r="AX1177" s="13" t="s">
        <v>72</v>
      </c>
      <c r="AY1177" s="242" t="s">
        <v>160</v>
      </c>
    </row>
    <row r="1178" s="14" customFormat="1">
      <c r="A1178" s="14"/>
      <c r="B1178" s="243"/>
      <c r="C1178" s="244"/>
      <c r="D1178" s="234" t="s">
        <v>171</v>
      </c>
      <c r="E1178" s="245" t="s">
        <v>19</v>
      </c>
      <c r="F1178" s="246" t="s">
        <v>1341</v>
      </c>
      <c r="G1178" s="244"/>
      <c r="H1178" s="247">
        <v>60.654000000000003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171</v>
      </c>
      <c r="AU1178" s="253" t="s">
        <v>81</v>
      </c>
      <c r="AV1178" s="14" t="s">
        <v>81</v>
      </c>
      <c r="AW1178" s="14" t="s">
        <v>33</v>
      </c>
      <c r="AX1178" s="14" t="s">
        <v>72</v>
      </c>
      <c r="AY1178" s="253" t="s">
        <v>160</v>
      </c>
    </row>
    <row r="1179" s="14" customFormat="1">
      <c r="A1179" s="14"/>
      <c r="B1179" s="243"/>
      <c r="C1179" s="244"/>
      <c r="D1179" s="234" t="s">
        <v>171</v>
      </c>
      <c r="E1179" s="245" t="s">
        <v>19</v>
      </c>
      <c r="F1179" s="246" t="s">
        <v>1342</v>
      </c>
      <c r="G1179" s="244"/>
      <c r="H1179" s="247">
        <v>4.1399999999999997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3" t="s">
        <v>171</v>
      </c>
      <c r="AU1179" s="253" t="s">
        <v>81</v>
      </c>
      <c r="AV1179" s="14" t="s">
        <v>81</v>
      </c>
      <c r="AW1179" s="14" t="s">
        <v>33</v>
      </c>
      <c r="AX1179" s="14" t="s">
        <v>72</v>
      </c>
      <c r="AY1179" s="253" t="s">
        <v>160</v>
      </c>
    </row>
    <row r="1180" s="14" customFormat="1">
      <c r="A1180" s="14"/>
      <c r="B1180" s="243"/>
      <c r="C1180" s="244"/>
      <c r="D1180" s="234" t="s">
        <v>171</v>
      </c>
      <c r="E1180" s="245" t="s">
        <v>19</v>
      </c>
      <c r="F1180" s="246" t="s">
        <v>1342</v>
      </c>
      <c r="G1180" s="244"/>
      <c r="H1180" s="247">
        <v>4.1399999999999997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171</v>
      </c>
      <c r="AU1180" s="253" t="s">
        <v>81</v>
      </c>
      <c r="AV1180" s="14" t="s">
        <v>81</v>
      </c>
      <c r="AW1180" s="14" t="s">
        <v>33</v>
      </c>
      <c r="AX1180" s="14" t="s">
        <v>72</v>
      </c>
      <c r="AY1180" s="253" t="s">
        <v>160</v>
      </c>
    </row>
    <row r="1181" s="14" customFormat="1">
      <c r="A1181" s="14"/>
      <c r="B1181" s="243"/>
      <c r="C1181" s="244"/>
      <c r="D1181" s="234" t="s">
        <v>171</v>
      </c>
      <c r="E1181" s="245" t="s">
        <v>19</v>
      </c>
      <c r="F1181" s="246" t="s">
        <v>1343</v>
      </c>
      <c r="G1181" s="244"/>
      <c r="H1181" s="247">
        <v>-12.948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171</v>
      </c>
      <c r="AU1181" s="253" t="s">
        <v>81</v>
      </c>
      <c r="AV1181" s="14" t="s">
        <v>81</v>
      </c>
      <c r="AW1181" s="14" t="s">
        <v>33</v>
      </c>
      <c r="AX1181" s="14" t="s">
        <v>72</v>
      </c>
      <c r="AY1181" s="253" t="s">
        <v>160</v>
      </c>
    </row>
    <row r="1182" s="13" customFormat="1">
      <c r="A1182" s="13"/>
      <c r="B1182" s="232"/>
      <c r="C1182" s="233"/>
      <c r="D1182" s="234" t="s">
        <v>171</v>
      </c>
      <c r="E1182" s="235" t="s">
        <v>19</v>
      </c>
      <c r="F1182" s="236" t="s">
        <v>1344</v>
      </c>
      <c r="G1182" s="233"/>
      <c r="H1182" s="235" t="s">
        <v>19</v>
      </c>
      <c r="I1182" s="237"/>
      <c r="J1182" s="233"/>
      <c r="K1182" s="233"/>
      <c r="L1182" s="238"/>
      <c r="M1182" s="239"/>
      <c r="N1182" s="240"/>
      <c r="O1182" s="240"/>
      <c r="P1182" s="240"/>
      <c r="Q1182" s="240"/>
      <c r="R1182" s="240"/>
      <c r="S1182" s="240"/>
      <c r="T1182" s="24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2" t="s">
        <v>171</v>
      </c>
      <c r="AU1182" s="242" t="s">
        <v>81</v>
      </c>
      <c r="AV1182" s="13" t="s">
        <v>79</v>
      </c>
      <c r="AW1182" s="13" t="s">
        <v>33</v>
      </c>
      <c r="AX1182" s="13" t="s">
        <v>72</v>
      </c>
      <c r="AY1182" s="242" t="s">
        <v>160</v>
      </c>
    </row>
    <row r="1183" s="14" customFormat="1">
      <c r="A1183" s="14"/>
      <c r="B1183" s="243"/>
      <c r="C1183" s="244"/>
      <c r="D1183" s="234" t="s">
        <v>171</v>
      </c>
      <c r="E1183" s="245" t="s">
        <v>19</v>
      </c>
      <c r="F1183" s="246" t="s">
        <v>1345</v>
      </c>
      <c r="G1183" s="244"/>
      <c r="H1183" s="247">
        <v>75.531999999999996</v>
      </c>
      <c r="I1183" s="248"/>
      <c r="J1183" s="244"/>
      <c r="K1183" s="244"/>
      <c r="L1183" s="249"/>
      <c r="M1183" s="250"/>
      <c r="N1183" s="251"/>
      <c r="O1183" s="251"/>
      <c r="P1183" s="251"/>
      <c r="Q1183" s="251"/>
      <c r="R1183" s="251"/>
      <c r="S1183" s="251"/>
      <c r="T1183" s="25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3" t="s">
        <v>171</v>
      </c>
      <c r="AU1183" s="253" t="s">
        <v>81</v>
      </c>
      <c r="AV1183" s="14" t="s">
        <v>81</v>
      </c>
      <c r="AW1183" s="14" t="s">
        <v>33</v>
      </c>
      <c r="AX1183" s="14" t="s">
        <v>72</v>
      </c>
      <c r="AY1183" s="253" t="s">
        <v>160</v>
      </c>
    </row>
    <row r="1184" s="14" customFormat="1">
      <c r="A1184" s="14"/>
      <c r="B1184" s="243"/>
      <c r="C1184" s="244"/>
      <c r="D1184" s="234" t="s">
        <v>171</v>
      </c>
      <c r="E1184" s="245" t="s">
        <v>19</v>
      </c>
      <c r="F1184" s="246" t="s">
        <v>1346</v>
      </c>
      <c r="G1184" s="244"/>
      <c r="H1184" s="247">
        <v>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171</v>
      </c>
      <c r="AU1184" s="253" t="s">
        <v>81</v>
      </c>
      <c r="AV1184" s="14" t="s">
        <v>81</v>
      </c>
      <c r="AW1184" s="14" t="s">
        <v>33</v>
      </c>
      <c r="AX1184" s="14" t="s">
        <v>72</v>
      </c>
      <c r="AY1184" s="253" t="s">
        <v>160</v>
      </c>
    </row>
    <row r="1185" s="14" customFormat="1">
      <c r="A1185" s="14"/>
      <c r="B1185" s="243"/>
      <c r="C1185" s="244"/>
      <c r="D1185" s="234" t="s">
        <v>171</v>
      </c>
      <c r="E1185" s="245" t="s">
        <v>19</v>
      </c>
      <c r="F1185" s="246" t="s">
        <v>1347</v>
      </c>
      <c r="G1185" s="244"/>
      <c r="H1185" s="247">
        <v>1.73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171</v>
      </c>
      <c r="AU1185" s="253" t="s">
        <v>81</v>
      </c>
      <c r="AV1185" s="14" t="s">
        <v>81</v>
      </c>
      <c r="AW1185" s="14" t="s">
        <v>33</v>
      </c>
      <c r="AX1185" s="14" t="s">
        <v>72</v>
      </c>
      <c r="AY1185" s="253" t="s">
        <v>160</v>
      </c>
    </row>
    <row r="1186" s="14" customFormat="1">
      <c r="A1186" s="14"/>
      <c r="B1186" s="243"/>
      <c r="C1186" s="244"/>
      <c r="D1186" s="234" t="s">
        <v>171</v>
      </c>
      <c r="E1186" s="245" t="s">
        <v>19</v>
      </c>
      <c r="F1186" s="246" t="s">
        <v>1348</v>
      </c>
      <c r="G1186" s="244"/>
      <c r="H1186" s="247">
        <v>-19.962</v>
      </c>
      <c r="I1186" s="248"/>
      <c r="J1186" s="244"/>
      <c r="K1186" s="244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3" t="s">
        <v>171</v>
      </c>
      <c r="AU1186" s="253" t="s">
        <v>81</v>
      </c>
      <c r="AV1186" s="14" t="s">
        <v>81</v>
      </c>
      <c r="AW1186" s="14" t="s">
        <v>33</v>
      </c>
      <c r="AX1186" s="14" t="s">
        <v>72</v>
      </c>
      <c r="AY1186" s="253" t="s">
        <v>160</v>
      </c>
    </row>
    <row r="1187" s="13" customFormat="1">
      <c r="A1187" s="13"/>
      <c r="B1187" s="232"/>
      <c r="C1187" s="233"/>
      <c r="D1187" s="234" t="s">
        <v>171</v>
      </c>
      <c r="E1187" s="235" t="s">
        <v>19</v>
      </c>
      <c r="F1187" s="236" t="s">
        <v>1349</v>
      </c>
      <c r="G1187" s="233"/>
      <c r="H1187" s="235" t="s">
        <v>19</v>
      </c>
      <c r="I1187" s="237"/>
      <c r="J1187" s="233"/>
      <c r="K1187" s="233"/>
      <c r="L1187" s="238"/>
      <c r="M1187" s="239"/>
      <c r="N1187" s="240"/>
      <c r="O1187" s="240"/>
      <c r="P1187" s="240"/>
      <c r="Q1187" s="240"/>
      <c r="R1187" s="240"/>
      <c r="S1187" s="240"/>
      <c r="T1187" s="24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2" t="s">
        <v>171</v>
      </c>
      <c r="AU1187" s="242" t="s">
        <v>81</v>
      </c>
      <c r="AV1187" s="13" t="s">
        <v>79</v>
      </c>
      <c r="AW1187" s="13" t="s">
        <v>33</v>
      </c>
      <c r="AX1187" s="13" t="s">
        <v>72</v>
      </c>
      <c r="AY1187" s="242" t="s">
        <v>160</v>
      </c>
    </row>
    <row r="1188" s="14" customFormat="1">
      <c r="A1188" s="14"/>
      <c r="B1188" s="243"/>
      <c r="C1188" s="244"/>
      <c r="D1188" s="234" t="s">
        <v>171</v>
      </c>
      <c r="E1188" s="245" t="s">
        <v>19</v>
      </c>
      <c r="F1188" s="246" t="s">
        <v>1350</v>
      </c>
      <c r="G1188" s="244"/>
      <c r="H1188" s="247">
        <v>119.024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171</v>
      </c>
      <c r="AU1188" s="253" t="s">
        <v>81</v>
      </c>
      <c r="AV1188" s="14" t="s">
        <v>81</v>
      </c>
      <c r="AW1188" s="14" t="s">
        <v>33</v>
      </c>
      <c r="AX1188" s="14" t="s">
        <v>72</v>
      </c>
      <c r="AY1188" s="253" t="s">
        <v>160</v>
      </c>
    </row>
    <row r="1189" s="14" customFormat="1">
      <c r="A1189" s="14"/>
      <c r="B1189" s="243"/>
      <c r="C1189" s="244"/>
      <c r="D1189" s="234" t="s">
        <v>171</v>
      </c>
      <c r="E1189" s="245" t="s">
        <v>19</v>
      </c>
      <c r="F1189" s="246" t="s">
        <v>1351</v>
      </c>
      <c r="G1189" s="244"/>
      <c r="H1189" s="247">
        <v>1.3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171</v>
      </c>
      <c r="AU1189" s="253" t="s">
        <v>81</v>
      </c>
      <c r="AV1189" s="14" t="s">
        <v>81</v>
      </c>
      <c r="AW1189" s="14" t="s">
        <v>33</v>
      </c>
      <c r="AX1189" s="14" t="s">
        <v>72</v>
      </c>
      <c r="AY1189" s="253" t="s">
        <v>160</v>
      </c>
    </row>
    <row r="1190" s="14" customFormat="1">
      <c r="A1190" s="14"/>
      <c r="B1190" s="243"/>
      <c r="C1190" s="244"/>
      <c r="D1190" s="234" t="s">
        <v>171</v>
      </c>
      <c r="E1190" s="245" t="s">
        <v>19</v>
      </c>
      <c r="F1190" s="246" t="s">
        <v>1352</v>
      </c>
      <c r="G1190" s="244"/>
      <c r="H1190" s="247">
        <v>-17.286000000000001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171</v>
      </c>
      <c r="AU1190" s="253" t="s">
        <v>81</v>
      </c>
      <c r="AV1190" s="14" t="s">
        <v>81</v>
      </c>
      <c r="AW1190" s="14" t="s">
        <v>33</v>
      </c>
      <c r="AX1190" s="14" t="s">
        <v>72</v>
      </c>
      <c r="AY1190" s="253" t="s">
        <v>160</v>
      </c>
    </row>
    <row r="1191" s="13" customFormat="1">
      <c r="A1191" s="13"/>
      <c r="B1191" s="232"/>
      <c r="C1191" s="233"/>
      <c r="D1191" s="234" t="s">
        <v>171</v>
      </c>
      <c r="E1191" s="235" t="s">
        <v>19</v>
      </c>
      <c r="F1191" s="236" t="s">
        <v>1353</v>
      </c>
      <c r="G1191" s="233"/>
      <c r="H1191" s="235" t="s">
        <v>19</v>
      </c>
      <c r="I1191" s="237"/>
      <c r="J1191" s="233"/>
      <c r="K1191" s="233"/>
      <c r="L1191" s="238"/>
      <c r="M1191" s="239"/>
      <c r="N1191" s="240"/>
      <c r="O1191" s="240"/>
      <c r="P1191" s="240"/>
      <c r="Q1191" s="240"/>
      <c r="R1191" s="240"/>
      <c r="S1191" s="240"/>
      <c r="T1191" s="24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2" t="s">
        <v>171</v>
      </c>
      <c r="AU1191" s="242" t="s">
        <v>81</v>
      </c>
      <c r="AV1191" s="13" t="s">
        <v>79</v>
      </c>
      <c r="AW1191" s="13" t="s">
        <v>33</v>
      </c>
      <c r="AX1191" s="13" t="s">
        <v>72</v>
      </c>
      <c r="AY1191" s="242" t="s">
        <v>160</v>
      </c>
    </row>
    <row r="1192" s="14" customFormat="1">
      <c r="A1192" s="14"/>
      <c r="B1192" s="243"/>
      <c r="C1192" s="244"/>
      <c r="D1192" s="234" t="s">
        <v>171</v>
      </c>
      <c r="E1192" s="245" t="s">
        <v>19</v>
      </c>
      <c r="F1192" s="246" t="s">
        <v>1354</v>
      </c>
      <c r="G1192" s="244"/>
      <c r="H1192" s="247">
        <v>62.625999999999998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171</v>
      </c>
      <c r="AU1192" s="253" t="s">
        <v>81</v>
      </c>
      <c r="AV1192" s="14" t="s">
        <v>81</v>
      </c>
      <c r="AW1192" s="14" t="s">
        <v>33</v>
      </c>
      <c r="AX1192" s="14" t="s">
        <v>72</v>
      </c>
      <c r="AY1192" s="253" t="s">
        <v>160</v>
      </c>
    </row>
    <row r="1193" s="14" customFormat="1">
      <c r="A1193" s="14"/>
      <c r="B1193" s="243"/>
      <c r="C1193" s="244"/>
      <c r="D1193" s="234" t="s">
        <v>171</v>
      </c>
      <c r="E1193" s="245" t="s">
        <v>19</v>
      </c>
      <c r="F1193" s="246" t="s">
        <v>1355</v>
      </c>
      <c r="G1193" s="244"/>
      <c r="H1193" s="247">
        <v>1.73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171</v>
      </c>
      <c r="AU1193" s="253" t="s">
        <v>81</v>
      </c>
      <c r="AV1193" s="14" t="s">
        <v>81</v>
      </c>
      <c r="AW1193" s="14" t="s">
        <v>33</v>
      </c>
      <c r="AX1193" s="14" t="s">
        <v>72</v>
      </c>
      <c r="AY1193" s="253" t="s">
        <v>160</v>
      </c>
    </row>
    <row r="1194" s="14" customFormat="1">
      <c r="A1194" s="14"/>
      <c r="B1194" s="243"/>
      <c r="C1194" s="244"/>
      <c r="D1194" s="234" t="s">
        <v>171</v>
      </c>
      <c r="E1194" s="245" t="s">
        <v>19</v>
      </c>
      <c r="F1194" s="246" t="s">
        <v>1356</v>
      </c>
      <c r="G1194" s="244"/>
      <c r="H1194" s="247">
        <v>0.88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171</v>
      </c>
      <c r="AU1194" s="253" t="s">
        <v>81</v>
      </c>
      <c r="AV1194" s="14" t="s">
        <v>81</v>
      </c>
      <c r="AW1194" s="14" t="s">
        <v>33</v>
      </c>
      <c r="AX1194" s="14" t="s">
        <v>72</v>
      </c>
      <c r="AY1194" s="253" t="s">
        <v>160</v>
      </c>
    </row>
    <row r="1195" s="14" customFormat="1">
      <c r="A1195" s="14"/>
      <c r="B1195" s="243"/>
      <c r="C1195" s="244"/>
      <c r="D1195" s="234" t="s">
        <v>171</v>
      </c>
      <c r="E1195" s="245" t="s">
        <v>19</v>
      </c>
      <c r="F1195" s="246" t="s">
        <v>1357</v>
      </c>
      <c r="G1195" s="244"/>
      <c r="H1195" s="247">
        <v>-9.9190000000000005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171</v>
      </c>
      <c r="AU1195" s="253" t="s">
        <v>81</v>
      </c>
      <c r="AV1195" s="14" t="s">
        <v>81</v>
      </c>
      <c r="AW1195" s="14" t="s">
        <v>33</v>
      </c>
      <c r="AX1195" s="14" t="s">
        <v>72</v>
      </c>
      <c r="AY1195" s="253" t="s">
        <v>160</v>
      </c>
    </row>
    <row r="1196" s="13" customFormat="1">
      <c r="A1196" s="13"/>
      <c r="B1196" s="232"/>
      <c r="C1196" s="233"/>
      <c r="D1196" s="234" t="s">
        <v>171</v>
      </c>
      <c r="E1196" s="235" t="s">
        <v>19</v>
      </c>
      <c r="F1196" s="236" t="s">
        <v>1358</v>
      </c>
      <c r="G1196" s="233"/>
      <c r="H1196" s="235" t="s">
        <v>19</v>
      </c>
      <c r="I1196" s="237"/>
      <c r="J1196" s="233"/>
      <c r="K1196" s="233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171</v>
      </c>
      <c r="AU1196" s="242" t="s">
        <v>81</v>
      </c>
      <c r="AV1196" s="13" t="s">
        <v>79</v>
      </c>
      <c r="AW1196" s="13" t="s">
        <v>33</v>
      </c>
      <c r="AX1196" s="13" t="s">
        <v>72</v>
      </c>
      <c r="AY1196" s="242" t="s">
        <v>160</v>
      </c>
    </row>
    <row r="1197" s="14" customFormat="1">
      <c r="A1197" s="14"/>
      <c r="B1197" s="243"/>
      <c r="C1197" s="244"/>
      <c r="D1197" s="234" t="s">
        <v>171</v>
      </c>
      <c r="E1197" s="245" t="s">
        <v>19</v>
      </c>
      <c r="F1197" s="246" t="s">
        <v>1359</v>
      </c>
      <c r="G1197" s="244"/>
      <c r="H1197" s="247">
        <v>63.456000000000003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171</v>
      </c>
      <c r="AU1197" s="253" t="s">
        <v>81</v>
      </c>
      <c r="AV1197" s="14" t="s">
        <v>81</v>
      </c>
      <c r="AW1197" s="14" t="s">
        <v>33</v>
      </c>
      <c r="AX1197" s="14" t="s">
        <v>72</v>
      </c>
      <c r="AY1197" s="253" t="s">
        <v>160</v>
      </c>
    </row>
    <row r="1198" s="14" customFormat="1">
      <c r="A1198" s="14"/>
      <c r="B1198" s="243"/>
      <c r="C1198" s="244"/>
      <c r="D1198" s="234" t="s">
        <v>171</v>
      </c>
      <c r="E1198" s="245" t="s">
        <v>19</v>
      </c>
      <c r="F1198" s="246" t="s">
        <v>1346</v>
      </c>
      <c r="G1198" s="244"/>
      <c r="H1198" s="247">
        <v>1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171</v>
      </c>
      <c r="AU1198" s="253" t="s">
        <v>81</v>
      </c>
      <c r="AV1198" s="14" t="s">
        <v>81</v>
      </c>
      <c r="AW1198" s="14" t="s">
        <v>33</v>
      </c>
      <c r="AX1198" s="14" t="s">
        <v>72</v>
      </c>
      <c r="AY1198" s="253" t="s">
        <v>160</v>
      </c>
    </row>
    <row r="1199" s="14" customFormat="1">
      <c r="A1199" s="14"/>
      <c r="B1199" s="243"/>
      <c r="C1199" s="244"/>
      <c r="D1199" s="234" t="s">
        <v>171</v>
      </c>
      <c r="E1199" s="245" t="s">
        <v>19</v>
      </c>
      <c r="F1199" s="246" t="s">
        <v>1360</v>
      </c>
      <c r="G1199" s="244"/>
      <c r="H1199" s="247">
        <v>-8.4139999999999997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171</v>
      </c>
      <c r="AU1199" s="253" t="s">
        <v>81</v>
      </c>
      <c r="AV1199" s="14" t="s">
        <v>81</v>
      </c>
      <c r="AW1199" s="14" t="s">
        <v>33</v>
      </c>
      <c r="AX1199" s="14" t="s">
        <v>72</v>
      </c>
      <c r="AY1199" s="253" t="s">
        <v>160</v>
      </c>
    </row>
    <row r="1200" s="13" customFormat="1">
      <c r="A1200" s="13"/>
      <c r="B1200" s="232"/>
      <c r="C1200" s="233"/>
      <c r="D1200" s="234" t="s">
        <v>171</v>
      </c>
      <c r="E1200" s="235" t="s">
        <v>19</v>
      </c>
      <c r="F1200" s="236" t="s">
        <v>1361</v>
      </c>
      <c r="G1200" s="233"/>
      <c r="H1200" s="235" t="s">
        <v>19</v>
      </c>
      <c r="I1200" s="237"/>
      <c r="J1200" s="233"/>
      <c r="K1200" s="233"/>
      <c r="L1200" s="238"/>
      <c r="M1200" s="239"/>
      <c r="N1200" s="240"/>
      <c r="O1200" s="240"/>
      <c r="P1200" s="240"/>
      <c r="Q1200" s="240"/>
      <c r="R1200" s="240"/>
      <c r="S1200" s="240"/>
      <c r="T1200" s="24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2" t="s">
        <v>171</v>
      </c>
      <c r="AU1200" s="242" t="s">
        <v>81</v>
      </c>
      <c r="AV1200" s="13" t="s">
        <v>79</v>
      </c>
      <c r="AW1200" s="13" t="s">
        <v>33</v>
      </c>
      <c r="AX1200" s="13" t="s">
        <v>72</v>
      </c>
      <c r="AY1200" s="242" t="s">
        <v>160</v>
      </c>
    </row>
    <row r="1201" s="14" customFormat="1">
      <c r="A1201" s="14"/>
      <c r="B1201" s="243"/>
      <c r="C1201" s="244"/>
      <c r="D1201" s="234" t="s">
        <v>171</v>
      </c>
      <c r="E1201" s="245" t="s">
        <v>19</v>
      </c>
      <c r="F1201" s="246" t="s">
        <v>1362</v>
      </c>
      <c r="G1201" s="244"/>
      <c r="H1201" s="247">
        <v>28.718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171</v>
      </c>
      <c r="AU1201" s="253" t="s">
        <v>81</v>
      </c>
      <c r="AV1201" s="14" t="s">
        <v>81</v>
      </c>
      <c r="AW1201" s="14" t="s">
        <v>33</v>
      </c>
      <c r="AX1201" s="14" t="s">
        <v>72</v>
      </c>
      <c r="AY1201" s="253" t="s">
        <v>160</v>
      </c>
    </row>
    <row r="1202" s="14" customFormat="1">
      <c r="A1202" s="14"/>
      <c r="B1202" s="243"/>
      <c r="C1202" s="244"/>
      <c r="D1202" s="234" t="s">
        <v>171</v>
      </c>
      <c r="E1202" s="245" t="s">
        <v>19</v>
      </c>
      <c r="F1202" s="246" t="s">
        <v>1363</v>
      </c>
      <c r="G1202" s="244"/>
      <c r="H1202" s="247">
        <v>-1.5760000000000001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171</v>
      </c>
      <c r="AU1202" s="253" t="s">
        <v>81</v>
      </c>
      <c r="AV1202" s="14" t="s">
        <v>81</v>
      </c>
      <c r="AW1202" s="14" t="s">
        <v>33</v>
      </c>
      <c r="AX1202" s="14" t="s">
        <v>72</v>
      </c>
      <c r="AY1202" s="253" t="s">
        <v>160</v>
      </c>
    </row>
    <row r="1203" s="13" customFormat="1">
      <c r="A1203" s="13"/>
      <c r="B1203" s="232"/>
      <c r="C1203" s="233"/>
      <c r="D1203" s="234" t="s">
        <v>171</v>
      </c>
      <c r="E1203" s="235" t="s">
        <v>19</v>
      </c>
      <c r="F1203" s="236" t="s">
        <v>1364</v>
      </c>
      <c r="G1203" s="233"/>
      <c r="H1203" s="235" t="s">
        <v>19</v>
      </c>
      <c r="I1203" s="237"/>
      <c r="J1203" s="233"/>
      <c r="K1203" s="233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171</v>
      </c>
      <c r="AU1203" s="242" t="s">
        <v>81</v>
      </c>
      <c r="AV1203" s="13" t="s">
        <v>79</v>
      </c>
      <c r="AW1203" s="13" t="s">
        <v>33</v>
      </c>
      <c r="AX1203" s="13" t="s">
        <v>72</v>
      </c>
      <c r="AY1203" s="242" t="s">
        <v>160</v>
      </c>
    </row>
    <row r="1204" s="14" customFormat="1">
      <c r="A1204" s="14"/>
      <c r="B1204" s="243"/>
      <c r="C1204" s="244"/>
      <c r="D1204" s="234" t="s">
        <v>171</v>
      </c>
      <c r="E1204" s="245" t="s">
        <v>19</v>
      </c>
      <c r="F1204" s="246" t="s">
        <v>1365</v>
      </c>
      <c r="G1204" s="244"/>
      <c r="H1204" s="247">
        <v>64.978999999999999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171</v>
      </c>
      <c r="AU1204" s="253" t="s">
        <v>81</v>
      </c>
      <c r="AV1204" s="14" t="s">
        <v>81</v>
      </c>
      <c r="AW1204" s="14" t="s">
        <v>33</v>
      </c>
      <c r="AX1204" s="14" t="s">
        <v>72</v>
      </c>
      <c r="AY1204" s="253" t="s">
        <v>160</v>
      </c>
    </row>
    <row r="1205" s="14" customFormat="1">
      <c r="A1205" s="14"/>
      <c r="B1205" s="243"/>
      <c r="C1205" s="244"/>
      <c r="D1205" s="234" t="s">
        <v>171</v>
      </c>
      <c r="E1205" s="245" t="s">
        <v>19</v>
      </c>
      <c r="F1205" s="246" t="s">
        <v>1346</v>
      </c>
      <c r="G1205" s="244"/>
      <c r="H1205" s="247">
        <v>1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171</v>
      </c>
      <c r="AU1205" s="253" t="s">
        <v>81</v>
      </c>
      <c r="AV1205" s="14" t="s">
        <v>81</v>
      </c>
      <c r="AW1205" s="14" t="s">
        <v>33</v>
      </c>
      <c r="AX1205" s="14" t="s">
        <v>72</v>
      </c>
      <c r="AY1205" s="253" t="s">
        <v>160</v>
      </c>
    </row>
    <row r="1206" s="14" customFormat="1">
      <c r="A1206" s="14"/>
      <c r="B1206" s="243"/>
      <c r="C1206" s="244"/>
      <c r="D1206" s="234" t="s">
        <v>171</v>
      </c>
      <c r="E1206" s="245" t="s">
        <v>19</v>
      </c>
      <c r="F1206" s="246" t="s">
        <v>1366</v>
      </c>
      <c r="G1206" s="244"/>
      <c r="H1206" s="247">
        <v>-7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171</v>
      </c>
      <c r="AU1206" s="253" t="s">
        <v>81</v>
      </c>
      <c r="AV1206" s="14" t="s">
        <v>81</v>
      </c>
      <c r="AW1206" s="14" t="s">
        <v>33</v>
      </c>
      <c r="AX1206" s="14" t="s">
        <v>72</v>
      </c>
      <c r="AY1206" s="253" t="s">
        <v>160</v>
      </c>
    </row>
    <row r="1207" s="13" customFormat="1">
      <c r="A1207" s="13"/>
      <c r="B1207" s="232"/>
      <c r="C1207" s="233"/>
      <c r="D1207" s="234" t="s">
        <v>171</v>
      </c>
      <c r="E1207" s="235" t="s">
        <v>19</v>
      </c>
      <c r="F1207" s="236" t="s">
        <v>1367</v>
      </c>
      <c r="G1207" s="233"/>
      <c r="H1207" s="235" t="s">
        <v>19</v>
      </c>
      <c r="I1207" s="237"/>
      <c r="J1207" s="233"/>
      <c r="K1207" s="233"/>
      <c r="L1207" s="238"/>
      <c r="M1207" s="239"/>
      <c r="N1207" s="240"/>
      <c r="O1207" s="240"/>
      <c r="P1207" s="240"/>
      <c r="Q1207" s="240"/>
      <c r="R1207" s="240"/>
      <c r="S1207" s="240"/>
      <c r="T1207" s="24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2" t="s">
        <v>171</v>
      </c>
      <c r="AU1207" s="242" t="s">
        <v>81</v>
      </c>
      <c r="AV1207" s="13" t="s">
        <v>79</v>
      </c>
      <c r="AW1207" s="13" t="s">
        <v>33</v>
      </c>
      <c r="AX1207" s="13" t="s">
        <v>72</v>
      </c>
      <c r="AY1207" s="242" t="s">
        <v>160</v>
      </c>
    </row>
    <row r="1208" s="14" customFormat="1">
      <c r="A1208" s="14"/>
      <c r="B1208" s="243"/>
      <c r="C1208" s="244"/>
      <c r="D1208" s="234" t="s">
        <v>171</v>
      </c>
      <c r="E1208" s="245" t="s">
        <v>19</v>
      </c>
      <c r="F1208" s="246" t="s">
        <v>1368</v>
      </c>
      <c r="G1208" s="244"/>
      <c r="H1208" s="247">
        <v>29.41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171</v>
      </c>
      <c r="AU1208" s="253" t="s">
        <v>81</v>
      </c>
      <c r="AV1208" s="14" t="s">
        <v>81</v>
      </c>
      <c r="AW1208" s="14" t="s">
        <v>33</v>
      </c>
      <c r="AX1208" s="14" t="s">
        <v>72</v>
      </c>
      <c r="AY1208" s="253" t="s">
        <v>160</v>
      </c>
    </row>
    <row r="1209" s="14" customFormat="1">
      <c r="A1209" s="14"/>
      <c r="B1209" s="243"/>
      <c r="C1209" s="244"/>
      <c r="D1209" s="234" t="s">
        <v>171</v>
      </c>
      <c r="E1209" s="245" t="s">
        <v>19</v>
      </c>
      <c r="F1209" s="246" t="s">
        <v>1363</v>
      </c>
      <c r="G1209" s="244"/>
      <c r="H1209" s="247">
        <v>-1.5760000000000001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171</v>
      </c>
      <c r="AU1209" s="253" t="s">
        <v>81</v>
      </c>
      <c r="AV1209" s="14" t="s">
        <v>81</v>
      </c>
      <c r="AW1209" s="14" t="s">
        <v>33</v>
      </c>
      <c r="AX1209" s="14" t="s">
        <v>72</v>
      </c>
      <c r="AY1209" s="253" t="s">
        <v>160</v>
      </c>
    </row>
    <row r="1210" s="13" customFormat="1">
      <c r="A1210" s="13"/>
      <c r="B1210" s="232"/>
      <c r="C1210" s="233"/>
      <c r="D1210" s="234" t="s">
        <v>171</v>
      </c>
      <c r="E1210" s="235" t="s">
        <v>19</v>
      </c>
      <c r="F1210" s="236" t="s">
        <v>1369</v>
      </c>
      <c r="G1210" s="233"/>
      <c r="H1210" s="235" t="s">
        <v>19</v>
      </c>
      <c r="I1210" s="237"/>
      <c r="J1210" s="233"/>
      <c r="K1210" s="233"/>
      <c r="L1210" s="238"/>
      <c r="M1210" s="239"/>
      <c r="N1210" s="240"/>
      <c r="O1210" s="240"/>
      <c r="P1210" s="240"/>
      <c r="Q1210" s="240"/>
      <c r="R1210" s="240"/>
      <c r="S1210" s="240"/>
      <c r="T1210" s="24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2" t="s">
        <v>171</v>
      </c>
      <c r="AU1210" s="242" t="s">
        <v>81</v>
      </c>
      <c r="AV1210" s="13" t="s">
        <v>79</v>
      </c>
      <c r="AW1210" s="13" t="s">
        <v>33</v>
      </c>
      <c r="AX1210" s="13" t="s">
        <v>72</v>
      </c>
      <c r="AY1210" s="242" t="s">
        <v>160</v>
      </c>
    </row>
    <row r="1211" s="14" customFormat="1">
      <c r="A1211" s="14"/>
      <c r="B1211" s="243"/>
      <c r="C1211" s="244"/>
      <c r="D1211" s="234" t="s">
        <v>171</v>
      </c>
      <c r="E1211" s="245" t="s">
        <v>19</v>
      </c>
      <c r="F1211" s="246" t="s">
        <v>1370</v>
      </c>
      <c r="G1211" s="244"/>
      <c r="H1211" s="247">
        <v>64.147999999999996</v>
      </c>
      <c r="I1211" s="248"/>
      <c r="J1211" s="244"/>
      <c r="K1211" s="244"/>
      <c r="L1211" s="249"/>
      <c r="M1211" s="250"/>
      <c r="N1211" s="251"/>
      <c r="O1211" s="251"/>
      <c r="P1211" s="251"/>
      <c r="Q1211" s="251"/>
      <c r="R1211" s="251"/>
      <c r="S1211" s="251"/>
      <c r="T1211" s="25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3" t="s">
        <v>171</v>
      </c>
      <c r="AU1211" s="253" t="s">
        <v>81</v>
      </c>
      <c r="AV1211" s="14" t="s">
        <v>81</v>
      </c>
      <c r="AW1211" s="14" t="s">
        <v>33</v>
      </c>
      <c r="AX1211" s="14" t="s">
        <v>72</v>
      </c>
      <c r="AY1211" s="253" t="s">
        <v>160</v>
      </c>
    </row>
    <row r="1212" s="14" customFormat="1">
      <c r="A1212" s="14"/>
      <c r="B1212" s="243"/>
      <c r="C1212" s="244"/>
      <c r="D1212" s="234" t="s">
        <v>171</v>
      </c>
      <c r="E1212" s="245" t="s">
        <v>19</v>
      </c>
      <c r="F1212" s="246" t="s">
        <v>1346</v>
      </c>
      <c r="G1212" s="244"/>
      <c r="H1212" s="247">
        <v>1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171</v>
      </c>
      <c r="AU1212" s="253" t="s">
        <v>81</v>
      </c>
      <c r="AV1212" s="14" t="s">
        <v>81</v>
      </c>
      <c r="AW1212" s="14" t="s">
        <v>33</v>
      </c>
      <c r="AX1212" s="14" t="s">
        <v>72</v>
      </c>
      <c r="AY1212" s="253" t="s">
        <v>160</v>
      </c>
    </row>
    <row r="1213" s="14" customFormat="1">
      <c r="A1213" s="14"/>
      <c r="B1213" s="243"/>
      <c r="C1213" s="244"/>
      <c r="D1213" s="234" t="s">
        <v>171</v>
      </c>
      <c r="E1213" s="245" t="s">
        <v>19</v>
      </c>
      <c r="F1213" s="246" t="s">
        <v>1366</v>
      </c>
      <c r="G1213" s="244"/>
      <c r="H1213" s="247">
        <v>-7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171</v>
      </c>
      <c r="AU1213" s="253" t="s">
        <v>81</v>
      </c>
      <c r="AV1213" s="14" t="s">
        <v>81</v>
      </c>
      <c r="AW1213" s="14" t="s">
        <v>33</v>
      </c>
      <c r="AX1213" s="14" t="s">
        <v>72</v>
      </c>
      <c r="AY1213" s="253" t="s">
        <v>160</v>
      </c>
    </row>
    <row r="1214" s="13" customFormat="1">
      <c r="A1214" s="13"/>
      <c r="B1214" s="232"/>
      <c r="C1214" s="233"/>
      <c r="D1214" s="234" t="s">
        <v>171</v>
      </c>
      <c r="E1214" s="235" t="s">
        <v>19</v>
      </c>
      <c r="F1214" s="236" t="s">
        <v>1371</v>
      </c>
      <c r="G1214" s="233"/>
      <c r="H1214" s="235" t="s">
        <v>19</v>
      </c>
      <c r="I1214" s="237"/>
      <c r="J1214" s="233"/>
      <c r="K1214" s="233"/>
      <c r="L1214" s="238"/>
      <c r="M1214" s="239"/>
      <c r="N1214" s="240"/>
      <c r="O1214" s="240"/>
      <c r="P1214" s="240"/>
      <c r="Q1214" s="240"/>
      <c r="R1214" s="240"/>
      <c r="S1214" s="240"/>
      <c r="T1214" s="24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2" t="s">
        <v>171</v>
      </c>
      <c r="AU1214" s="242" t="s">
        <v>81</v>
      </c>
      <c r="AV1214" s="13" t="s">
        <v>79</v>
      </c>
      <c r="AW1214" s="13" t="s">
        <v>33</v>
      </c>
      <c r="AX1214" s="13" t="s">
        <v>72</v>
      </c>
      <c r="AY1214" s="242" t="s">
        <v>160</v>
      </c>
    </row>
    <row r="1215" s="14" customFormat="1">
      <c r="A1215" s="14"/>
      <c r="B1215" s="243"/>
      <c r="C1215" s="244"/>
      <c r="D1215" s="234" t="s">
        <v>171</v>
      </c>
      <c r="E1215" s="245" t="s">
        <v>19</v>
      </c>
      <c r="F1215" s="246" t="s">
        <v>1368</v>
      </c>
      <c r="G1215" s="244"/>
      <c r="H1215" s="247">
        <v>29.41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171</v>
      </c>
      <c r="AU1215" s="253" t="s">
        <v>81</v>
      </c>
      <c r="AV1215" s="14" t="s">
        <v>81</v>
      </c>
      <c r="AW1215" s="14" t="s">
        <v>33</v>
      </c>
      <c r="AX1215" s="14" t="s">
        <v>72</v>
      </c>
      <c r="AY1215" s="253" t="s">
        <v>160</v>
      </c>
    </row>
    <row r="1216" s="14" customFormat="1">
      <c r="A1216" s="14"/>
      <c r="B1216" s="243"/>
      <c r="C1216" s="244"/>
      <c r="D1216" s="234" t="s">
        <v>171</v>
      </c>
      <c r="E1216" s="245" t="s">
        <v>19</v>
      </c>
      <c r="F1216" s="246" t="s">
        <v>1363</v>
      </c>
      <c r="G1216" s="244"/>
      <c r="H1216" s="247">
        <v>-1.5760000000000001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171</v>
      </c>
      <c r="AU1216" s="253" t="s">
        <v>81</v>
      </c>
      <c r="AV1216" s="14" t="s">
        <v>81</v>
      </c>
      <c r="AW1216" s="14" t="s">
        <v>33</v>
      </c>
      <c r="AX1216" s="14" t="s">
        <v>72</v>
      </c>
      <c r="AY1216" s="253" t="s">
        <v>160</v>
      </c>
    </row>
    <row r="1217" s="13" customFormat="1">
      <c r="A1217" s="13"/>
      <c r="B1217" s="232"/>
      <c r="C1217" s="233"/>
      <c r="D1217" s="234" t="s">
        <v>171</v>
      </c>
      <c r="E1217" s="235" t="s">
        <v>19</v>
      </c>
      <c r="F1217" s="236" t="s">
        <v>1372</v>
      </c>
      <c r="G1217" s="233"/>
      <c r="H1217" s="235" t="s">
        <v>19</v>
      </c>
      <c r="I1217" s="237"/>
      <c r="J1217" s="233"/>
      <c r="K1217" s="233"/>
      <c r="L1217" s="238"/>
      <c r="M1217" s="239"/>
      <c r="N1217" s="240"/>
      <c r="O1217" s="240"/>
      <c r="P1217" s="240"/>
      <c r="Q1217" s="240"/>
      <c r="R1217" s="240"/>
      <c r="S1217" s="240"/>
      <c r="T1217" s="24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2" t="s">
        <v>171</v>
      </c>
      <c r="AU1217" s="242" t="s">
        <v>81</v>
      </c>
      <c r="AV1217" s="13" t="s">
        <v>79</v>
      </c>
      <c r="AW1217" s="13" t="s">
        <v>33</v>
      </c>
      <c r="AX1217" s="13" t="s">
        <v>72</v>
      </c>
      <c r="AY1217" s="242" t="s">
        <v>160</v>
      </c>
    </row>
    <row r="1218" s="14" customFormat="1">
      <c r="A1218" s="14"/>
      <c r="B1218" s="243"/>
      <c r="C1218" s="244"/>
      <c r="D1218" s="234" t="s">
        <v>171</v>
      </c>
      <c r="E1218" s="245" t="s">
        <v>19</v>
      </c>
      <c r="F1218" s="246" t="s">
        <v>1373</v>
      </c>
      <c r="G1218" s="244"/>
      <c r="H1218" s="247">
        <v>64.114000000000004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171</v>
      </c>
      <c r="AU1218" s="253" t="s">
        <v>81</v>
      </c>
      <c r="AV1218" s="14" t="s">
        <v>81</v>
      </c>
      <c r="AW1218" s="14" t="s">
        <v>33</v>
      </c>
      <c r="AX1218" s="14" t="s">
        <v>72</v>
      </c>
      <c r="AY1218" s="253" t="s">
        <v>160</v>
      </c>
    </row>
    <row r="1219" s="14" customFormat="1">
      <c r="A1219" s="14"/>
      <c r="B1219" s="243"/>
      <c r="C1219" s="244"/>
      <c r="D1219" s="234" t="s">
        <v>171</v>
      </c>
      <c r="E1219" s="245" t="s">
        <v>19</v>
      </c>
      <c r="F1219" s="246" t="s">
        <v>1346</v>
      </c>
      <c r="G1219" s="244"/>
      <c r="H1219" s="247">
        <v>1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171</v>
      </c>
      <c r="AU1219" s="253" t="s">
        <v>81</v>
      </c>
      <c r="AV1219" s="14" t="s">
        <v>81</v>
      </c>
      <c r="AW1219" s="14" t="s">
        <v>33</v>
      </c>
      <c r="AX1219" s="14" t="s">
        <v>72</v>
      </c>
      <c r="AY1219" s="253" t="s">
        <v>160</v>
      </c>
    </row>
    <row r="1220" s="14" customFormat="1">
      <c r="A1220" s="14"/>
      <c r="B1220" s="243"/>
      <c r="C1220" s="244"/>
      <c r="D1220" s="234" t="s">
        <v>171</v>
      </c>
      <c r="E1220" s="245" t="s">
        <v>19</v>
      </c>
      <c r="F1220" s="246" t="s">
        <v>1366</v>
      </c>
      <c r="G1220" s="244"/>
      <c r="H1220" s="247">
        <v>-7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171</v>
      </c>
      <c r="AU1220" s="253" t="s">
        <v>81</v>
      </c>
      <c r="AV1220" s="14" t="s">
        <v>81</v>
      </c>
      <c r="AW1220" s="14" t="s">
        <v>33</v>
      </c>
      <c r="AX1220" s="14" t="s">
        <v>72</v>
      </c>
      <c r="AY1220" s="253" t="s">
        <v>160</v>
      </c>
    </row>
    <row r="1221" s="13" customFormat="1">
      <c r="A1221" s="13"/>
      <c r="B1221" s="232"/>
      <c r="C1221" s="233"/>
      <c r="D1221" s="234" t="s">
        <v>171</v>
      </c>
      <c r="E1221" s="235" t="s">
        <v>19</v>
      </c>
      <c r="F1221" s="236" t="s">
        <v>1374</v>
      </c>
      <c r="G1221" s="233"/>
      <c r="H1221" s="235" t="s">
        <v>19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2" t="s">
        <v>171</v>
      </c>
      <c r="AU1221" s="242" t="s">
        <v>81</v>
      </c>
      <c r="AV1221" s="13" t="s">
        <v>79</v>
      </c>
      <c r="AW1221" s="13" t="s">
        <v>33</v>
      </c>
      <c r="AX1221" s="13" t="s">
        <v>72</v>
      </c>
      <c r="AY1221" s="242" t="s">
        <v>160</v>
      </c>
    </row>
    <row r="1222" s="14" customFormat="1">
      <c r="A1222" s="14"/>
      <c r="B1222" s="243"/>
      <c r="C1222" s="244"/>
      <c r="D1222" s="234" t="s">
        <v>171</v>
      </c>
      <c r="E1222" s="245" t="s">
        <v>19</v>
      </c>
      <c r="F1222" s="246" t="s">
        <v>1368</v>
      </c>
      <c r="G1222" s="244"/>
      <c r="H1222" s="247">
        <v>29.41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171</v>
      </c>
      <c r="AU1222" s="253" t="s">
        <v>81</v>
      </c>
      <c r="AV1222" s="14" t="s">
        <v>81</v>
      </c>
      <c r="AW1222" s="14" t="s">
        <v>33</v>
      </c>
      <c r="AX1222" s="14" t="s">
        <v>72</v>
      </c>
      <c r="AY1222" s="253" t="s">
        <v>160</v>
      </c>
    </row>
    <row r="1223" s="14" customFormat="1">
      <c r="A1223" s="14"/>
      <c r="B1223" s="243"/>
      <c r="C1223" s="244"/>
      <c r="D1223" s="234" t="s">
        <v>171</v>
      </c>
      <c r="E1223" s="245" t="s">
        <v>19</v>
      </c>
      <c r="F1223" s="246" t="s">
        <v>1363</v>
      </c>
      <c r="G1223" s="244"/>
      <c r="H1223" s="247">
        <v>-1.5760000000000001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3" t="s">
        <v>171</v>
      </c>
      <c r="AU1223" s="253" t="s">
        <v>81</v>
      </c>
      <c r="AV1223" s="14" t="s">
        <v>81</v>
      </c>
      <c r="AW1223" s="14" t="s">
        <v>33</v>
      </c>
      <c r="AX1223" s="14" t="s">
        <v>72</v>
      </c>
      <c r="AY1223" s="253" t="s">
        <v>160</v>
      </c>
    </row>
    <row r="1224" s="13" customFormat="1">
      <c r="A1224" s="13"/>
      <c r="B1224" s="232"/>
      <c r="C1224" s="233"/>
      <c r="D1224" s="234" t="s">
        <v>171</v>
      </c>
      <c r="E1224" s="235" t="s">
        <v>19</v>
      </c>
      <c r="F1224" s="236" t="s">
        <v>1375</v>
      </c>
      <c r="G1224" s="233"/>
      <c r="H1224" s="235" t="s">
        <v>19</v>
      </c>
      <c r="I1224" s="237"/>
      <c r="J1224" s="233"/>
      <c r="K1224" s="233"/>
      <c r="L1224" s="238"/>
      <c r="M1224" s="239"/>
      <c r="N1224" s="240"/>
      <c r="O1224" s="240"/>
      <c r="P1224" s="240"/>
      <c r="Q1224" s="240"/>
      <c r="R1224" s="240"/>
      <c r="S1224" s="240"/>
      <c r="T1224" s="24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2" t="s">
        <v>171</v>
      </c>
      <c r="AU1224" s="242" t="s">
        <v>81</v>
      </c>
      <c r="AV1224" s="13" t="s">
        <v>79</v>
      </c>
      <c r="AW1224" s="13" t="s">
        <v>33</v>
      </c>
      <c r="AX1224" s="13" t="s">
        <v>72</v>
      </c>
      <c r="AY1224" s="242" t="s">
        <v>160</v>
      </c>
    </row>
    <row r="1225" s="14" customFormat="1">
      <c r="A1225" s="14"/>
      <c r="B1225" s="243"/>
      <c r="C1225" s="244"/>
      <c r="D1225" s="234" t="s">
        <v>171</v>
      </c>
      <c r="E1225" s="245" t="s">
        <v>19</v>
      </c>
      <c r="F1225" s="246" t="s">
        <v>1376</v>
      </c>
      <c r="G1225" s="244"/>
      <c r="H1225" s="247">
        <v>64.183000000000007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171</v>
      </c>
      <c r="AU1225" s="253" t="s">
        <v>81</v>
      </c>
      <c r="AV1225" s="14" t="s">
        <v>81</v>
      </c>
      <c r="AW1225" s="14" t="s">
        <v>33</v>
      </c>
      <c r="AX1225" s="14" t="s">
        <v>72</v>
      </c>
      <c r="AY1225" s="253" t="s">
        <v>160</v>
      </c>
    </row>
    <row r="1226" s="14" customFormat="1">
      <c r="A1226" s="14"/>
      <c r="B1226" s="243"/>
      <c r="C1226" s="244"/>
      <c r="D1226" s="234" t="s">
        <v>171</v>
      </c>
      <c r="E1226" s="245" t="s">
        <v>19</v>
      </c>
      <c r="F1226" s="246" t="s">
        <v>1346</v>
      </c>
      <c r="G1226" s="244"/>
      <c r="H1226" s="247">
        <v>1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171</v>
      </c>
      <c r="AU1226" s="253" t="s">
        <v>81</v>
      </c>
      <c r="AV1226" s="14" t="s">
        <v>81</v>
      </c>
      <c r="AW1226" s="14" t="s">
        <v>33</v>
      </c>
      <c r="AX1226" s="14" t="s">
        <v>72</v>
      </c>
      <c r="AY1226" s="253" t="s">
        <v>160</v>
      </c>
    </row>
    <row r="1227" s="14" customFormat="1">
      <c r="A1227" s="14"/>
      <c r="B1227" s="243"/>
      <c r="C1227" s="244"/>
      <c r="D1227" s="234" t="s">
        <v>171</v>
      </c>
      <c r="E1227" s="245" t="s">
        <v>19</v>
      </c>
      <c r="F1227" s="246" t="s">
        <v>1366</v>
      </c>
      <c r="G1227" s="244"/>
      <c r="H1227" s="247">
        <v>-7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171</v>
      </c>
      <c r="AU1227" s="253" t="s">
        <v>81</v>
      </c>
      <c r="AV1227" s="14" t="s">
        <v>81</v>
      </c>
      <c r="AW1227" s="14" t="s">
        <v>33</v>
      </c>
      <c r="AX1227" s="14" t="s">
        <v>72</v>
      </c>
      <c r="AY1227" s="253" t="s">
        <v>160</v>
      </c>
    </row>
    <row r="1228" s="13" customFormat="1">
      <c r="A1228" s="13"/>
      <c r="B1228" s="232"/>
      <c r="C1228" s="233"/>
      <c r="D1228" s="234" t="s">
        <v>171</v>
      </c>
      <c r="E1228" s="235" t="s">
        <v>19</v>
      </c>
      <c r="F1228" s="236" t="s">
        <v>1377</v>
      </c>
      <c r="G1228" s="233"/>
      <c r="H1228" s="235" t="s">
        <v>19</v>
      </c>
      <c r="I1228" s="237"/>
      <c r="J1228" s="233"/>
      <c r="K1228" s="233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171</v>
      </c>
      <c r="AU1228" s="242" t="s">
        <v>81</v>
      </c>
      <c r="AV1228" s="13" t="s">
        <v>79</v>
      </c>
      <c r="AW1228" s="13" t="s">
        <v>33</v>
      </c>
      <c r="AX1228" s="13" t="s">
        <v>72</v>
      </c>
      <c r="AY1228" s="242" t="s">
        <v>160</v>
      </c>
    </row>
    <row r="1229" s="14" customFormat="1">
      <c r="A1229" s="14"/>
      <c r="B1229" s="243"/>
      <c r="C1229" s="244"/>
      <c r="D1229" s="234" t="s">
        <v>171</v>
      </c>
      <c r="E1229" s="245" t="s">
        <v>19</v>
      </c>
      <c r="F1229" s="246" t="s">
        <v>1368</v>
      </c>
      <c r="G1229" s="244"/>
      <c r="H1229" s="247">
        <v>29.41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171</v>
      </c>
      <c r="AU1229" s="253" t="s">
        <v>81</v>
      </c>
      <c r="AV1229" s="14" t="s">
        <v>81</v>
      </c>
      <c r="AW1229" s="14" t="s">
        <v>33</v>
      </c>
      <c r="AX1229" s="14" t="s">
        <v>72</v>
      </c>
      <c r="AY1229" s="253" t="s">
        <v>160</v>
      </c>
    </row>
    <row r="1230" s="14" customFormat="1">
      <c r="A1230" s="14"/>
      <c r="B1230" s="243"/>
      <c r="C1230" s="244"/>
      <c r="D1230" s="234" t="s">
        <v>171</v>
      </c>
      <c r="E1230" s="245" t="s">
        <v>19</v>
      </c>
      <c r="F1230" s="246" t="s">
        <v>1363</v>
      </c>
      <c r="G1230" s="244"/>
      <c r="H1230" s="247">
        <v>-1.5760000000000001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3" t="s">
        <v>171</v>
      </c>
      <c r="AU1230" s="253" t="s">
        <v>81</v>
      </c>
      <c r="AV1230" s="14" t="s">
        <v>81</v>
      </c>
      <c r="AW1230" s="14" t="s">
        <v>33</v>
      </c>
      <c r="AX1230" s="14" t="s">
        <v>72</v>
      </c>
      <c r="AY1230" s="253" t="s">
        <v>160</v>
      </c>
    </row>
    <row r="1231" s="16" customFormat="1">
      <c r="A1231" s="16"/>
      <c r="B1231" s="265"/>
      <c r="C1231" s="266"/>
      <c r="D1231" s="234" t="s">
        <v>171</v>
      </c>
      <c r="E1231" s="267" t="s">
        <v>19</v>
      </c>
      <c r="F1231" s="268" t="s">
        <v>198</v>
      </c>
      <c r="G1231" s="266"/>
      <c r="H1231" s="269">
        <v>1173.6320000000001</v>
      </c>
      <c r="I1231" s="270"/>
      <c r="J1231" s="266"/>
      <c r="K1231" s="266"/>
      <c r="L1231" s="271"/>
      <c r="M1231" s="272"/>
      <c r="N1231" s="273"/>
      <c r="O1231" s="273"/>
      <c r="P1231" s="273"/>
      <c r="Q1231" s="273"/>
      <c r="R1231" s="273"/>
      <c r="S1231" s="273"/>
      <c r="T1231" s="274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275" t="s">
        <v>171</v>
      </c>
      <c r="AU1231" s="275" t="s">
        <v>81</v>
      </c>
      <c r="AV1231" s="16" t="s">
        <v>178</v>
      </c>
      <c r="AW1231" s="16" t="s">
        <v>33</v>
      </c>
      <c r="AX1231" s="16" t="s">
        <v>72</v>
      </c>
      <c r="AY1231" s="275" t="s">
        <v>160</v>
      </c>
    </row>
    <row r="1232" s="13" customFormat="1">
      <c r="A1232" s="13"/>
      <c r="B1232" s="232"/>
      <c r="C1232" s="233"/>
      <c r="D1232" s="234" t="s">
        <v>171</v>
      </c>
      <c r="E1232" s="235" t="s">
        <v>19</v>
      </c>
      <c r="F1232" s="236" t="s">
        <v>1388</v>
      </c>
      <c r="G1232" s="233"/>
      <c r="H1232" s="235" t="s">
        <v>19</v>
      </c>
      <c r="I1232" s="237"/>
      <c r="J1232" s="233"/>
      <c r="K1232" s="233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2" t="s">
        <v>171</v>
      </c>
      <c r="AU1232" s="242" t="s">
        <v>81</v>
      </c>
      <c r="AV1232" s="13" t="s">
        <v>79</v>
      </c>
      <c r="AW1232" s="13" t="s">
        <v>33</v>
      </c>
      <c r="AX1232" s="13" t="s">
        <v>72</v>
      </c>
      <c r="AY1232" s="242" t="s">
        <v>160</v>
      </c>
    </row>
    <row r="1233" s="14" customFormat="1">
      <c r="A1233" s="14"/>
      <c r="B1233" s="243"/>
      <c r="C1233" s="244"/>
      <c r="D1233" s="234" t="s">
        <v>171</v>
      </c>
      <c r="E1233" s="245" t="s">
        <v>19</v>
      </c>
      <c r="F1233" s="246" t="s">
        <v>1389</v>
      </c>
      <c r="G1233" s="244"/>
      <c r="H1233" s="247">
        <v>-113.958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171</v>
      </c>
      <c r="AU1233" s="253" t="s">
        <v>81</v>
      </c>
      <c r="AV1233" s="14" t="s">
        <v>81</v>
      </c>
      <c r="AW1233" s="14" t="s">
        <v>33</v>
      </c>
      <c r="AX1233" s="14" t="s">
        <v>72</v>
      </c>
      <c r="AY1233" s="253" t="s">
        <v>160</v>
      </c>
    </row>
    <row r="1234" s="16" customFormat="1">
      <c r="A1234" s="16"/>
      <c r="B1234" s="265"/>
      <c r="C1234" s="266"/>
      <c r="D1234" s="234" t="s">
        <v>171</v>
      </c>
      <c r="E1234" s="267" t="s">
        <v>19</v>
      </c>
      <c r="F1234" s="268" t="s">
        <v>198</v>
      </c>
      <c r="G1234" s="266"/>
      <c r="H1234" s="269">
        <v>-113.958</v>
      </c>
      <c r="I1234" s="270"/>
      <c r="J1234" s="266"/>
      <c r="K1234" s="266"/>
      <c r="L1234" s="271"/>
      <c r="M1234" s="272"/>
      <c r="N1234" s="273"/>
      <c r="O1234" s="273"/>
      <c r="P1234" s="273"/>
      <c r="Q1234" s="273"/>
      <c r="R1234" s="273"/>
      <c r="S1234" s="273"/>
      <c r="T1234" s="274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T1234" s="275" t="s">
        <v>171</v>
      </c>
      <c r="AU1234" s="275" t="s">
        <v>81</v>
      </c>
      <c r="AV1234" s="16" t="s">
        <v>178</v>
      </c>
      <c r="AW1234" s="16" t="s">
        <v>33</v>
      </c>
      <c r="AX1234" s="16" t="s">
        <v>72</v>
      </c>
      <c r="AY1234" s="275" t="s">
        <v>160</v>
      </c>
    </row>
    <row r="1235" s="15" customFormat="1">
      <c r="A1235" s="15"/>
      <c r="B1235" s="254"/>
      <c r="C1235" s="255"/>
      <c r="D1235" s="234" t="s">
        <v>171</v>
      </c>
      <c r="E1235" s="256" t="s">
        <v>19</v>
      </c>
      <c r="F1235" s="257" t="s">
        <v>173</v>
      </c>
      <c r="G1235" s="255"/>
      <c r="H1235" s="258">
        <v>1059.674</v>
      </c>
      <c r="I1235" s="259"/>
      <c r="J1235" s="255"/>
      <c r="K1235" s="255"/>
      <c r="L1235" s="260"/>
      <c r="M1235" s="261"/>
      <c r="N1235" s="262"/>
      <c r="O1235" s="262"/>
      <c r="P1235" s="262"/>
      <c r="Q1235" s="262"/>
      <c r="R1235" s="262"/>
      <c r="S1235" s="262"/>
      <c r="T1235" s="263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64" t="s">
        <v>171</v>
      </c>
      <c r="AU1235" s="264" t="s">
        <v>81</v>
      </c>
      <c r="AV1235" s="15" t="s">
        <v>167</v>
      </c>
      <c r="AW1235" s="15" t="s">
        <v>33</v>
      </c>
      <c r="AX1235" s="15" t="s">
        <v>79</v>
      </c>
      <c r="AY1235" s="264" t="s">
        <v>160</v>
      </c>
    </row>
    <row r="1236" s="2" customFormat="1" ht="21.75" customHeight="1">
      <c r="A1236" s="40"/>
      <c r="B1236" s="41"/>
      <c r="C1236" s="214" t="s">
        <v>1390</v>
      </c>
      <c r="D1236" s="214" t="s">
        <v>162</v>
      </c>
      <c r="E1236" s="215" t="s">
        <v>1391</v>
      </c>
      <c r="F1236" s="216" t="s">
        <v>1392</v>
      </c>
      <c r="G1236" s="217" t="s">
        <v>181</v>
      </c>
      <c r="H1236" s="218">
        <v>81.150000000000006</v>
      </c>
      <c r="I1236" s="219"/>
      <c r="J1236" s="220">
        <f>ROUND(I1236*H1236,2)</f>
        <v>0</v>
      </c>
      <c r="K1236" s="216" t="s">
        <v>166</v>
      </c>
      <c r="L1236" s="46"/>
      <c r="M1236" s="221" t="s">
        <v>19</v>
      </c>
      <c r="N1236" s="222" t="s">
        <v>43</v>
      </c>
      <c r="O1236" s="86"/>
      <c r="P1236" s="223">
        <f>O1236*H1236</f>
        <v>0</v>
      </c>
      <c r="Q1236" s="223">
        <v>0</v>
      </c>
      <c r="R1236" s="223">
        <f>Q1236*H1236</f>
        <v>0</v>
      </c>
      <c r="S1236" s="223">
        <v>0</v>
      </c>
      <c r="T1236" s="224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25" t="s">
        <v>167</v>
      </c>
      <c r="AT1236" s="225" t="s">
        <v>162</v>
      </c>
      <c r="AU1236" s="225" t="s">
        <v>81</v>
      </c>
      <c r="AY1236" s="19" t="s">
        <v>160</v>
      </c>
      <c r="BE1236" s="226">
        <f>IF(N1236="základní",J1236,0)</f>
        <v>0</v>
      </c>
      <c r="BF1236" s="226">
        <f>IF(N1236="snížená",J1236,0)</f>
        <v>0</v>
      </c>
      <c r="BG1236" s="226">
        <f>IF(N1236="zákl. přenesená",J1236,0)</f>
        <v>0</v>
      </c>
      <c r="BH1236" s="226">
        <f>IF(N1236="sníž. přenesená",J1236,0)</f>
        <v>0</v>
      </c>
      <c r="BI1236" s="226">
        <f>IF(N1236="nulová",J1236,0)</f>
        <v>0</v>
      </c>
      <c r="BJ1236" s="19" t="s">
        <v>79</v>
      </c>
      <c r="BK1236" s="226">
        <f>ROUND(I1236*H1236,2)</f>
        <v>0</v>
      </c>
      <c r="BL1236" s="19" t="s">
        <v>167</v>
      </c>
      <c r="BM1236" s="225" t="s">
        <v>1393</v>
      </c>
    </row>
    <row r="1237" s="2" customFormat="1">
      <c r="A1237" s="40"/>
      <c r="B1237" s="41"/>
      <c r="C1237" s="42"/>
      <c r="D1237" s="227" t="s">
        <v>169</v>
      </c>
      <c r="E1237" s="42"/>
      <c r="F1237" s="228" t="s">
        <v>1394</v>
      </c>
      <c r="G1237" s="42"/>
      <c r="H1237" s="42"/>
      <c r="I1237" s="229"/>
      <c r="J1237" s="42"/>
      <c r="K1237" s="42"/>
      <c r="L1237" s="46"/>
      <c r="M1237" s="230"/>
      <c r="N1237" s="231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169</v>
      </c>
      <c r="AU1237" s="19" t="s">
        <v>81</v>
      </c>
    </row>
    <row r="1238" s="13" customFormat="1">
      <c r="A1238" s="13"/>
      <c r="B1238" s="232"/>
      <c r="C1238" s="233"/>
      <c r="D1238" s="234" t="s">
        <v>171</v>
      </c>
      <c r="E1238" s="235" t="s">
        <v>19</v>
      </c>
      <c r="F1238" s="236" t="s">
        <v>324</v>
      </c>
      <c r="G1238" s="233"/>
      <c r="H1238" s="235" t="s">
        <v>19</v>
      </c>
      <c r="I1238" s="237"/>
      <c r="J1238" s="233"/>
      <c r="K1238" s="233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171</v>
      </c>
      <c r="AU1238" s="242" t="s">
        <v>81</v>
      </c>
      <c r="AV1238" s="13" t="s">
        <v>79</v>
      </c>
      <c r="AW1238" s="13" t="s">
        <v>33</v>
      </c>
      <c r="AX1238" s="13" t="s">
        <v>72</v>
      </c>
      <c r="AY1238" s="242" t="s">
        <v>160</v>
      </c>
    </row>
    <row r="1239" s="13" customFormat="1">
      <c r="A1239" s="13"/>
      <c r="B1239" s="232"/>
      <c r="C1239" s="233"/>
      <c r="D1239" s="234" t="s">
        <v>171</v>
      </c>
      <c r="E1239" s="235" t="s">
        <v>19</v>
      </c>
      <c r="F1239" s="236" t="s">
        <v>1395</v>
      </c>
      <c r="G1239" s="233"/>
      <c r="H1239" s="235" t="s">
        <v>19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2" t="s">
        <v>171</v>
      </c>
      <c r="AU1239" s="242" t="s">
        <v>81</v>
      </c>
      <c r="AV1239" s="13" t="s">
        <v>79</v>
      </c>
      <c r="AW1239" s="13" t="s">
        <v>33</v>
      </c>
      <c r="AX1239" s="13" t="s">
        <v>72</v>
      </c>
      <c r="AY1239" s="242" t="s">
        <v>160</v>
      </c>
    </row>
    <row r="1240" s="14" customFormat="1">
      <c r="A1240" s="14"/>
      <c r="B1240" s="243"/>
      <c r="C1240" s="244"/>
      <c r="D1240" s="234" t="s">
        <v>171</v>
      </c>
      <c r="E1240" s="245" t="s">
        <v>19</v>
      </c>
      <c r="F1240" s="246" t="s">
        <v>523</v>
      </c>
      <c r="G1240" s="244"/>
      <c r="H1240" s="247">
        <v>4.2400000000000002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171</v>
      </c>
      <c r="AU1240" s="253" t="s">
        <v>81</v>
      </c>
      <c r="AV1240" s="14" t="s">
        <v>81</v>
      </c>
      <c r="AW1240" s="14" t="s">
        <v>33</v>
      </c>
      <c r="AX1240" s="14" t="s">
        <v>72</v>
      </c>
      <c r="AY1240" s="253" t="s">
        <v>160</v>
      </c>
    </row>
    <row r="1241" s="13" customFormat="1">
      <c r="A1241" s="13"/>
      <c r="B1241" s="232"/>
      <c r="C1241" s="233"/>
      <c r="D1241" s="234" t="s">
        <v>171</v>
      </c>
      <c r="E1241" s="235" t="s">
        <v>19</v>
      </c>
      <c r="F1241" s="236" t="s">
        <v>521</v>
      </c>
      <c r="G1241" s="233"/>
      <c r="H1241" s="235" t="s">
        <v>19</v>
      </c>
      <c r="I1241" s="237"/>
      <c r="J1241" s="233"/>
      <c r="K1241" s="233"/>
      <c r="L1241" s="238"/>
      <c r="M1241" s="239"/>
      <c r="N1241" s="240"/>
      <c r="O1241" s="240"/>
      <c r="P1241" s="240"/>
      <c r="Q1241" s="240"/>
      <c r="R1241" s="240"/>
      <c r="S1241" s="240"/>
      <c r="T1241" s="24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2" t="s">
        <v>171</v>
      </c>
      <c r="AU1241" s="242" t="s">
        <v>81</v>
      </c>
      <c r="AV1241" s="13" t="s">
        <v>79</v>
      </c>
      <c r="AW1241" s="13" t="s">
        <v>33</v>
      </c>
      <c r="AX1241" s="13" t="s">
        <v>72</v>
      </c>
      <c r="AY1241" s="242" t="s">
        <v>160</v>
      </c>
    </row>
    <row r="1242" s="14" customFormat="1">
      <c r="A1242" s="14"/>
      <c r="B1242" s="243"/>
      <c r="C1242" s="244"/>
      <c r="D1242" s="234" t="s">
        <v>171</v>
      </c>
      <c r="E1242" s="245" t="s">
        <v>19</v>
      </c>
      <c r="F1242" s="246" t="s">
        <v>213</v>
      </c>
      <c r="G1242" s="244"/>
      <c r="H1242" s="247">
        <v>7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171</v>
      </c>
      <c r="AU1242" s="253" t="s">
        <v>81</v>
      </c>
      <c r="AV1242" s="14" t="s">
        <v>81</v>
      </c>
      <c r="AW1242" s="14" t="s">
        <v>33</v>
      </c>
      <c r="AX1242" s="14" t="s">
        <v>72</v>
      </c>
      <c r="AY1242" s="253" t="s">
        <v>160</v>
      </c>
    </row>
    <row r="1243" s="13" customFormat="1">
      <c r="A1243" s="13"/>
      <c r="B1243" s="232"/>
      <c r="C1243" s="233"/>
      <c r="D1243" s="234" t="s">
        <v>171</v>
      </c>
      <c r="E1243" s="235" t="s">
        <v>19</v>
      </c>
      <c r="F1243" s="236" t="s">
        <v>326</v>
      </c>
      <c r="G1243" s="233"/>
      <c r="H1243" s="235" t="s">
        <v>19</v>
      </c>
      <c r="I1243" s="237"/>
      <c r="J1243" s="233"/>
      <c r="K1243" s="233"/>
      <c r="L1243" s="238"/>
      <c r="M1243" s="239"/>
      <c r="N1243" s="240"/>
      <c r="O1243" s="240"/>
      <c r="P1243" s="240"/>
      <c r="Q1243" s="240"/>
      <c r="R1243" s="240"/>
      <c r="S1243" s="240"/>
      <c r="T1243" s="24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2" t="s">
        <v>171</v>
      </c>
      <c r="AU1243" s="242" t="s">
        <v>81</v>
      </c>
      <c r="AV1243" s="13" t="s">
        <v>79</v>
      </c>
      <c r="AW1243" s="13" t="s">
        <v>33</v>
      </c>
      <c r="AX1243" s="13" t="s">
        <v>72</v>
      </c>
      <c r="AY1243" s="242" t="s">
        <v>160</v>
      </c>
    </row>
    <row r="1244" s="13" customFormat="1">
      <c r="A1244" s="13"/>
      <c r="B1244" s="232"/>
      <c r="C1244" s="233"/>
      <c r="D1244" s="234" t="s">
        <v>171</v>
      </c>
      <c r="E1244" s="235" t="s">
        <v>19</v>
      </c>
      <c r="F1244" s="236" t="s">
        <v>444</v>
      </c>
      <c r="G1244" s="233"/>
      <c r="H1244" s="235" t="s">
        <v>19</v>
      </c>
      <c r="I1244" s="237"/>
      <c r="J1244" s="233"/>
      <c r="K1244" s="233"/>
      <c r="L1244" s="238"/>
      <c r="M1244" s="239"/>
      <c r="N1244" s="240"/>
      <c r="O1244" s="240"/>
      <c r="P1244" s="240"/>
      <c r="Q1244" s="240"/>
      <c r="R1244" s="240"/>
      <c r="S1244" s="240"/>
      <c r="T1244" s="24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2" t="s">
        <v>171</v>
      </c>
      <c r="AU1244" s="242" t="s">
        <v>81</v>
      </c>
      <c r="AV1244" s="13" t="s">
        <v>79</v>
      </c>
      <c r="AW1244" s="13" t="s">
        <v>33</v>
      </c>
      <c r="AX1244" s="13" t="s">
        <v>72</v>
      </c>
      <c r="AY1244" s="242" t="s">
        <v>160</v>
      </c>
    </row>
    <row r="1245" s="14" customFormat="1">
      <c r="A1245" s="14"/>
      <c r="B1245" s="243"/>
      <c r="C1245" s="244"/>
      <c r="D1245" s="234" t="s">
        <v>171</v>
      </c>
      <c r="E1245" s="245" t="s">
        <v>19</v>
      </c>
      <c r="F1245" s="246" t="s">
        <v>632</v>
      </c>
      <c r="G1245" s="244"/>
      <c r="H1245" s="247">
        <v>33.909999999999997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3" t="s">
        <v>171</v>
      </c>
      <c r="AU1245" s="253" t="s">
        <v>81</v>
      </c>
      <c r="AV1245" s="14" t="s">
        <v>81</v>
      </c>
      <c r="AW1245" s="14" t="s">
        <v>33</v>
      </c>
      <c r="AX1245" s="14" t="s">
        <v>72</v>
      </c>
      <c r="AY1245" s="253" t="s">
        <v>160</v>
      </c>
    </row>
    <row r="1246" s="13" customFormat="1">
      <c r="A1246" s="13"/>
      <c r="B1246" s="232"/>
      <c r="C1246" s="233"/>
      <c r="D1246" s="234" t="s">
        <v>171</v>
      </c>
      <c r="E1246" s="235" t="s">
        <v>19</v>
      </c>
      <c r="F1246" s="236" t="s">
        <v>1396</v>
      </c>
      <c r="G1246" s="233"/>
      <c r="H1246" s="235" t="s">
        <v>19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2" t="s">
        <v>171</v>
      </c>
      <c r="AU1246" s="242" t="s">
        <v>81</v>
      </c>
      <c r="AV1246" s="13" t="s">
        <v>79</v>
      </c>
      <c r="AW1246" s="13" t="s">
        <v>33</v>
      </c>
      <c r="AX1246" s="13" t="s">
        <v>72</v>
      </c>
      <c r="AY1246" s="242" t="s">
        <v>160</v>
      </c>
    </row>
    <row r="1247" s="14" customFormat="1">
      <c r="A1247" s="14"/>
      <c r="B1247" s="243"/>
      <c r="C1247" s="244"/>
      <c r="D1247" s="234" t="s">
        <v>171</v>
      </c>
      <c r="E1247" s="245" t="s">
        <v>19</v>
      </c>
      <c r="F1247" s="246" t="s">
        <v>398</v>
      </c>
      <c r="G1247" s="244"/>
      <c r="H1247" s="247">
        <v>36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3" t="s">
        <v>171</v>
      </c>
      <c r="AU1247" s="253" t="s">
        <v>81</v>
      </c>
      <c r="AV1247" s="14" t="s">
        <v>81</v>
      </c>
      <c r="AW1247" s="14" t="s">
        <v>33</v>
      </c>
      <c r="AX1247" s="14" t="s">
        <v>72</v>
      </c>
      <c r="AY1247" s="253" t="s">
        <v>160</v>
      </c>
    </row>
    <row r="1248" s="15" customFormat="1">
      <c r="A1248" s="15"/>
      <c r="B1248" s="254"/>
      <c r="C1248" s="255"/>
      <c r="D1248" s="234" t="s">
        <v>171</v>
      </c>
      <c r="E1248" s="256" t="s">
        <v>19</v>
      </c>
      <c r="F1248" s="257" t="s">
        <v>173</v>
      </c>
      <c r="G1248" s="255"/>
      <c r="H1248" s="258">
        <v>81.150000000000006</v>
      </c>
      <c r="I1248" s="259"/>
      <c r="J1248" s="255"/>
      <c r="K1248" s="255"/>
      <c r="L1248" s="260"/>
      <c r="M1248" s="261"/>
      <c r="N1248" s="262"/>
      <c r="O1248" s="262"/>
      <c r="P1248" s="262"/>
      <c r="Q1248" s="262"/>
      <c r="R1248" s="262"/>
      <c r="S1248" s="262"/>
      <c r="T1248" s="263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4" t="s">
        <v>171</v>
      </c>
      <c r="AU1248" s="264" t="s">
        <v>81</v>
      </c>
      <c r="AV1248" s="15" t="s">
        <v>167</v>
      </c>
      <c r="AW1248" s="15" t="s">
        <v>33</v>
      </c>
      <c r="AX1248" s="15" t="s">
        <v>79</v>
      </c>
      <c r="AY1248" s="264" t="s">
        <v>160</v>
      </c>
    </row>
    <row r="1249" s="2" customFormat="1" ht="16.5" customHeight="1">
      <c r="A1249" s="40"/>
      <c r="B1249" s="41"/>
      <c r="C1249" s="214" t="s">
        <v>1397</v>
      </c>
      <c r="D1249" s="214" t="s">
        <v>162</v>
      </c>
      <c r="E1249" s="215" t="s">
        <v>1398</v>
      </c>
      <c r="F1249" s="216" t="s">
        <v>1399</v>
      </c>
      <c r="G1249" s="217" t="s">
        <v>181</v>
      </c>
      <c r="H1249" s="218">
        <v>428.12700000000001</v>
      </c>
      <c r="I1249" s="219"/>
      <c r="J1249" s="220">
        <f>ROUND(I1249*H1249,2)</f>
        <v>0</v>
      </c>
      <c r="K1249" s="216" t="s">
        <v>166</v>
      </c>
      <c r="L1249" s="46"/>
      <c r="M1249" s="221" t="s">
        <v>19</v>
      </c>
      <c r="N1249" s="222" t="s">
        <v>43</v>
      </c>
      <c r="O1249" s="86"/>
      <c r="P1249" s="223">
        <f>O1249*H1249</f>
        <v>0</v>
      </c>
      <c r="Q1249" s="223">
        <v>0.00025999999999999998</v>
      </c>
      <c r="R1249" s="223">
        <f>Q1249*H1249</f>
        <v>0.11131302</v>
      </c>
      <c r="S1249" s="223">
        <v>0</v>
      </c>
      <c r="T1249" s="224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25" t="s">
        <v>167</v>
      </c>
      <c r="AT1249" s="225" t="s">
        <v>162</v>
      </c>
      <c r="AU1249" s="225" t="s">
        <v>81</v>
      </c>
      <c r="AY1249" s="19" t="s">
        <v>160</v>
      </c>
      <c r="BE1249" s="226">
        <f>IF(N1249="základní",J1249,0)</f>
        <v>0</v>
      </c>
      <c r="BF1249" s="226">
        <f>IF(N1249="snížená",J1249,0)</f>
        <v>0</v>
      </c>
      <c r="BG1249" s="226">
        <f>IF(N1249="zákl. přenesená",J1249,0)</f>
        <v>0</v>
      </c>
      <c r="BH1249" s="226">
        <f>IF(N1249="sníž. přenesená",J1249,0)</f>
        <v>0</v>
      </c>
      <c r="BI1249" s="226">
        <f>IF(N1249="nulová",J1249,0)</f>
        <v>0</v>
      </c>
      <c r="BJ1249" s="19" t="s">
        <v>79</v>
      </c>
      <c r="BK1249" s="226">
        <f>ROUND(I1249*H1249,2)</f>
        <v>0</v>
      </c>
      <c r="BL1249" s="19" t="s">
        <v>167</v>
      </c>
      <c r="BM1249" s="225" t="s">
        <v>1400</v>
      </c>
    </row>
    <row r="1250" s="2" customFormat="1">
      <c r="A1250" s="40"/>
      <c r="B1250" s="41"/>
      <c r="C1250" s="42"/>
      <c r="D1250" s="227" t="s">
        <v>169</v>
      </c>
      <c r="E1250" s="42"/>
      <c r="F1250" s="228" t="s">
        <v>1401</v>
      </c>
      <c r="G1250" s="42"/>
      <c r="H1250" s="42"/>
      <c r="I1250" s="229"/>
      <c r="J1250" s="42"/>
      <c r="K1250" s="42"/>
      <c r="L1250" s="46"/>
      <c r="M1250" s="230"/>
      <c r="N1250" s="231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169</v>
      </c>
      <c r="AU1250" s="19" t="s">
        <v>81</v>
      </c>
    </row>
    <row r="1251" s="13" customFormat="1">
      <c r="A1251" s="13"/>
      <c r="B1251" s="232"/>
      <c r="C1251" s="233"/>
      <c r="D1251" s="234" t="s">
        <v>171</v>
      </c>
      <c r="E1251" s="235" t="s">
        <v>19</v>
      </c>
      <c r="F1251" s="236" t="s">
        <v>1402</v>
      </c>
      <c r="G1251" s="233"/>
      <c r="H1251" s="235" t="s">
        <v>19</v>
      </c>
      <c r="I1251" s="237"/>
      <c r="J1251" s="233"/>
      <c r="K1251" s="233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171</v>
      </c>
      <c r="AU1251" s="242" t="s">
        <v>81</v>
      </c>
      <c r="AV1251" s="13" t="s">
        <v>79</v>
      </c>
      <c r="AW1251" s="13" t="s">
        <v>33</v>
      </c>
      <c r="AX1251" s="13" t="s">
        <v>72</v>
      </c>
      <c r="AY1251" s="242" t="s">
        <v>160</v>
      </c>
    </row>
    <row r="1252" s="14" customFormat="1">
      <c r="A1252" s="14"/>
      <c r="B1252" s="243"/>
      <c r="C1252" s="244"/>
      <c r="D1252" s="234" t="s">
        <v>171</v>
      </c>
      <c r="E1252" s="245" t="s">
        <v>19</v>
      </c>
      <c r="F1252" s="246" t="s">
        <v>1403</v>
      </c>
      <c r="G1252" s="244"/>
      <c r="H1252" s="247">
        <v>119.273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3" t="s">
        <v>171</v>
      </c>
      <c r="AU1252" s="253" t="s">
        <v>81</v>
      </c>
      <c r="AV1252" s="14" t="s">
        <v>81</v>
      </c>
      <c r="AW1252" s="14" t="s">
        <v>33</v>
      </c>
      <c r="AX1252" s="14" t="s">
        <v>72</v>
      </c>
      <c r="AY1252" s="253" t="s">
        <v>160</v>
      </c>
    </row>
    <row r="1253" s="14" customFormat="1">
      <c r="A1253" s="14"/>
      <c r="B1253" s="243"/>
      <c r="C1253" s="244"/>
      <c r="D1253" s="234" t="s">
        <v>171</v>
      </c>
      <c r="E1253" s="245" t="s">
        <v>19</v>
      </c>
      <c r="F1253" s="246" t="s">
        <v>1404</v>
      </c>
      <c r="G1253" s="244"/>
      <c r="H1253" s="247">
        <v>35.073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171</v>
      </c>
      <c r="AU1253" s="253" t="s">
        <v>81</v>
      </c>
      <c r="AV1253" s="14" t="s">
        <v>81</v>
      </c>
      <c r="AW1253" s="14" t="s">
        <v>33</v>
      </c>
      <c r="AX1253" s="14" t="s">
        <v>72</v>
      </c>
      <c r="AY1253" s="253" t="s">
        <v>160</v>
      </c>
    </row>
    <row r="1254" s="14" customFormat="1">
      <c r="A1254" s="14"/>
      <c r="B1254" s="243"/>
      <c r="C1254" s="244"/>
      <c r="D1254" s="234" t="s">
        <v>171</v>
      </c>
      <c r="E1254" s="245" t="s">
        <v>19</v>
      </c>
      <c r="F1254" s="246" t="s">
        <v>1405</v>
      </c>
      <c r="G1254" s="244"/>
      <c r="H1254" s="247">
        <v>16.231000000000002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3" t="s">
        <v>171</v>
      </c>
      <c r="AU1254" s="253" t="s">
        <v>81</v>
      </c>
      <c r="AV1254" s="14" t="s">
        <v>81</v>
      </c>
      <c r="AW1254" s="14" t="s">
        <v>33</v>
      </c>
      <c r="AX1254" s="14" t="s">
        <v>72</v>
      </c>
      <c r="AY1254" s="253" t="s">
        <v>160</v>
      </c>
    </row>
    <row r="1255" s="14" customFormat="1">
      <c r="A1255" s="14"/>
      <c r="B1255" s="243"/>
      <c r="C1255" s="244"/>
      <c r="D1255" s="234" t="s">
        <v>171</v>
      </c>
      <c r="E1255" s="245" t="s">
        <v>19</v>
      </c>
      <c r="F1255" s="246" t="s">
        <v>1406</v>
      </c>
      <c r="G1255" s="244"/>
      <c r="H1255" s="247">
        <v>0.32000000000000001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171</v>
      </c>
      <c r="AU1255" s="253" t="s">
        <v>81</v>
      </c>
      <c r="AV1255" s="14" t="s">
        <v>81</v>
      </c>
      <c r="AW1255" s="14" t="s">
        <v>33</v>
      </c>
      <c r="AX1255" s="14" t="s">
        <v>72</v>
      </c>
      <c r="AY1255" s="253" t="s">
        <v>160</v>
      </c>
    </row>
    <row r="1256" s="14" customFormat="1">
      <c r="A1256" s="14"/>
      <c r="B1256" s="243"/>
      <c r="C1256" s="244"/>
      <c r="D1256" s="234" t="s">
        <v>171</v>
      </c>
      <c r="E1256" s="245" t="s">
        <v>19</v>
      </c>
      <c r="F1256" s="246" t="s">
        <v>1407</v>
      </c>
      <c r="G1256" s="244"/>
      <c r="H1256" s="247">
        <v>0.17599999999999999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171</v>
      </c>
      <c r="AU1256" s="253" t="s">
        <v>81</v>
      </c>
      <c r="AV1256" s="14" t="s">
        <v>81</v>
      </c>
      <c r="AW1256" s="14" t="s">
        <v>33</v>
      </c>
      <c r="AX1256" s="14" t="s">
        <v>72</v>
      </c>
      <c r="AY1256" s="253" t="s">
        <v>160</v>
      </c>
    </row>
    <row r="1257" s="14" customFormat="1">
      <c r="A1257" s="14"/>
      <c r="B1257" s="243"/>
      <c r="C1257" s="244"/>
      <c r="D1257" s="234" t="s">
        <v>171</v>
      </c>
      <c r="E1257" s="245" t="s">
        <v>19</v>
      </c>
      <c r="F1257" s="246" t="s">
        <v>1408</v>
      </c>
      <c r="G1257" s="244"/>
      <c r="H1257" s="247">
        <v>1.2</v>
      </c>
      <c r="I1257" s="248"/>
      <c r="J1257" s="244"/>
      <c r="K1257" s="244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3" t="s">
        <v>171</v>
      </c>
      <c r="AU1257" s="253" t="s">
        <v>81</v>
      </c>
      <c r="AV1257" s="14" t="s">
        <v>81</v>
      </c>
      <c r="AW1257" s="14" t="s">
        <v>33</v>
      </c>
      <c r="AX1257" s="14" t="s">
        <v>72</v>
      </c>
      <c r="AY1257" s="253" t="s">
        <v>160</v>
      </c>
    </row>
    <row r="1258" s="14" customFormat="1">
      <c r="A1258" s="14"/>
      <c r="B1258" s="243"/>
      <c r="C1258" s="244"/>
      <c r="D1258" s="234" t="s">
        <v>171</v>
      </c>
      <c r="E1258" s="245" t="s">
        <v>19</v>
      </c>
      <c r="F1258" s="246" t="s">
        <v>1409</v>
      </c>
      <c r="G1258" s="244"/>
      <c r="H1258" s="247">
        <v>5.9640000000000004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171</v>
      </c>
      <c r="AU1258" s="253" t="s">
        <v>81</v>
      </c>
      <c r="AV1258" s="14" t="s">
        <v>81</v>
      </c>
      <c r="AW1258" s="14" t="s">
        <v>33</v>
      </c>
      <c r="AX1258" s="14" t="s">
        <v>72</v>
      </c>
      <c r="AY1258" s="253" t="s">
        <v>160</v>
      </c>
    </row>
    <row r="1259" s="14" customFormat="1">
      <c r="A1259" s="14"/>
      <c r="B1259" s="243"/>
      <c r="C1259" s="244"/>
      <c r="D1259" s="234" t="s">
        <v>171</v>
      </c>
      <c r="E1259" s="245" t="s">
        <v>19</v>
      </c>
      <c r="F1259" s="246" t="s">
        <v>1410</v>
      </c>
      <c r="G1259" s="244"/>
      <c r="H1259" s="247">
        <v>0.45200000000000001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171</v>
      </c>
      <c r="AU1259" s="253" t="s">
        <v>81</v>
      </c>
      <c r="AV1259" s="14" t="s">
        <v>81</v>
      </c>
      <c r="AW1259" s="14" t="s">
        <v>33</v>
      </c>
      <c r="AX1259" s="14" t="s">
        <v>72</v>
      </c>
      <c r="AY1259" s="253" t="s">
        <v>160</v>
      </c>
    </row>
    <row r="1260" s="14" customFormat="1">
      <c r="A1260" s="14"/>
      <c r="B1260" s="243"/>
      <c r="C1260" s="244"/>
      <c r="D1260" s="234" t="s">
        <v>171</v>
      </c>
      <c r="E1260" s="245" t="s">
        <v>19</v>
      </c>
      <c r="F1260" s="246" t="s">
        <v>1411</v>
      </c>
      <c r="G1260" s="244"/>
      <c r="H1260" s="247">
        <v>-23.34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171</v>
      </c>
      <c r="AU1260" s="253" t="s">
        <v>81</v>
      </c>
      <c r="AV1260" s="14" t="s">
        <v>81</v>
      </c>
      <c r="AW1260" s="14" t="s">
        <v>33</v>
      </c>
      <c r="AX1260" s="14" t="s">
        <v>72</v>
      </c>
      <c r="AY1260" s="253" t="s">
        <v>160</v>
      </c>
    </row>
    <row r="1261" s="13" customFormat="1">
      <c r="A1261" s="13"/>
      <c r="B1261" s="232"/>
      <c r="C1261" s="233"/>
      <c r="D1261" s="234" t="s">
        <v>171</v>
      </c>
      <c r="E1261" s="235" t="s">
        <v>19</v>
      </c>
      <c r="F1261" s="236" t="s">
        <v>1412</v>
      </c>
      <c r="G1261" s="233"/>
      <c r="H1261" s="235" t="s">
        <v>19</v>
      </c>
      <c r="I1261" s="237"/>
      <c r="J1261" s="233"/>
      <c r="K1261" s="233"/>
      <c r="L1261" s="238"/>
      <c r="M1261" s="239"/>
      <c r="N1261" s="240"/>
      <c r="O1261" s="240"/>
      <c r="P1261" s="240"/>
      <c r="Q1261" s="240"/>
      <c r="R1261" s="240"/>
      <c r="S1261" s="240"/>
      <c r="T1261" s="24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2" t="s">
        <v>171</v>
      </c>
      <c r="AU1261" s="242" t="s">
        <v>81</v>
      </c>
      <c r="AV1261" s="13" t="s">
        <v>79</v>
      </c>
      <c r="AW1261" s="13" t="s">
        <v>33</v>
      </c>
      <c r="AX1261" s="13" t="s">
        <v>72</v>
      </c>
      <c r="AY1261" s="242" t="s">
        <v>160</v>
      </c>
    </row>
    <row r="1262" s="14" customFormat="1">
      <c r="A1262" s="14"/>
      <c r="B1262" s="243"/>
      <c r="C1262" s="244"/>
      <c r="D1262" s="234" t="s">
        <v>171</v>
      </c>
      <c r="E1262" s="245" t="s">
        <v>19</v>
      </c>
      <c r="F1262" s="246" t="s">
        <v>1413</v>
      </c>
      <c r="G1262" s="244"/>
      <c r="H1262" s="247">
        <v>57.655000000000001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171</v>
      </c>
      <c r="AU1262" s="253" t="s">
        <v>81</v>
      </c>
      <c r="AV1262" s="14" t="s">
        <v>81</v>
      </c>
      <c r="AW1262" s="14" t="s">
        <v>33</v>
      </c>
      <c r="AX1262" s="14" t="s">
        <v>72</v>
      </c>
      <c r="AY1262" s="253" t="s">
        <v>160</v>
      </c>
    </row>
    <row r="1263" s="14" customFormat="1">
      <c r="A1263" s="14"/>
      <c r="B1263" s="243"/>
      <c r="C1263" s="244"/>
      <c r="D1263" s="234" t="s">
        <v>171</v>
      </c>
      <c r="E1263" s="245" t="s">
        <v>19</v>
      </c>
      <c r="F1263" s="246" t="s">
        <v>1414</v>
      </c>
      <c r="G1263" s="244"/>
      <c r="H1263" s="247">
        <v>16.933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171</v>
      </c>
      <c r="AU1263" s="253" t="s">
        <v>81</v>
      </c>
      <c r="AV1263" s="14" t="s">
        <v>81</v>
      </c>
      <c r="AW1263" s="14" t="s">
        <v>33</v>
      </c>
      <c r="AX1263" s="14" t="s">
        <v>72</v>
      </c>
      <c r="AY1263" s="253" t="s">
        <v>160</v>
      </c>
    </row>
    <row r="1264" s="14" customFormat="1">
      <c r="A1264" s="14"/>
      <c r="B1264" s="243"/>
      <c r="C1264" s="244"/>
      <c r="D1264" s="234" t="s">
        <v>171</v>
      </c>
      <c r="E1264" s="245" t="s">
        <v>19</v>
      </c>
      <c r="F1264" s="246" t="s">
        <v>1415</v>
      </c>
      <c r="G1264" s="244"/>
      <c r="H1264" s="247">
        <v>11.76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171</v>
      </c>
      <c r="AU1264" s="253" t="s">
        <v>81</v>
      </c>
      <c r="AV1264" s="14" t="s">
        <v>81</v>
      </c>
      <c r="AW1264" s="14" t="s">
        <v>33</v>
      </c>
      <c r="AX1264" s="14" t="s">
        <v>72</v>
      </c>
      <c r="AY1264" s="253" t="s">
        <v>160</v>
      </c>
    </row>
    <row r="1265" s="14" customFormat="1">
      <c r="A1265" s="14"/>
      <c r="B1265" s="243"/>
      <c r="C1265" s="244"/>
      <c r="D1265" s="234" t="s">
        <v>171</v>
      </c>
      <c r="E1265" s="245" t="s">
        <v>19</v>
      </c>
      <c r="F1265" s="246" t="s">
        <v>1416</v>
      </c>
      <c r="G1265" s="244"/>
      <c r="H1265" s="247">
        <v>7.5999999999999996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171</v>
      </c>
      <c r="AU1265" s="253" t="s">
        <v>81</v>
      </c>
      <c r="AV1265" s="14" t="s">
        <v>81</v>
      </c>
      <c r="AW1265" s="14" t="s">
        <v>33</v>
      </c>
      <c r="AX1265" s="14" t="s">
        <v>72</v>
      </c>
      <c r="AY1265" s="253" t="s">
        <v>160</v>
      </c>
    </row>
    <row r="1266" s="14" customFormat="1">
      <c r="A1266" s="14"/>
      <c r="B1266" s="243"/>
      <c r="C1266" s="244"/>
      <c r="D1266" s="234" t="s">
        <v>171</v>
      </c>
      <c r="E1266" s="245" t="s">
        <v>19</v>
      </c>
      <c r="F1266" s="246" t="s">
        <v>1417</v>
      </c>
      <c r="G1266" s="244"/>
      <c r="H1266" s="247">
        <v>33.244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171</v>
      </c>
      <c r="AU1266" s="253" t="s">
        <v>81</v>
      </c>
      <c r="AV1266" s="14" t="s">
        <v>81</v>
      </c>
      <c r="AW1266" s="14" t="s">
        <v>33</v>
      </c>
      <c r="AX1266" s="14" t="s">
        <v>72</v>
      </c>
      <c r="AY1266" s="253" t="s">
        <v>160</v>
      </c>
    </row>
    <row r="1267" s="14" customFormat="1">
      <c r="A1267" s="14"/>
      <c r="B1267" s="243"/>
      <c r="C1267" s="244"/>
      <c r="D1267" s="234" t="s">
        <v>171</v>
      </c>
      <c r="E1267" s="245" t="s">
        <v>19</v>
      </c>
      <c r="F1267" s="246" t="s">
        <v>1418</v>
      </c>
      <c r="G1267" s="244"/>
      <c r="H1267" s="247">
        <v>0.16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171</v>
      </c>
      <c r="AU1267" s="253" t="s">
        <v>81</v>
      </c>
      <c r="AV1267" s="14" t="s">
        <v>81</v>
      </c>
      <c r="AW1267" s="14" t="s">
        <v>33</v>
      </c>
      <c r="AX1267" s="14" t="s">
        <v>72</v>
      </c>
      <c r="AY1267" s="253" t="s">
        <v>160</v>
      </c>
    </row>
    <row r="1268" s="14" customFormat="1">
      <c r="A1268" s="14"/>
      <c r="B1268" s="243"/>
      <c r="C1268" s="244"/>
      <c r="D1268" s="234" t="s">
        <v>171</v>
      </c>
      <c r="E1268" s="245" t="s">
        <v>19</v>
      </c>
      <c r="F1268" s="246" t="s">
        <v>1419</v>
      </c>
      <c r="G1268" s="244"/>
      <c r="H1268" s="247">
        <v>1.1299999999999999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171</v>
      </c>
      <c r="AU1268" s="253" t="s">
        <v>81</v>
      </c>
      <c r="AV1268" s="14" t="s">
        <v>81</v>
      </c>
      <c r="AW1268" s="14" t="s">
        <v>33</v>
      </c>
      <c r="AX1268" s="14" t="s">
        <v>72</v>
      </c>
      <c r="AY1268" s="253" t="s">
        <v>160</v>
      </c>
    </row>
    <row r="1269" s="14" customFormat="1">
      <c r="A1269" s="14"/>
      <c r="B1269" s="243"/>
      <c r="C1269" s="244"/>
      <c r="D1269" s="234" t="s">
        <v>171</v>
      </c>
      <c r="E1269" s="245" t="s">
        <v>19</v>
      </c>
      <c r="F1269" s="246" t="s">
        <v>1420</v>
      </c>
      <c r="G1269" s="244"/>
      <c r="H1269" s="247">
        <v>0.26000000000000001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171</v>
      </c>
      <c r="AU1269" s="253" t="s">
        <v>81</v>
      </c>
      <c r="AV1269" s="14" t="s">
        <v>81</v>
      </c>
      <c r="AW1269" s="14" t="s">
        <v>33</v>
      </c>
      <c r="AX1269" s="14" t="s">
        <v>72</v>
      </c>
      <c r="AY1269" s="253" t="s">
        <v>160</v>
      </c>
    </row>
    <row r="1270" s="14" customFormat="1">
      <c r="A1270" s="14"/>
      <c r="B1270" s="243"/>
      <c r="C1270" s="244"/>
      <c r="D1270" s="234" t="s">
        <v>171</v>
      </c>
      <c r="E1270" s="245" t="s">
        <v>19</v>
      </c>
      <c r="F1270" s="246" t="s">
        <v>1421</v>
      </c>
      <c r="G1270" s="244"/>
      <c r="H1270" s="247">
        <v>0.20000000000000001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171</v>
      </c>
      <c r="AU1270" s="253" t="s">
        <v>81</v>
      </c>
      <c r="AV1270" s="14" t="s">
        <v>81</v>
      </c>
      <c r="AW1270" s="14" t="s">
        <v>33</v>
      </c>
      <c r="AX1270" s="14" t="s">
        <v>72</v>
      </c>
      <c r="AY1270" s="253" t="s">
        <v>160</v>
      </c>
    </row>
    <row r="1271" s="14" customFormat="1">
      <c r="A1271" s="14"/>
      <c r="B1271" s="243"/>
      <c r="C1271" s="244"/>
      <c r="D1271" s="234" t="s">
        <v>171</v>
      </c>
      <c r="E1271" s="245" t="s">
        <v>19</v>
      </c>
      <c r="F1271" s="246" t="s">
        <v>1422</v>
      </c>
      <c r="G1271" s="244"/>
      <c r="H1271" s="247">
        <v>-5.9699999999999998</v>
      </c>
      <c r="I1271" s="248"/>
      <c r="J1271" s="244"/>
      <c r="K1271" s="244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3" t="s">
        <v>171</v>
      </c>
      <c r="AU1271" s="253" t="s">
        <v>81</v>
      </c>
      <c r="AV1271" s="14" t="s">
        <v>81</v>
      </c>
      <c r="AW1271" s="14" t="s">
        <v>33</v>
      </c>
      <c r="AX1271" s="14" t="s">
        <v>72</v>
      </c>
      <c r="AY1271" s="253" t="s">
        <v>160</v>
      </c>
    </row>
    <row r="1272" s="13" customFormat="1">
      <c r="A1272" s="13"/>
      <c r="B1272" s="232"/>
      <c r="C1272" s="233"/>
      <c r="D1272" s="234" t="s">
        <v>171</v>
      </c>
      <c r="E1272" s="235" t="s">
        <v>19</v>
      </c>
      <c r="F1272" s="236" t="s">
        <v>1423</v>
      </c>
      <c r="G1272" s="233"/>
      <c r="H1272" s="235" t="s">
        <v>19</v>
      </c>
      <c r="I1272" s="237"/>
      <c r="J1272" s="233"/>
      <c r="K1272" s="233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171</v>
      </c>
      <c r="AU1272" s="242" t="s">
        <v>81</v>
      </c>
      <c r="AV1272" s="13" t="s">
        <v>79</v>
      </c>
      <c r="AW1272" s="13" t="s">
        <v>33</v>
      </c>
      <c r="AX1272" s="13" t="s">
        <v>72</v>
      </c>
      <c r="AY1272" s="242" t="s">
        <v>160</v>
      </c>
    </row>
    <row r="1273" s="14" customFormat="1">
      <c r="A1273" s="14"/>
      <c r="B1273" s="243"/>
      <c r="C1273" s="244"/>
      <c r="D1273" s="234" t="s">
        <v>171</v>
      </c>
      <c r="E1273" s="245" t="s">
        <v>19</v>
      </c>
      <c r="F1273" s="246" t="s">
        <v>1424</v>
      </c>
      <c r="G1273" s="244"/>
      <c r="H1273" s="247">
        <v>102.005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171</v>
      </c>
      <c r="AU1273" s="253" t="s">
        <v>81</v>
      </c>
      <c r="AV1273" s="14" t="s">
        <v>81</v>
      </c>
      <c r="AW1273" s="14" t="s">
        <v>33</v>
      </c>
      <c r="AX1273" s="14" t="s">
        <v>72</v>
      </c>
      <c r="AY1273" s="253" t="s">
        <v>160</v>
      </c>
    </row>
    <row r="1274" s="14" customFormat="1">
      <c r="A1274" s="14"/>
      <c r="B1274" s="243"/>
      <c r="C1274" s="244"/>
      <c r="D1274" s="234" t="s">
        <v>171</v>
      </c>
      <c r="E1274" s="245" t="s">
        <v>19</v>
      </c>
      <c r="F1274" s="246" t="s">
        <v>1425</v>
      </c>
      <c r="G1274" s="244"/>
      <c r="H1274" s="247">
        <v>5.2910000000000004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171</v>
      </c>
      <c r="AU1274" s="253" t="s">
        <v>81</v>
      </c>
      <c r="AV1274" s="14" t="s">
        <v>81</v>
      </c>
      <c r="AW1274" s="14" t="s">
        <v>33</v>
      </c>
      <c r="AX1274" s="14" t="s">
        <v>72</v>
      </c>
      <c r="AY1274" s="253" t="s">
        <v>160</v>
      </c>
    </row>
    <row r="1275" s="14" customFormat="1">
      <c r="A1275" s="14"/>
      <c r="B1275" s="243"/>
      <c r="C1275" s="244"/>
      <c r="D1275" s="234" t="s">
        <v>171</v>
      </c>
      <c r="E1275" s="245" t="s">
        <v>19</v>
      </c>
      <c r="F1275" s="246" t="s">
        <v>1426</v>
      </c>
      <c r="G1275" s="244"/>
      <c r="H1275" s="247">
        <v>16.68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171</v>
      </c>
      <c r="AU1275" s="253" t="s">
        <v>81</v>
      </c>
      <c r="AV1275" s="14" t="s">
        <v>81</v>
      </c>
      <c r="AW1275" s="14" t="s">
        <v>33</v>
      </c>
      <c r="AX1275" s="14" t="s">
        <v>72</v>
      </c>
      <c r="AY1275" s="253" t="s">
        <v>160</v>
      </c>
    </row>
    <row r="1276" s="14" customFormat="1">
      <c r="A1276" s="14"/>
      <c r="B1276" s="243"/>
      <c r="C1276" s="244"/>
      <c r="D1276" s="234" t="s">
        <v>171</v>
      </c>
      <c r="E1276" s="245" t="s">
        <v>19</v>
      </c>
      <c r="F1276" s="246" t="s">
        <v>1427</v>
      </c>
      <c r="G1276" s="244"/>
      <c r="H1276" s="247">
        <v>25.829999999999998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171</v>
      </c>
      <c r="AU1276" s="253" t="s">
        <v>81</v>
      </c>
      <c r="AV1276" s="14" t="s">
        <v>81</v>
      </c>
      <c r="AW1276" s="14" t="s">
        <v>33</v>
      </c>
      <c r="AX1276" s="14" t="s">
        <v>72</v>
      </c>
      <c r="AY1276" s="253" t="s">
        <v>160</v>
      </c>
    </row>
    <row r="1277" s="15" customFormat="1">
      <c r="A1277" s="15"/>
      <c r="B1277" s="254"/>
      <c r="C1277" s="255"/>
      <c r="D1277" s="234" t="s">
        <v>171</v>
      </c>
      <c r="E1277" s="256" t="s">
        <v>19</v>
      </c>
      <c r="F1277" s="257" t="s">
        <v>173</v>
      </c>
      <c r="G1277" s="255"/>
      <c r="H1277" s="258">
        <v>428.12700000000001</v>
      </c>
      <c r="I1277" s="259"/>
      <c r="J1277" s="255"/>
      <c r="K1277" s="255"/>
      <c r="L1277" s="260"/>
      <c r="M1277" s="261"/>
      <c r="N1277" s="262"/>
      <c r="O1277" s="262"/>
      <c r="P1277" s="262"/>
      <c r="Q1277" s="262"/>
      <c r="R1277" s="262"/>
      <c r="S1277" s="262"/>
      <c r="T1277" s="263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4" t="s">
        <v>171</v>
      </c>
      <c r="AU1277" s="264" t="s">
        <v>81</v>
      </c>
      <c r="AV1277" s="15" t="s">
        <v>167</v>
      </c>
      <c r="AW1277" s="15" t="s">
        <v>33</v>
      </c>
      <c r="AX1277" s="15" t="s">
        <v>79</v>
      </c>
      <c r="AY1277" s="264" t="s">
        <v>160</v>
      </c>
    </row>
    <row r="1278" s="2" customFormat="1" ht="24.15" customHeight="1">
      <c r="A1278" s="40"/>
      <c r="B1278" s="41"/>
      <c r="C1278" s="214" t="s">
        <v>1428</v>
      </c>
      <c r="D1278" s="214" t="s">
        <v>162</v>
      </c>
      <c r="E1278" s="215" t="s">
        <v>1429</v>
      </c>
      <c r="F1278" s="216" t="s">
        <v>1430</v>
      </c>
      <c r="G1278" s="217" t="s">
        <v>181</v>
      </c>
      <c r="H1278" s="218">
        <v>447.79000000000002</v>
      </c>
      <c r="I1278" s="219"/>
      <c r="J1278" s="220">
        <f>ROUND(I1278*H1278,2)</f>
        <v>0</v>
      </c>
      <c r="K1278" s="216" t="s">
        <v>166</v>
      </c>
      <c r="L1278" s="46"/>
      <c r="M1278" s="221" t="s">
        <v>19</v>
      </c>
      <c r="N1278" s="222" t="s">
        <v>43</v>
      </c>
      <c r="O1278" s="86"/>
      <c r="P1278" s="223">
        <f>O1278*H1278</f>
        <v>0</v>
      </c>
      <c r="Q1278" s="223">
        <v>0.0043800000000000002</v>
      </c>
      <c r="R1278" s="223">
        <f>Q1278*H1278</f>
        <v>1.9613202000000003</v>
      </c>
      <c r="S1278" s="223">
        <v>0</v>
      </c>
      <c r="T1278" s="224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25" t="s">
        <v>167</v>
      </c>
      <c r="AT1278" s="225" t="s">
        <v>162</v>
      </c>
      <c r="AU1278" s="225" t="s">
        <v>81</v>
      </c>
      <c r="AY1278" s="19" t="s">
        <v>160</v>
      </c>
      <c r="BE1278" s="226">
        <f>IF(N1278="základní",J1278,0)</f>
        <v>0</v>
      </c>
      <c r="BF1278" s="226">
        <f>IF(N1278="snížená",J1278,0)</f>
        <v>0</v>
      </c>
      <c r="BG1278" s="226">
        <f>IF(N1278="zákl. přenesená",J1278,0)</f>
        <v>0</v>
      </c>
      <c r="BH1278" s="226">
        <f>IF(N1278="sníž. přenesená",J1278,0)</f>
        <v>0</v>
      </c>
      <c r="BI1278" s="226">
        <f>IF(N1278="nulová",J1278,0)</f>
        <v>0</v>
      </c>
      <c r="BJ1278" s="19" t="s">
        <v>79</v>
      </c>
      <c r="BK1278" s="226">
        <f>ROUND(I1278*H1278,2)</f>
        <v>0</v>
      </c>
      <c r="BL1278" s="19" t="s">
        <v>167</v>
      </c>
      <c r="BM1278" s="225" t="s">
        <v>1431</v>
      </c>
    </row>
    <row r="1279" s="2" customFormat="1">
      <c r="A1279" s="40"/>
      <c r="B1279" s="41"/>
      <c r="C1279" s="42"/>
      <c r="D1279" s="227" t="s">
        <v>169</v>
      </c>
      <c r="E1279" s="42"/>
      <c r="F1279" s="228" t="s">
        <v>1432</v>
      </c>
      <c r="G1279" s="42"/>
      <c r="H1279" s="42"/>
      <c r="I1279" s="229"/>
      <c r="J1279" s="42"/>
      <c r="K1279" s="42"/>
      <c r="L1279" s="46"/>
      <c r="M1279" s="230"/>
      <c r="N1279" s="231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169</v>
      </c>
      <c r="AU1279" s="19" t="s">
        <v>81</v>
      </c>
    </row>
    <row r="1280" s="13" customFormat="1">
      <c r="A1280" s="13"/>
      <c r="B1280" s="232"/>
      <c r="C1280" s="233"/>
      <c r="D1280" s="234" t="s">
        <v>171</v>
      </c>
      <c r="E1280" s="235" t="s">
        <v>19</v>
      </c>
      <c r="F1280" s="236" t="s">
        <v>1433</v>
      </c>
      <c r="G1280" s="233"/>
      <c r="H1280" s="235" t="s">
        <v>19</v>
      </c>
      <c r="I1280" s="237"/>
      <c r="J1280" s="233"/>
      <c r="K1280" s="233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171</v>
      </c>
      <c r="AU1280" s="242" t="s">
        <v>81</v>
      </c>
      <c r="AV1280" s="13" t="s">
        <v>79</v>
      </c>
      <c r="AW1280" s="13" t="s">
        <v>33</v>
      </c>
      <c r="AX1280" s="13" t="s">
        <v>72</v>
      </c>
      <c r="AY1280" s="242" t="s">
        <v>160</v>
      </c>
    </row>
    <row r="1281" s="14" customFormat="1">
      <c r="A1281" s="14"/>
      <c r="B1281" s="243"/>
      <c r="C1281" s="244"/>
      <c r="D1281" s="234" t="s">
        <v>171</v>
      </c>
      <c r="E1281" s="245" t="s">
        <v>19</v>
      </c>
      <c r="F1281" s="246" t="s">
        <v>1434</v>
      </c>
      <c r="G1281" s="244"/>
      <c r="H1281" s="247">
        <v>6.5499999999999998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171</v>
      </c>
      <c r="AU1281" s="253" t="s">
        <v>81</v>
      </c>
      <c r="AV1281" s="14" t="s">
        <v>81</v>
      </c>
      <c r="AW1281" s="14" t="s">
        <v>33</v>
      </c>
      <c r="AX1281" s="14" t="s">
        <v>72</v>
      </c>
      <c r="AY1281" s="253" t="s">
        <v>160</v>
      </c>
    </row>
    <row r="1282" s="14" customFormat="1">
      <c r="A1282" s="14"/>
      <c r="B1282" s="243"/>
      <c r="C1282" s="244"/>
      <c r="D1282" s="234" t="s">
        <v>171</v>
      </c>
      <c r="E1282" s="245" t="s">
        <v>19</v>
      </c>
      <c r="F1282" s="246" t="s">
        <v>1435</v>
      </c>
      <c r="G1282" s="244"/>
      <c r="H1282" s="247">
        <v>4.0800000000000001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171</v>
      </c>
      <c r="AU1282" s="253" t="s">
        <v>81</v>
      </c>
      <c r="AV1282" s="14" t="s">
        <v>81</v>
      </c>
      <c r="AW1282" s="14" t="s">
        <v>33</v>
      </c>
      <c r="AX1282" s="14" t="s">
        <v>72</v>
      </c>
      <c r="AY1282" s="253" t="s">
        <v>160</v>
      </c>
    </row>
    <row r="1283" s="14" customFormat="1">
      <c r="A1283" s="14"/>
      <c r="B1283" s="243"/>
      <c r="C1283" s="244"/>
      <c r="D1283" s="234" t="s">
        <v>171</v>
      </c>
      <c r="E1283" s="245" t="s">
        <v>19</v>
      </c>
      <c r="F1283" s="246" t="s">
        <v>1436</v>
      </c>
      <c r="G1283" s="244"/>
      <c r="H1283" s="247">
        <v>0.78000000000000003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171</v>
      </c>
      <c r="AU1283" s="253" t="s">
        <v>81</v>
      </c>
      <c r="AV1283" s="14" t="s">
        <v>81</v>
      </c>
      <c r="AW1283" s="14" t="s">
        <v>33</v>
      </c>
      <c r="AX1283" s="14" t="s">
        <v>72</v>
      </c>
      <c r="AY1283" s="253" t="s">
        <v>160</v>
      </c>
    </row>
    <row r="1284" s="14" customFormat="1">
      <c r="A1284" s="14"/>
      <c r="B1284" s="243"/>
      <c r="C1284" s="244"/>
      <c r="D1284" s="234" t="s">
        <v>171</v>
      </c>
      <c r="E1284" s="245" t="s">
        <v>19</v>
      </c>
      <c r="F1284" s="246" t="s">
        <v>1437</v>
      </c>
      <c r="G1284" s="244"/>
      <c r="H1284" s="247">
        <v>2.496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171</v>
      </c>
      <c r="AU1284" s="253" t="s">
        <v>81</v>
      </c>
      <c r="AV1284" s="14" t="s">
        <v>81</v>
      </c>
      <c r="AW1284" s="14" t="s">
        <v>33</v>
      </c>
      <c r="AX1284" s="14" t="s">
        <v>72</v>
      </c>
      <c r="AY1284" s="253" t="s">
        <v>160</v>
      </c>
    </row>
    <row r="1285" s="14" customFormat="1">
      <c r="A1285" s="14"/>
      <c r="B1285" s="243"/>
      <c r="C1285" s="244"/>
      <c r="D1285" s="234" t="s">
        <v>171</v>
      </c>
      <c r="E1285" s="245" t="s">
        <v>19</v>
      </c>
      <c r="F1285" s="246" t="s">
        <v>1438</v>
      </c>
      <c r="G1285" s="244"/>
      <c r="H1285" s="247">
        <v>4.5999999999999996</v>
      </c>
      <c r="I1285" s="248"/>
      <c r="J1285" s="244"/>
      <c r="K1285" s="244"/>
      <c r="L1285" s="249"/>
      <c r="M1285" s="250"/>
      <c r="N1285" s="251"/>
      <c r="O1285" s="251"/>
      <c r="P1285" s="251"/>
      <c r="Q1285" s="251"/>
      <c r="R1285" s="251"/>
      <c r="S1285" s="251"/>
      <c r="T1285" s="25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3" t="s">
        <v>171</v>
      </c>
      <c r="AU1285" s="253" t="s">
        <v>81</v>
      </c>
      <c r="AV1285" s="14" t="s">
        <v>81</v>
      </c>
      <c r="AW1285" s="14" t="s">
        <v>33</v>
      </c>
      <c r="AX1285" s="14" t="s">
        <v>72</v>
      </c>
      <c r="AY1285" s="253" t="s">
        <v>160</v>
      </c>
    </row>
    <row r="1286" s="14" customFormat="1">
      <c r="A1286" s="14"/>
      <c r="B1286" s="243"/>
      <c r="C1286" s="244"/>
      <c r="D1286" s="234" t="s">
        <v>171</v>
      </c>
      <c r="E1286" s="245" t="s">
        <v>19</v>
      </c>
      <c r="F1286" s="246" t="s">
        <v>1439</v>
      </c>
      <c r="G1286" s="244"/>
      <c r="H1286" s="247">
        <v>1.157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171</v>
      </c>
      <c r="AU1286" s="253" t="s">
        <v>81</v>
      </c>
      <c r="AV1286" s="14" t="s">
        <v>81</v>
      </c>
      <c r="AW1286" s="14" t="s">
        <v>33</v>
      </c>
      <c r="AX1286" s="14" t="s">
        <v>72</v>
      </c>
      <c r="AY1286" s="253" t="s">
        <v>160</v>
      </c>
    </row>
    <row r="1287" s="16" customFormat="1">
      <c r="A1287" s="16"/>
      <c r="B1287" s="265"/>
      <c r="C1287" s="266"/>
      <c r="D1287" s="234" t="s">
        <v>171</v>
      </c>
      <c r="E1287" s="267" t="s">
        <v>19</v>
      </c>
      <c r="F1287" s="268" t="s">
        <v>198</v>
      </c>
      <c r="G1287" s="266"/>
      <c r="H1287" s="269">
        <v>19.663</v>
      </c>
      <c r="I1287" s="270"/>
      <c r="J1287" s="266"/>
      <c r="K1287" s="266"/>
      <c r="L1287" s="271"/>
      <c r="M1287" s="272"/>
      <c r="N1287" s="273"/>
      <c r="O1287" s="273"/>
      <c r="P1287" s="273"/>
      <c r="Q1287" s="273"/>
      <c r="R1287" s="273"/>
      <c r="S1287" s="273"/>
      <c r="T1287" s="274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T1287" s="275" t="s">
        <v>171</v>
      </c>
      <c r="AU1287" s="275" t="s">
        <v>81</v>
      </c>
      <c r="AV1287" s="16" t="s">
        <v>178</v>
      </c>
      <c r="AW1287" s="16" t="s">
        <v>33</v>
      </c>
      <c r="AX1287" s="16" t="s">
        <v>72</v>
      </c>
      <c r="AY1287" s="275" t="s">
        <v>160</v>
      </c>
    </row>
    <row r="1288" s="13" customFormat="1">
      <c r="A1288" s="13"/>
      <c r="B1288" s="232"/>
      <c r="C1288" s="233"/>
      <c r="D1288" s="234" t="s">
        <v>171</v>
      </c>
      <c r="E1288" s="235" t="s">
        <v>19</v>
      </c>
      <c r="F1288" s="236" t="s">
        <v>1440</v>
      </c>
      <c r="G1288" s="233"/>
      <c r="H1288" s="235" t="s">
        <v>19</v>
      </c>
      <c r="I1288" s="237"/>
      <c r="J1288" s="233"/>
      <c r="K1288" s="233"/>
      <c r="L1288" s="238"/>
      <c r="M1288" s="239"/>
      <c r="N1288" s="240"/>
      <c r="O1288" s="240"/>
      <c r="P1288" s="240"/>
      <c r="Q1288" s="240"/>
      <c r="R1288" s="240"/>
      <c r="S1288" s="240"/>
      <c r="T1288" s="24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2" t="s">
        <v>171</v>
      </c>
      <c r="AU1288" s="242" t="s">
        <v>81</v>
      </c>
      <c r="AV1288" s="13" t="s">
        <v>79</v>
      </c>
      <c r="AW1288" s="13" t="s">
        <v>33</v>
      </c>
      <c r="AX1288" s="13" t="s">
        <v>72</v>
      </c>
      <c r="AY1288" s="242" t="s">
        <v>160</v>
      </c>
    </row>
    <row r="1289" s="13" customFormat="1">
      <c r="A1289" s="13"/>
      <c r="B1289" s="232"/>
      <c r="C1289" s="233"/>
      <c r="D1289" s="234" t="s">
        <v>171</v>
      </c>
      <c r="E1289" s="235" t="s">
        <v>19</v>
      </c>
      <c r="F1289" s="236" t="s">
        <v>1402</v>
      </c>
      <c r="G1289" s="233"/>
      <c r="H1289" s="235" t="s">
        <v>19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2" t="s">
        <v>171</v>
      </c>
      <c r="AU1289" s="242" t="s">
        <v>81</v>
      </c>
      <c r="AV1289" s="13" t="s">
        <v>79</v>
      </c>
      <c r="AW1289" s="13" t="s">
        <v>33</v>
      </c>
      <c r="AX1289" s="13" t="s">
        <v>72</v>
      </c>
      <c r="AY1289" s="242" t="s">
        <v>160</v>
      </c>
    </row>
    <row r="1290" s="14" customFormat="1">
      <c r="A1290" s="14"/>
      <c r="B1290" s="243"/>
      <c r="C1290" s="244"/>
      <c r="D1290" s="234" t="s">
        <v>171</v>
      </c>
      <c r="E1290" s="245" t="s">
        <v>19</v>
      </c>
      <c r="F1290" s="246" t="s">
        <v>1403</v>
      </c>
      <c r="G1290" s="244"/>
      <c r="H1290" s="247">
        <v>119.273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171</v>
      </c>
      <c r="AU1290" s="253" t="s">
        <v>81</v>
      </c>
      <c r="AV1290" s="14" t="s">
        <v>81</v>
      </c>
      <c r="AW1290" s="14" t="s">
        <v>33</v>
      </c>
      <c r="AX1290" s="14" t="s">
        <v>72</v>
      </c>
      <c r="AY1290" s="253" t="s">
        <v>160</v>
      </c>
    </row>
    <row r="1291" s="14" customFormat="1">
      <c r="A1291" s="14"/>
      <c r="B1291" s="243"/>
      <c r="C1291" s="244"/>
      <c r="D1291" s="234" t="s">
        <v>171</v>
      </c>
      <c r="E1291" s="245" t="s">
        <v>19</v>
      </c>
      <c r="F1291" s="246" t="s">
        <v>1404</v>
      </c>
      <c r="G1291" s="244"/>
      <c r="H1291" s="247">
        <v>35.073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171</v>
      </c>
      <c r="AU1291" s="253" t="s">
        <v>81</v>
      </c>
      <c r="AV1291" s="14" t="s">
        <v>81</v>
      </c>
      <c r="AW1291" s="14" t="s">
        <v>33</v>
      </c>
      <c r="AX1291" s="14" t="s">
        <v>72</v>
      </c>
      <c r="AY1291" s="253" t="s">
        <v>160</v>
      </c>
    </row>
    <row r="1292" s="14" customFormat="1">
      <c r="A1292" s="14"/>
      <c r="B1292" s="243"/>
      <c r="C1292" s="244"/>
      <c r="D1292" s="234" t="s">
        <v>171</v>
      </c>
      <c r="E1292" s="245" t="s">
        <v>19</v>
      </c>
      <c r="F1292" s="246" t="s">
        <v>1405</v>
      </c>
      <c r="G1292" s="244"/>
      <c r="H1292" s="247">
        <v>16.231000000000002</v>
      </c>
      <c r="I1292" s="248"/>
      <c r="J1292" s="244"/>
      <c r="K1292" s="244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3" t="s">
        <v>171</v>
      </c>
      <c r="AU1292" s="253" t="s">
        <v>81</v>
      </c>
      <c r="AV1292" s="14" t="s">
        <v>81</v>
      </c>
      <c r="AW1292" s="14" t="s">
        <v>33</v>
      </c>
      <c r="AX1292" s="14" t="s">
        <v>72</v>
      </c>
      <c r="AY1292" s="253" t="s">
        <v>160</v>
      </c>
    </row>
    <row r="1293" s="14" customFormat="1">
      <c r="A1293" s="14"/>
      <c r="B1293" s="243"/>
      <c r="C1293" s="244"/>
      <c r="D1293" s="234" t="s">
        <v>171</v>
      </c>
      <c r="E1293" s="245" t="s">
        <v>19</v>
      </c>
      <c r="F1293" s="246" t="s">
        <v>1406</v>
      </c>
      <c r="G1293" s="244"/>
      <c r="H1293" s="247">
        <v>0.32000000000000001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171</v>
      </c>
      <c r="AU1293" s="253" t="s">
        <v>81</v>
      </c>
      <c r="AV1293" s="14" t="s">
        <v>81</v>
      </c>
      <c r="AW1293" s="14" t="s">
        <v>33</v>
      </c>
      <c r="AX1293" s="14" t="s">
        <v>72</v>
      </c>
      <c r="AY1293" s="253" t="s">
        <v>160</v>
      </c>
    </row>
    <row r="1294" s="14" customFormat="1">
      <c r="A1294" s="14"/>
      <c r="B1294" s="243"/>
      <c r="C1294" s="244"/>
      <c r="D1294" s="234" t="s">
        <v>171</v>
      </c>
      <c r="E1294" s="245" t="s">
        <v>19</v>
      </c>
      <c r="F1294" s="246" t="s">
        <v>1407</v>
      </c>
      <c r="G1294" s="244"/>
      <c r="H1294" s="247">
        <v>0.17599999999999999</v>
      </c>
      <c r="I1294" s="248"/>
      <c r="J1294" s="244"/>
      <c r="K1294" s="244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3" t="s">
        <v>171</v>
      </c>
      <c r="AU1294" s="253" t="s">
        <v>81</v>
      </c>
      <c r="AV1294" s="14" t="s">
        <v>81</v>
      </c>
      <c r="AW1294" s="14" t="s">
        <v>33</v>
      </c>
      <c r="AX1294" s="14" t="s">
        <v>72</v>
      </c>
      <c r="AY1294" s="253" t="s">
        <v>160</v>
      </c>
    </row>
    <row r="1295" s="14" customFormat="1">
      <c r="A1295" s="14"/>
      <c r="B1295" s="243"/>
      <c r="C1295" s="244"/>
      <c r="D1295" s="234" t="s">
        <v>171</v>
      </c>
      <c r="E1295" s="245" t="s">
        <v>19</v>
      </c>
      <c r="F1295" s="246" t="s">
        <v>1408</v>
      </c>
      <c r="G1295" s="244"/>
      <c r="H1295" s="247">
        <v>1.2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171</v>
      </c>
      <c r="AU1295" s="253" t="s">
        <v>81</v>
      </c>
      <c r="AV1295" s="14" t="s">
        <v>81</v>
      </c>
      <c r="AW1295" s="14" t="s">
        <v>33</v>
      </c>
      <c r="AX1295" s="14" t="s">
        <v>72</v>
      </c>
      <c r="AY1295" s="253" t="s">
        <v>160</v>
      </c>
    </row>
    <row r="1296" s="14" customFormat="1">
      <c r="A1296" s="14"/>
      <c r="B1296" s="243"/>
      <c r="C1296" s="244"/>
      <c r="D1296" s="234" t="s">
        <v>171</v>
      </c>
      <c r="E1296" s="245" t="s">
        <v>19</v>
      </c>
      <c r="F1296" s="246" t="s">
        <v>1409</v>
      </c>
      <c r="G1296" s="244"/>
      <c r="H1296" s="247">
        <v>5.9640000000000004</v>
      </c>
      <c r="I1296" s="248"/>
      <c r="J1296" s="244"/>
      <c r="K1296" s="244"/>
      <c r="L1296" s="249"/>
      <c r="M1296" s="250"/>
      <c r="N1296" s="251"/>
      <c r="O1296" s="251"/>
      <c r="P1296" s="251"/>
      <c r="Q1296" s="251"/>
      <c r="R1296" s="251"/>
      <c r="S1296" s="251"/>
      <c r="T1296" s="252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3" t="s">
        <v>171</v>
      </c>
      <c r="AU1296" s="253" t="s">
        <v>81</v>
      </c>
      <c r="AV1296" s="14" t="s">
        <v>81</v>
      </c>
      <c r="AW1296" s="14" t="s">
        <v>33</v>
      </c>
      <c r="AX1296" s="14" t="s">
        <v>72</v>
      </c>
      <c r="AY1296" s="253" t="s">
        <v>160</v>
      </c>
    </row>
    <row r="1297" s="14" customFormat="1">
      <c r="A1297" s="14"/>
      <c r="B1297" s="243"/>
      <c r="C1297" s="244"/>
      <c r="D1297" s="234" t="s">
        <v>171</v>
      </c>
      <c r="E1297" s="245" t="s">
        <v>19</v>
      </c>
      <c r="F1297" s="246" t="s">
        <v>1410</v>
      </c>
      <c r="G1297" s="244"/>
      <c r="H1297" s="247">
        <v>0.45200000000000001</v>
      </c>
      <c r="I1297" s="248"/>
      <c r="J1297" s="244"/>
      <c r="K1297" s="244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3" t="s">
        <v>171</v>
      </c>
      <c r="AU1297" s="253" t="s">
        <v>81</v>
      </c>
      <c r="AV1297" s="14" t="s">
        <v>81</v>
      </c>
      <c r="AW1297" s="14" t="s">
        <v>33</v>
      </c>
      <c r="AX1297" s="14" t="s">
        <v>72</v>
      </c>
      <c r="AY1297" s="253" t="s">
        <v>160</v>
      </c>
    </row>
    <row r="1298" s="14" customFormat="1">
      <c r="A1298" s="14"/>
      <c r="B1298" s="243"/>
      <c r="C1298" s="244"/>
      <c r="D1298" s="234" t="s">
        <v>171</v>
      </c>
      <c r="E1298" s="245" t="s">
        <v>19</v>
      </c>
      <c r="F1298" s="246" t="s">
        <v>1411</v>
      </c>
      <c r="G1298" s="244"/>
      <c r="H1298" s="247">
        <v>-23.34</v>
      </c>
      <c r="I1298" s="248"/>
      <c r="J1298" s="244"/>
      <c r="K1298" s="244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3" t="s">
        <v>171</v>
      </c>
      <c r="AU1298" s="253" t="s">
        <v>81</v>
      </c>
      <c r="AV1298" s="14" t="s">
        <v>81</v>
      </c>
      <c r="AW1298" s="14" t="s">
        <v>33</v>
      </c>
      <c r="AX1298" s="14" t="s">
        <v>72</v>
      </c>
      <c r="AY1298" s="253" t="s">
        <v>160</v>
      </c>
    </row>
    <row r="1299" s="13" customFormat="1">
      <c r="A1299" s="13"/>
      <c r="B1299" s="232"/>
      <c r="C1299" s="233"/>
      <c r="D1299" s="234" t="s">
        <v>171</v>
      </c>
      <c r="E1299" s="235" t="s">
        <v>19</v>
      </c>
      <c r="F1299" s="236" t="s">
        <v>1412</v>
      </c>
      <c r="G1299" s="233"/>
      <c r="H1299" s="235" t="s">
        <v>19</v>
      </c>
      <c r="I1299" s="237"/>
      <c r="J1299" s="233"/>
      <c r="K1299" s="233"/>
      <c r="L1299" s="238"/>
      <c r="M1299" s="239"/>
      <c r="N1299" s="240"/>
      <c r="O1299" s="240"/>
      <c r="P1299" s="240"/>
      <c r="Q1299" s="240"/>
      <c r="R1299" s="240"/>
      <c r="S1299" s="240"/>
      <c r="T1299" s="24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2" t="s">
        <v>171</v>
      </c>
      <c r="AU1299" s="242" t="s">
        <v>81</v>
      </c>
      <c r="AV1299" s="13" t="s">
        <v>79</v>
      </c>
      <c r="AW1299" s="13" t="s">
        <v>33</v>
      </c>
      <c r="AX1299" s="13" t="s">
        <v>72</v>
      </c>
      <c r="AY1299" s="242" t="s">
        <v>160</v>
      </c>
    </row>
    <row r="1300" s="14" customFormat="1">
      <c r="A1300" s="14"/>
      <c r="B1300" s="243"/>
      <c r="C1300" s="244"/>
      <c r="D1300" s="234" t="s">
        <v>171</v>
      </c>
      <c r="E1300" s="245" t="s">
        <v>19</v>
      </c>
      <c r="F1300" s="246" t="s">
        <v>1413</v>
      </c>
      <c r="G1300" s="244"/>
      <c r="H1300" s="247">
        <v>57.655000000000001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3" t="s">
        <v>171</v>
      </c>
      <c r="AU1300" s="253" t="s">
        <v>81</v>
      </c>
      <c r="AV1300" s="14" t="s">
        <v>81</v>
      </c>
      <c r="AW1300" s="14" t="s">
        <v>33</v>
      </c>
      <c r="AX1300" s="14" t="s">
        <v>72</v>
      </c>
      <c r="AY1300" s="253" t="s">
        <v>160</v>
      </c>
    </row>
    <row r="1301" s="14" customFormat="1">
      <c r="A1301" s="14"/>
      <c r="B1301" s="243"/>
      <c r="C1301" s="244"/>
      <c r="D1301" s="234" t="s">
        <v>171</v>
      </c>
      <c r="E1301" s="245" t="s">
        <v>19</v>
      </c>
      <c r="F1301" s="246" t="s">
        <v>1414</v>
      </c>
      <c r="G1301" s="244"/>
      <c r="H1301" s="247">
        <v>16.933</v>
      </c>
      <c r="I1301" s="248"/>
      <c r="J1301" s="244"/>
      <c r="K1301" s="244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3" t="s">
        <v>171</v>
      </c>
      <c r="AU1301" s="253" t="s">
        <v>81</v>
      </c>
      <c r="AV1301" s="14" t="s">
        <v>81</v>
      </c>
      <c r="AW1301" s="14" t="s">
        <v>33</v>
      </c>
      <c r="AX1301" s="14" t="s">
        <v>72</v>
      </c>
      <c r="AY1301" s="253" t="s">
        <v>160</v>
      </c>
    </row>
    <row r="1302" s="14" customFormat="1">
      <c r="A1302" s="14"/>
      <c r="B1302" s="243"/>
      <c r="C1302" s="244"/>
      <c r="D1302" s="234" t="s">
        <v>171</v>
      </c>
      <c r="E1302" s="245" t="s">
        <v>19</v>
      </c>
      <c r="F1302" s="246" t="s">
        <v>1415</v>
      </c>
      <c r="G1302" s="244"/>
      <c r="H1302" s="247">
        <v>11.76</v>
      </c>
      <c r="I1302" s="248"/>
      <c r="J1302" s="244"/>
      <c r="K1302" s="244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3" t="s">
        <v>171</v>
      </c>
      <c r="AU1302" s="253" t="s">
        <v>81</v>
      </c>
      <c r="AV1302" s="14" t="s">
        <v>81</v>
      </c>
      <c r="AW1302" s="14" t="s">
        <v>33</v>
      </c>
      <c r="AX1302" s="14" t="s">
        <v>72</v>
      </c>
      <c r="AY1302" s="253" t="s">
        <v>160</v>
      </c>
    </row>
    <row r="1303" s="14" customFormat="1">
      <c r="A1303" s="14"/>
      <c r="B1303" s="243"/>
      <c r="C1303" s="244"/>
      <c r="D1303" s="234" t="s">
        <v>171</v>
      </c>
      <c r="E1303" s="245" t="s">
        <v>19</v>
      </c>
      <c r="F1303" s="246" t="s">
        <v>1416</v>
      </c>
      <c r="G1303" s="244"/>
      <c r="H1303" s="247">
        <v>7.5999999999999996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171</v>
      </c>
      <c r="AU1303" s="253" t="s">
        <v>81</v>
      </c>
      <c r="AV1303" s="14" t="s">
        <v>81</v>
      </c>
      <c r="AW1303" s="14" t="s">
        <v>33</v>
      </c>
      <c r="AX1303" s="14" t="s">
        <v>72</v>
      </c>
      <c r="AY1303" s="253" t="s">
        <v>160</v>
      </c>
    </row>
    <row r="1304" s="14" customFormat="1">
      <c r="A1304" s="14"/>
      <c r="B1304" s="243"/>
      <c r="C1304" s="244"/>
      <c r="D1304" s="234" t="s">
        <v>171</v>
      </c>
      <c r="E1304" s="245" t="s">
        <v>19</v>
      </c>
      <c r="F1304" s="246" t="s">
        <v>1417</v>
      </c>
      <c r="G1304" s="244"/>
      <c r="H1304" s="247">
        <v>33.244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171</v>
      </c>
      <c r="AU1304" s="253" t="s">
        <v>81</v>
      </c>
      <c r="AV1304" s="14" t="s">
        <v>81</v>
      </c>
      <c r="AW1304" s="14" t="s">
        <v>33</v>
      </c>
      <c r="AX1304" s="14" t="s">
        <v>72</v>
      </c>
      <c r="AY1304" s="253" t="s">
        <v>160</v>
      </c>
    </row>
    <row r="1305" s="14" customFormat="1">
      <c r="A1305" s="14"/>
      <c r="B1305" s="243"/>
      <c r="C1305" s="244"/>
      <c r="D1305" s="234" t="s">
        <v>171</v>
      </c>
      <c r="E1305" s="245" t="s">
        <v>19</v>
      </c>
      <c r="F1305" s="246" t="s">
        <v>1418</v>
      </c>
      <c r="G1305" s="244"/>
      <c r="H1305" s="247">
        <v>0.16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3" t="s">
        <v>171</v>
      </c>
      <c r="AU1305" s="253" t="s">
        <v>81</v>
      </c>
      <c r="AV1305" s="14" t="s">
        <v>81</v>
      </c>
      <c r="AW1305" s="14" t="s">
        <v>33</v>
      </c>
      <c r="AX1305" s="14" t="s">
        <v>72</v>
      </c>
      <c r="AY1305" s="253" t="s">
        <v>160</v>
      </c>
    </row>
    <row r="1306" s="14" customFormat="1">
      <c r="A1306" s="14"/>
      <c r="B1306" s="243"/>
      <c r="C1306" s="244"/>
      <c r="D1306" s="234" t="s">
        <v>171</v>
      </c>
      <c r="E1306" s="245" t="s">
        <v>19</v>
      </c>
      <c r="F1306" s="246" t="s">
        <v>1419</v>
      </c>
      <c r="G1306" s="244"/>
      <c r="H1306" s="247">
        <v>1.1299999999999999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171</v>
      </c>
      <c r="AU1306" s="253" t="s">
        <v>81</v>
      </c>
      <c r="AV1306" s="14" t="s">
        <v>81</v>
      </c>
      <c r="AW1306" s="14" t="s">
        <v>33</v>
      </c>
      <c r="AX1306" s="14" t="s">
        <v>72</v>
      </c>
      <c r="AY1306" s="253" t="s">
        <v>160</v>
      </c>
    </row>
    <row r="1307" s="14" customFormat="1">
      <c r="A1307" s="14"/>
      <c r="B1307" s="243"/>
      <c r="C1307" s="244"/>
      <c r="D1307" s="234" t="s">
        <v>171</v>
      </c>
      <c r="E1307" s="245" t="s">
        <v>19</v>
      </c>
      <c r="F1307" s="246" t="s">
        <v>1420</v>
      </c>
      <c r="G1307" s="244"/>
      <c r="H1307" s="247">
        <v>0.26000000000000001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3" t="s">
        <v>171</v>
      </c>
      <c r="AU1307" s="253" t="s">
        <v>81</v>
      </c>
      <c r="AV1307" s="14" t="s">
        <v>81</v>
      </c>
      <c r="AW1307" s="14" t="s">
        <v>33</v>
      </c>
      <c r="AX1307" s="14" t="s">
        <v>72</v>
      </c>
      <c r="AY1307" s="253" t="s">
        <v>160</v>
      </c>
    </row>
    <row r="1308" s="14" customFormat="1">
      <c r="A1308" s="14"/>
      <c r="B1308" s="243"/>
      <c r="C1308" s="244"/>
      <c r="D1308" s="234" t="s">
        <v>171</v>
      </c>
      <c r="E1308" s="245" t="s">
        <v>19</v>
      </c>
      <c r="F1308" s="246" t="s">
        <v>1421</v>
      </c>
      <c r="G1308" s="244"/>
      <c r="H1308" s="247">
        <v>0.20000000000000001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171</v>
      </c>
      <c r="AU1308" s="253" t="s">
        <v>81</v>
      </c>
      <c r="AV1308" s="14" t="s">
        <v>81</v>
      </c>
      <c r="AW1308" s="14" t="s">
        <v>33</v>
      </c>
      <c r="AX1308" s="14" t="s">
        <v>72</v>
      </c>
      <c r="AY1308" s="253" t="s">
        <v>160</v>
      </c>
    </row>
    <row r="1309" s="14" customFormat="1">
      <c r="A1309" s="14"/>
      <c r="B1309" s="243"/>
      <c r="C1309" s="244"/>
      <c r="D1309" s="234" t="s">
        <v>171</v>
      </c>
      <c r="E1309" s="245" t="s">
        <v>19</v>
      </c>
      <c r="F1309" s="246" t="s">
        <v>1422</v>
      </c>
      <c r="G1309" s="244"/>
      <c r="H1309" s="247">
        <v>-5.9699999999999998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171</v>
      </c>
      <c r="AU1309" s="253" t="s">
        <v>81</v>
      </c>
      <c r="AV1309" s="14" t="s">
        <v>81</v>
      </c>
      <c r="AW1309" s="14" t="s">
        <v>33</v>
      </c>
      <c r="AX1309" s="14" t="s">
        <v>72</v>
      </c>
      <c r="AY1309" s="253" t="s">
        <v>160</v>
      </c>
    </row>
    <row r="1310" s="13" customFormat="1">
      <c r="A1310" s="13"/>
      <c r="B1310" s="232"/>
      <c r="C1310" s="233"/>
      <c r="D1310" s="234" t="s">
        <v>171</v>
      </c>
      <c r="E1310" s="235" t="s">
        <v>19</v>
      </c>
      <c r="F1310" s="236" t="s">
        <v>1423</v>
      </c>
      <c r="G1310" s="233"/>
      <c r="H1310" s="235" t="s">
        <v>19</v>
      </c>
      <c r="I1310" s="237"/>
      <c r="J1310" s="233"/>
      <c r="K1310" s="233"/>
      <c r="L1310" s="238"/>
      <c r="M1310" s="239"/>
      <c r="N1310" s="240"/>
      <c r="O1310" s="240"/>
      <c r="P1310" s="240"/>
      <c r="Q1310" s="240"/>
      <c r="R1310" s="240"/>
      <c r="S1310" s="240"/>
      <c r="T1310" s="24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2" t="s">
        <v>171</v>
      </c>
      <c r="AU1310" s="242" t="s">
        <v>81</v>
      </c>
      <c r="AV1310" s="13" t="s">
        <v>79</v>
      </c>
      <c r="AW1310" s="13" t="s">
        <v>33</v>
      </c>
      <c r="AX1310" s="13" t="s">
        <v>72</v>
      </c>
      <c r="AY1310" s="242" t="s">
        <v>160</v>
      </c>
    </row>
    <row r="1311" s="14" customFormat="1">
      <c r="A1311" s="14"/>
      <c r="B1311" s="243"/>
      <c r="C1311" s="244"/>
      <c r="D1311" s="234" t="s">
        <v>171</v>
      </c>
      <c r="E1311" s="245" t="s">
        <v>19</v>
      </c>
      <c r="F1311" s="246" t="s">
        <v>1424</v>
      </c>
      <c r="G1311" s="244"/>
      <c r="H1311" s="247">
        <v>102.005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171</v>
      </c>
      <c r="AU1311" s="253" t="s">
        <v>81</v>
      </c>
      <c r="AV1311" s="14" t="s">
        <v>81</v>
      </c>
      <c r="AW1311" s="14" t="s">
        <v>33</v>
      </c>
      <c r="AX1311" s="14" t="s">
        <v>72</v>
      </c>
      <c r="AY1311" s="253" t="s">
        <v>160</v>
      </c>
    </row>
    <row r="1312" s="14" customFormat="1">
      <c r="A1312" s="14"/>
      <c r="B1312" s="243"/>
      <c r="C1312" s="244"/>
      <c r="D1312" s="234" t="s">
        <v>171</v>
      </c>
      <c r="E1312" s="245" t="s">
        <v>19</v>
      </c>
      <c r="F1312" s="246" t="s">
        <v>1425</v>
      </c>
      <c r="G1312" s="244"/>
      <c r="H1312" s="247">
        <v>5.2910000000000004</v>
      </c>
      <c r="I1312" s="248"/>
      <c r="J1312" s="244"/>
      <c r="K1312" s="244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3" t="s">
        <v>171</v>
      </c>
      <c r="AU1312" s="253" t="s">
        <v>81</v>
      </c>
      <c r="AV1312" s="14" t="s">
        <v>81</v>
      </c>
      <c r="AW1312" s="14" t="s">
        <v>33</v>
      </c>
      <c r="AX1312" s="14" t="s">
        <v>72</v>
      </c>
      <c r="AY1312" s="253" t="s">
        <v>160</v>
      </c>
    </row>
    <row r="1313" s="14" customFormat="1">
      <c r="A1313" s="14"/>
      <c r="B1313" s="243"/>
      <c r="C1313" s="244"/>
      <c r="D1313" s="234" t="s">
        <v>171</v>
      </c>
      <c r="E1313" s="245" t="s">
        <v>19</v>
      </c>
      <c r="F1313" s="246" t="s">
        <v>1426</v>
      </c>
      <c r="G1313" s="244"/>
      <c r="H1313" s="247">
        <v>16.68</v>
      </c>
      <c r="I1313" s="248"/>
      <c r="J1313" s="244"/>
      <c r="K1313" s="244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3" t="s">
        <v>171</v>
      </c>
      <c r="AU1313" s="253" t="s">
        <v>81</v>
      </c>
      <c r="AV1313" s="14" t="s">
        <v>81</v>
      </c>
      <c r="AW1313" s="14" t="s">
        <v>33</v>
      </c>
      <c r="AX1313" s="14" t="s">
        <v>72</v>
      </c>
      <c r="AY1313" s="253" t="s">
        <v>160</v>
      </c>
    </row>
    <row r="1314" s="14" customFormat="1">
      <c r="A1314" s="14"/>
      <c r="B1314" s="243"/>
      <c r="C1314" s="244"/>
      <c r="D1314" s="234" t="s">
        <v>171</v>
      </c>
      <c r="E1314" s="245" t="s">
        <v>19</v>
      </c>
      <c r="F1314" s="246" t="s">
        <v>1427</v>
      </c>
      <c r="G1314" s="244"/>
      <c r="H1314" s="247">
        <v>25.829999999999998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3" t="s">
        <v>171</v>
      </c>
      <c r="AU1314" s="253" t="s">
        <v>81</v>
      </c>
      <c r="AV1314" s="14" t="s">
        <v>81</v>
      </c>
      <c r="AW1314" s="14" t="s">
        <v>33</v>
      </c>
      <c r="AX1314" s="14" t="s">
        <v>72</v>
      </c>
      <c r="AY1314" s="253" t="s">
        <v>160</v>
      </c>
    </row>
    <row r="1315" s="16" customFormat="1">
      <c r="A1315" s="16"/>
      <c r="B1315" s="265"/>
      <c r="C1315" s="266"/>
      <c r="D1315" s="234" t="s">
        <v>171</v>
      </c>
      <c r="E1315" s="267" t="s">
        <v>19</v>
      </c>
      <c r="F1315" s="268" t="s">
        <v>198</v>
      </c>
      <c r="G1315" s="266"/>
      <c r="H1315" s="269">
        <v>428.12700000000001</v>
      </c>
      <c r="I1315" s="270"/>
      <c r="J1315" s="266"/>
      <c r="K1315" s="266"/>
      <c r="L1315" s="271"/>
      <c r="M1315" s="272"/>
      <c r="N1315" s="273"/>
      <c r="O1315" s="273"/>
      <c r="P1315" s="273"/>
      <c r="Q1315" s="273"/>
      <c r="R1315" s="273"/>
      <c r="S1315" s="273"/>
      <c r="T1315" s="274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T1315" s="275" t="s">
        <v>171</v>
      </c>
      <c r="AU1315" s="275" t="s">
        <v>81</v>
      </c>
      <c r="AV1315" s="16" t="s">
        <v>178</v>
      </c>
      <c r="AW1315" s="16" t="s">
        <v>33</v>
      </c>
      <c r="AX1315" s="16" t="s">
        <v>72</v>
      </c>
      <c r="AY1315" s="275" t="s">
        <v>160</v>
      </c>
    </row>
    <row r="1316" s="15" customFormat="1">
      <c r="A1316" s="15"/>
      <c r="B1316" s="254"/>
      <c r="C1316" s="255"/>
      <c r="D1316" s="234" t="s">
        <v>171</v>
      </c>
      <c r="E1316" s="256" t="s">
        <v>19</v>
      </c>
      <c r="F1316" s="257" t="s">
        <v>173</v>
      </c>
      <c r="G1316" s="255"/>
      <c r="H1316" s="258">
        <v>447.79000000000002</v>
      </c>
      <c r="I1316" s="259"/>
      <c r="J1316" s="255"/>
      <c r="K1316" s="255"/>
      <c r="L1316" s="260"/>
      <c r="M1316" s="261"/>
      <c r="N1316" s="262"/>
      <c r="O1316" s="262"/>
      <c r="P1316" s="262"/>
      <c r="Q1316" s="262"/>
      <c r="R1316" s="262"/>
      <c r="S1316" s="262"/>
      <c r="T1316" s="263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4" t="s">
        <v>171</v>
      </c>
      <c r="AU1316" s="264" t="s">
        <v>81</v>
      </c>
      <c r="AV1316" s="15" t="s">
        <v>167</v>
      </c>
      <c r="AW1316" s="15" t="s">
        <v>33</v>
      </c>
      <c r="AX1316" s="15" t="s">
        <v>79</v>
      </c>
      <c r="AY1316" s="264" t="s">
        <v>160</v>
      </c>
    </row>
    <row r="1317" s="2" customFormat="1" ht="24.15" customHeight="1">
      <c r="A1317" s="40"/>
      <c r="B1317" s="41"/>
      <c r="C1317" s="214" t="s">
        <v>1441</v>
      </c>
      <c r="D1317" s="214" t="s">
        <v>162</v>
      </c>
      <c r="E1317" s="215" t="s">
        <v>1442</v>
      </c>
      <c r="F1317" s="216" t="s">
        <v>1443</v>
      </c>
      <c r="G1317" s="217" t="s">
        <v>207</v>
      </c>
      <c r="H1317" s="218">
        <v>158.44</v>
      </c>
      <c r="I1317" s="219"/>
      <c r="J1317" s="220">
        <f>ROUND(I1317*H1317,2)</f>
        <v>0</v>
      </c>
      <c r="K1317" s="216" t="s">
        <v>166</v>
      </c>
      <c r="L1317" s="46"/>
      <c r="M1317" s="221" t="s">
        <v>19</v>
      </c>
      <c r="N1317" s="222" t="s">
        <v>43</v>
      </c>
      <c r="O1317" s="86"/>
      <c r="P1317" s="223">
        <f>O1317*H1317</f>
        <v>0</v>
      </c>
      <c r="Q1317" s="223">
        <v>0</v>
      </c>
      <c r="R1317" s="223">
        <f>Q1317*H1317</f>
        <v>0</v>
      </c>
      <c r="S1317" s="223">
        <v>0</v>
      </c>
      <c r="T1317" s="224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5" t="s">
        <v>167</v>
      </c>
      <c r="AT1317" s="225" t="s">
        <v>162</v>
      </c>
      <c r="AU1317" s="225" t="s">
        <v>81</v>
      </c>
      <c r="AY1317" s="19" t="s">
        <v>160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9" t="s">
        <v>79</v>
      </c>
      <c r="BK1317" s="226">
        <f>ROUND(I1317*H1317,2)</f>
        <v>0</v>
      </c>
      <c r="BL1317" s="19" t="s">
        <v>167</v>
      </c>
      <c r="BM1317" s="225" t="s">
        <v>1444</v>
      </c>
    </row>
    <row r="1318" s="2" customFormat="1">
      <c r="A1318" s="40"/>
      <c r="B1318" s="41"/>
      <c r="C1318" s="42"/>
      <c r="D1318" s="227" t="s">
        <v>169</v>
      </c>
      <c r="E1318" s="42"/>
      <c r="F1318" s="228" t="s">
        <v>1445</v>
      </c>
      <c r="G1318" s="42"/>
      <c r="H1318" s="42"/>
      <c r="I1318" s="229"/>
      <c r="J1318" s="42"/>
      <c r="K1318" s="42"/>
      <c r="L1318" s="46"/>
      <c r="M1318" s="230"/>
      <c r="N1318" s="231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169</v>
      </c>
      <c r="AU1318" s="19" t="s">
        <v>81</v>
      </c>
    </row>
    <row r="1319" s="13" customFormat="1">
      <c r="A1319" s="13"/>
      <c r="B1319" s="232"/>
      <c r="C1319" s="233"/>
      <c r="D1319" s="234" t="s">
        <v>171</v>
      </c>
      <c r="E1319" s="235" t="s">
        <v>19</v>
      </c>
      <c r="F1319" s="236" t="s">
        <v>324</v>
      </c>
      <c r="G1319" s="233"/>
      <c r="H1319" s="235" t="s">
        <v>19</v>
      </c>
      <c r="I1319" s="237"/>
      <c r="J1319" s="233"/>
      <c r="K1319" s="233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171</v>
      </c>
      <c r="AU1319" s="242" t="s">
        <v>81</v>
      </c>
      <c r="AV1319" s="13" t="s">
        <v>79</v>
      </c>
      <c r="AW1319" s="13" t="s">
        <v>33</v>
      </c>
      <c r="AX1319" s="13" t="s">
        <v>72</v>
      </c>
      <c r="AY1319" s="242" t="s">
        <v>160</v>
      </c>
    </row>
    <row r="1320" s="14" customFormat="1">
      <c r="A1320" s="14"/>
      <c r="B1320" s="243"/>
      <c r="C1320" s="244"/>
      <c r="D1320" s="234" t="s">
        <v>171</v>
      </c>
      <c r="E1320" s="245" t="s">
        <v>19</v>
      </c>
      <c r="F1320" s="246" t="s">
        <v>1446</v>
      </c>
      <c r="G1320" s="244"/>
      <c r="H1320" s="247">
        <v>44.200000000000003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171</v>
      </c>
      <c r="AU1320" s="253" t="s">
        <v>81</v>
      </c>
      <c r="AV1320" s="14" t="s">
        <v>81</v>
      </c>
      <c r="AW1320" s="14" t="s">
        <v>33</v>
      </c>
      <c r="AX1320" s="14" t="s">
        <v>72</v>
      </c>
      <c r="AY1320" s="253" t="s">
        <v>160</v>
      </c>
    </row>
    <row r="1321" s="14" customFormat="1">
      <c r="A1321" s="14"/>
      <c r="B1321" s="243"/>
      <c r="C1321" s="244"/>
      <c r="D1321" s="234" t="s">
        <v>171</v>
      </c>
      <c r="E1321" s="245" t="s">
        <v>19</v>
      </c>
      <c r="F1321" s="246" t="s">
        <v>1447</v>
      </c>
      <c r="G1321" s="244"/>
      <c r="H1321" s="247">
        <v>24.300000000000001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171</v>
      </c>
      <c r="AU1321" s="253" t="s">
        <v>81</v>
      </c>
      <c r="AV1321" s="14" t="s">
        <v>81</v>
      </c>
      <c r="AW1321" s="14" t="s">
        <v>33</v>
      </c>
      <c r="AX1321" s="14" t="s">
        <v>72</v>
      </c>
      <c r="AY1321" s="253" t="s">
        <v>160</v>
      </c>
    </row>
    <row r="1322" s="13" customFormat="1">
      <c r="A1322" s="13"/>
      <c r="B1322" s="232"/>
      <c r="C1322" s="233"/>
      <c r="D1322" s="234" t="s">
        <v>171</v>
      </c>
      <c r="E1322" s="235" t="s">
        <v>19</v>
      </c>
      <c r="F1322" s="236" t="s">
        <v>326</v>
      </c>
      <c r="G1322" s="233"/>
      <c r="H1322" s="235" t="s">
        <v>19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171</v>
      </c>
      <c r="AU1322" s="242" t="s">
        <v>81</v>
      </c>
      <c r="AV1322" s="13" t="s">
        <v>79</v>
      </c>
      <c r="AW1322" s="13" t="s">
        <v>33</v>
      </c>
      <c r="AX1322" s="13" t="s">
        <v>72</v>
      </c>
      <c r="AY1322" s="242" t="s">
        <v>160</v>
      </c>
    </row>
    <row r="1323" s="14" customFormat="1">
      <c r="A1323" s="14"/>
      <c r="B1323" s="243"/>
      <c r="C1323" s="244"/>
      <c r="D1323" s="234" t="s">
        <v>171</v>
      </c>
      <c r="E1323" s="245" t="s">
        <v>19</v>
      </c>
      <c r="F1323" s="246" t="s">
        <v>1448</v>
      </c>
      <c r="G1323" s="244"/>
      <c r="H1323" s="247">
        <v>49.600000000000001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171</v>
      </c>
      <c r="AU1323" s="253" t="s">
        <v>81</v>
      </c>
      <c r="AV1323" s="14" t="s">
        <v>81</v>
      </c>
      <c r="AW1323" s="14" t="s">
        <v>33</v>
      </c>
      <c r="AX1323" s="14" t="s">
        <v>72</v>
      </c>
      <c r="AY1323" s="253" t="s">
        <v>160</v>
      </c>
    </row>
    <row r="1324" s="14" customFormat="1">
      <c r="A1324" s="14"/>
      <c r="B1324" s="243"/>
      <c r="C1324" s="244"/>
      <c r="D1324" s="234" t="s">
        <v>171</v>
      </c>
      <c r="E1324" s="245" t="s">
        <v>19</v>
      </c>
      <c r="F1324" s="246" t="s">
        <v>1449</v>
      </c>
      <c r="G1324" s="244"/>
      <c r="H1324" s="247">
        <v>30</v>
      </c>
      <c r="I1324" s="248"/>
      <c r="J1324" s="244"/>
      <c r="K1324" s="244"/>
      <c r="L1324" s="249"/>
      <c r="M1324" s="250"/>
      <c r="N1324" s="251"/>
      <c r="O1324" s="251"/>
      <c r="P1324" s="251"/>
      <c r="Q1324" s="251"/>
      <c r="R1324" s="251"/>
      <c r="S1324" s="251"/>
      <c r="T1324" s="25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3" t="s">
        <v>171</v>
      </c>
      <c r="AU1324" s="253" t="s">
        <v>81</v>
      </c>
      <c r="AV1324" s="14" t="s">
        <v>81</v>
      </c>
      <c r="AW1324" s="14" t="s">
        <v>33</v>
      </c>
      <c r="AX1324" s="14" t="s">
        <v>72</v>
      </c>
      <c r="AY1324" s="253" t="s">
        <v>160</v>
      </c>
    </row>
    <row r="1325" s="14" customFormat="1">
      <c r="A1325" s="14"/>
      <c r="B1325" s="243"/>
      <c r="C1325" s="244"/>
      <c r="D1325" s="234" t="s">
        <v>171</v>
      </c>
      <c r="E1325" s="245" t="s">
        <v>19</v>
      </c>
      <c r="F1325" s="246" t="s">
        <v>1450</v>
      </c>
      <c r="G1325" s="244"/>
      <c r="H1325" s="247">
        <v>4.4000000000000004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171</v>
      </c>
      <c r="AU1325" s="253" t="s">
        <v>81</v>
      </c>
      <c r="AV1325" s="14" t="s">
        <v>81</v>
      </c>
      <c r="AW1325" s="14" t="s">
        <v>33</v>
      </c>
      <c r="AX1325" s="14" t="s">
        <v>72</v>
      </c>
      <c r="AY1325" s="253" t="s">
        <v>160</v>
      </c>
    </row>
    <row r="1326" s="14" customFormat="1">
      <c r="A1326" s="14"/>
      <c r="B1326" s="243"/>
      <c r="C1326" s="244"/>
      <c r="D1326" s="234" t="s">
        <v>171</v>
      </c>
      <c r="E1326" s="245" t="s">
        <v>19</v>
      </c>
      <c r="F1326" s="246" t="s">
        <v>1451</v>
      </c>
      <c r="G1326" s="244"/>
      <c r="H1326" s="247">
        <v>5.9400000000000004</v>
      </c>
      <c r="I1326" s="248"/>
      <c r="J1326" s="244"/>
      <c r="K1326" s="244"/>
      <c r="L1326" s="249"/>
      <c r="M1326" s="250"/>
      <c r="N1326" s="251"/>
      <c r="O1326" s="251"/>
      <c r="P1326" s="251"/>
      <c r="Q1326" s="251"/>
      <c r="R1326" s="251"/>
      <c r="S1326" s="251"/>
      <c r="T1326" s="25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3" t="s">
        <v>171</v>
      </c>
      <c r="AU1326" s="253" t="s">
        <v>81</v>
      </c>
      <c r="AV1326" s="14" t="s">
        <v>81</v>
      </c>
      <c r="AW1326" s="14" t="s">
        <v>33</v>
      </c>
      <c r="AX1326" s="14" t="s">
        <v>72</v>
      </c>
      <c r="AY1326" s="253" t="s">
        <v>160</v>
      </c>
    </row>
    <row r="1327" s="15" customFormat="1">
      <c r="A1327" s="15"/>
      <c r="B1327" s="254"/>
      <c r="C1327" s="255"/>
      <c r="D1327" s="234" t="s">
        <v>171</v>
      </c>
      <c r="E1327" s="256" t="s">
        <v>19</v>
      </c>
      <c r="F1327" s="257" t="s">
        <v>173</v>
      </c>
      <c r="G1327" s="255"/>
      <c r="H1327" s="258">
        <v>158.44</v>
      </c>
      <c r="I1327" s="259"/>
      <c r="J1327" s="255"/>
      <c r="K1327" s="255"/>
      <c r="L1327" s="260"/>
      <c r="M1327" s="261"/>
      <c r="N1327" s="262"/>
      <c r="O1327" s="262"/>
      <c r="P1327" s="262"/>
      <c r="Q1327" s="262"/>
      <c r="R1327" s="262"/>
      <c r="S1327" s="262"/>
      <c r="T1327" s="263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4" t="s">
        <v>171</v>
      </c>
      <c r="AU1327" s="264" t="s">
        <v>81</v>
      </c>
      <c r="AV1327" s="15" t="s">
        <v>167</v>
      </c>
      <c r="AW1327" s="15" t="s">
        <v>33</v>
      </c>
      <c r="AX1327" s="15" t="s">
        <v>79</v>
      </c>
      <c r="AY1327" s="264" t="s">
        <v>160</v>
      </c>
    </row>
    <row r="1328" s="2" customFormat="1" ht="16.5" customHeight="1">
      <c r="A1328" s="40"/>
      <c r="B1328" s="41"/>
      <c r="C1328" s="279" t="s">
        <v>1452</v>
      </c>
      <c r="D1328" s="279" t="s">
        <v>1270</v>
      </c>
      <c r="E1328" s="280" t="s">
        <v>1453</v>
      </c>
      <c r="F1328" s="281" t="s">
        <v>1454</v>
      </c>
      <c r="G1328" s="282" t="s">
        <v>207</v>
      </c>
      <c r="H1328" s="283">
        <v>166.362</v>
      </c>
      <c r="I1328" s="284"/>
      <c r="J1328" s="285">
        <f>ROUND(I1328*H1328,2)</f>
        <v>0</v>
      </c>
      <c r="K1328" s="281" t="s">
        <v>166</v>
      </c>
      <c r="L1328" s="286"/>
      <c r="M1328" s="287" t="s">
        <v>19</v>
      </c>
      <c r="N1328" s="288" t="s">
        <v>43</v>
      </c>
      <c r="O1328" s="86"/>
      <c r="P1328" s="223">
        <f>O1328*H1328</f>
        <v>0</v>
      </c>
      <c r="Q1328" s="223">
        <v>0.00010000000000000001</v>
      </c>
      <c r="R1328" s="223">
        <f>Q1328*H1328</f>
        <v>0.0166362</v>
      </c>
      <c r="S1328" s="223">
        <v>0</v>
      </c>
      <c r="T1328" s="224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5" t="s">
        <v>219</v>
      </c>
      <c r="AT1328" s="225" t="s">
        <v>1270</v>
      </c>
      <c r="AU1328" s="225" t="s">
        <v>81</v>
      </c>
      <c r="AY1328" s="19" t="s">
        <v>160</v>
      </c>
      <c r="BE1328" s="226">
        <f>IF(N1328="základní",J1328,0)</f>
        <v>0</v>
      </c>
      <c r="BF1328" s="226">
        <f>IF(N1328="snížená",J1328,0)</f>
        <v>0</v>
      </c>
      <c r="BG1328" s="226">
        <f>IF(N1328="zákl. přenesená",J1328,0)</f>
        <v>0</v>
      </c>
      <c r="BH1328" s="226">
        <f>IF(N1328="sníž. přenesená",J1328,0)</f>
        <v>0</v>
      </c>
      <c r="BI1328" s="226">
        <f>IF(N1328="nulová",J1328,0)</f>
        <v>0</v>
      </c>
      <c r="BJ1328" s="19" t="s">
        <v>79</v>
      </c>
      <c r="BK1328" s="226">
        <f>ROUND(I1328*H1328,2)</f>
        <v>0</v>
      </c>
      <c r="BL1328" s="19" t="s">
        <v>167</v>
      </c>
      <c r="BM1328" s="225" t="s">
        <v>1455</v>
      </c>
    </row>
    <row r="1329" s="13" customFormat="1">
      <c r="A1329" s="13"/>
      <c r="B1329" s="232"/>
      <c r="C1329" s="233"/>
      <c r="D1329" s="234" t="s">
        <v>171</v>
      </c>
      <c r="E1329" s="235" t="s">
        <v>19</v>
      </c>
      <c r="F1329" s="236" t="s">
        <v>324</v>
      </c>
      <c r="G1329" s="233"/>
      <c r="H1329" s="235" t="s">
        <v>19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2" t="s">
        <v>171</v>
      </c>
      <c r="AU1329" s="242" t="s">
        <v>81</v>
      </c>
      <c r="AV1329" s="13" t="s">
        <v>79</v>
      </c>
      <c r="AW1329" s="13" t="s">
        <v>33</v>
      </c>
      <c r="AX1329" s="13" t="s">
        <v>72</v>
      </c>
      <c r="AY1329" s="242" t="s">
        <v>160</v>
      </c>
    </row>
    <row r="1330" s="14" customFormat="1">
      <c r="A1330" s="14"/>
      <c r="B1330" s="243"/>
      <c r="C1330" s="244"/>
      <c r="D1330" s="234" t="s">
        <v>171</v>
      </c>
      <c r="E1330" s="245" t="s">
        <v>19</v>
      </c>
      <c r="F1330" s="246" t="s">
        <v>1446</v>
      </c>
      <c r="G1330" s="244"/>
      <c r="H1330" s="247">
        <v>44.200000000000003</v>
      </c>
      <c r="I1330" s="248"/>
      <c r="J1330" s="244"/>
      <c r="K1330" s="244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3" t="s">
        <v>171</v>
      </c>
      <c r="AU1330" s="253" t="s">
        <v>81</v>
      </c>
      <c r="AV1330" s="14" t="s">
        <v>81</v>
      </c>
      <c r="AW1330" s="14" t="s">
        <v>33</v>
      </c>
      <c r="AX1330" s="14" t="s">
        <v>72</v>
      </c>
      <c r="AY1330" s="253" t="s">
        <v>160</v>
      </c>
    </row>
    <row r="1331" s="14" customFormat="1">
      <c r="A1331" s="14"/>
      <c r="B1331" s="243"/>
      <c r="C1331" s="244"/>
      <c r="D1331" s="234" t="s">
        <v>171</v>
      </c>
      <c r="E1331" s="245" t="s">
        <v>19</v>
      </c>
      <c r="F1331" s="246" t="s">
        <v>1447</v>
      </c>
      <c r="G1331" s="244"/>
      <c r="H1331" s="247">
        <v>24.300000000000001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171</v>
      </c>
      <c r="AU1331" s="253" t="s">
        <v>81</v>
      </c>
      <c r="AV1331" s="14" t="s">
        <v>81</v>
      </c>
      <c r="AW1331" s="14" t="s">
        <v>33</v>
      </c>
      <c r="AX1331" s="14" t="s">
        <v>72</v>
      </c>
      <c r="AY1331" s="253" t="s">
        <v>160</v>
      </c>
    </row>
    <row r="1332" s="13" customFormat="1">
      <c r="A1332" s="13"/>
      <c r="B1332" s="232"/>
      <c r="C1332" s="233"/>
      <c r="D1332" s="234" t="s">
        <v>171</v>
      </c>
      <c r="E1332" s="235" t="s">
        <v>19</v>
      </c>
      <c r="F1332" s="236" t="s">
        <v>326</v>
      </c>
      <c r="G1332" s="233"/>
      <c r="H1332" s="235" t="s">
        <v>19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171</v>
      </c>
      <c r="AU1332" s="242" t="s">
        <v>81</v>
      </c>
      <c r="AV1332" s="13" t="s">
        <v>79</v>
      </c>
      <c r="AW1332" s="13" t="s">
        <v>33</v>
      </c>
      <c r="AX1332" s="13" t="s">
        <v>72</v>
      </c>
      <c r="AY1332" s="242" t="s">
        <v>160</v>
      </c>
    </row>
    <row r="1333" s="14" customFormat="1">
      <c r="A1333" s="14"/>
      <c r="B1333" s="243"/>
      <c r="C1333" s="244"/>
      <c r="D1333" s="234" t="s">
        <v>171</v>
      </c>
      <c r="E1333" s="245" t="s">
        <v>19</v>
      </c>
      <c r="F1333" s="246" t="s">
        <v>1448</v>
      </c>
      <c r="G1333" s="244"/>
      <c r="H1333" s="247">
        <v>49.600000000000001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171</v>
      </c>
      <c r="AU1333" s="253" t="s">
        <v>81</v>
      </c>
      <c r="AV1333" s="14" t="s">
        <v>81</v>
      </c>
      <c r="AW1333" s="14" t="s">
        <v>33</v>
      </c>
      <c r="AX1333" s="14" t="s">
        <v>72</v>
      </c>
      <c r="AY1333" s="253" t="s">
        <v>160</v>
      </c>
    </row>
    <row r="1334" s="14" customFormat="1">
      <c r="A1334" s="14"/>
      <c r="B1334" s="243"/>
      <c r="C1334" s="244"/>
      <c r="D1334" s="234" t="s">
        <v>171</v>
      </c>
      <c r="E1334" s="245" t="s">
        <v>19</v>
      </c>
      <c r="F1334" s="246" t="s">
        <v>1449</v>
      </c>
      <c r="G1334" s="244"/>
      <c r="H1334" s="247">
        <v>30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171</v>
      </c>
      <c r="AU1334" s="253" t="s">
        <v>81</v>
      </c>
      <c r="AV1334" s="14" t="s">
        <v>81</v>
      </c>
      <c r="AW1334" s="14" t="s">
        <v>33</v>
      </c>
      <c r="AX1334" s="14" t="s">
        <v>72</v>
      </c>
      <c r="AY1334" s="253" t="s">
        <v>160</v>
      </c>
    </row>
    <row r="1335" s="14" customFormat="1">
      <c r="A1335" s="14"/>
      <c r="B1335" s="243"/>
      <c r="C1335" s="244"/>
      <c r="D1335" s="234" t="s">
        <v>171</v>
      </c>
      <c r="E1335" s="245" t="s">
        <v>19</v>
      </c>
      <c r="F1335" s="246" t="s">
        <v>1450</v>
      </c>
      <c r="G1335" s="244"/>
      <c r="H1335" s="247">
        <v>4.4000000000000004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171</v>
      </c>
      <c r="AU1335" s="253" t="s">
        <v>81</v>
      </c>
      <c r="AV1335" s="14" t="s">
        <v>81</v>
      </c>
      <c r="AW1335" s="14" t="s">
        <v>33</v>
      </c>
      <c r="AX1335" s="14" t="s">
        <v>72</v>
      </c>
      <c r="AY1335" s="253" t="s">
        <v>160</v>
      </c>
    </row>
    <row r="1336" s="14" customFormat="1">
      <c r="A1336" s="14"/>
      <c r="B1336" s="243"/>
      <c r="C1336" s="244"/>
      <c r="D1336" s="234" t="s">
        <v>171</v>
      </c>
      <c r="E1336" s="245" t="s">
        <v>19</v>
      </c>
      <c r="F1336" s="246" t="s">
        <v>1451</v>
      </c>
      <c r="G1336" s="244"/>
      <c r="H1336" s="247">
        <v>5.9400000000000004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171</v>
      </c>
      <c r="AU1336" s="253" t="s">
        <v>81</v>
      </c>
      <c r="AV1336" s="14" t="s">
        <v>81</v>
      </c>
      <c r="AW1336" s="14" t="s">
        <v>33</v>
      </c>
      <c r="AX1336" s="14" t="s">
        <v>72</v>
      </c>
      <c r="AY1336" s="253" t="s">
        <v>160</v>
      </c>
    </row>
    <row r="1337" s="15" customFormat="1">
      <c r="A1337" s="15"/>
      <c r="B1337" s="254"/>
      <c r="C1337" s="255"/>
      <c r="D1337" s="234" t="s">
        <v>171</v>
      </c>
      <c r="E1337" s="256" t="s">
        <v>19</v>
      </c>
      <c r="F1337" s="257" t="s">
        <v>173</v>
      </c>
      <c r="G1337" s="255"/>
      <c r="H1337" s="258">
        <v>158.44</v>
      </c>
      <c r="I1337" s="259"/>
      <c r="J1337" s="255"/>
      <c r="K1337" s="255"/>
      <c r="L1337" s="260"/>
      <c r="M1337" s="261"/>
      <c r="N1337" s="262"/>
      <c r="O1337" s="262"/>
      <c r="P1337" s="262"/>
      <c r="Q1337" s="262"/>
      <c r="R1337" s="262"/>
      <c r="S1337" s="262"/>
      <c r="T1337" s="263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4" t="s">
        <v>171</v>
      </c>
      <c r="AU1337" s="264" t="s">
        <v>81</v>
      </c>
      <c r="AV1337" s="15" t="s">
        <v>167</v>
      </c>
      <c r="AW1337" s="15" t="s">
        <v>33</v>
      </c>
      <c r="AX1337" s="15" t="s">
        <v>72</v>
      </c>
      <c r="AY1337" s="264" t="s">
        <v>160</v>
      </c>
    </row>
    <row r="1338" s="14" customFormat="1">
      <c r="A1338" s="14"/>
      <c r="B1338" s="243"/>
      <c r="C1338" s="244"/>
      <c r="D1338" s="234" t="s">
        <v>171</v>
      </c>
      <c r="E1338" s="245" t="s">
        <v>19</v>
      </c>
      <c r="F1338" s="246" t="s">
        <v>1456</v>
      </c>
      <c r="G1338" s="244"/>
      <c r="H1338" s="247">
        <v>166.362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171</v>
      </c>
      <c r="AU1338" s="253" t="s">
        <v>81</v>
      </c>
      <c r="AV1338" s="14" t="s">
        <v>81</v>
      </c>
      <c r="AW1338" s="14" t="s">
        <v>33</v>
      </c>
      <c r="AX1338" s="14" t="s">
        <v>79</v>
      </c>
      <c r="AY1338" s="253" t="s">
        <v>160</v>
      </c>
    </row>
    <row r="1339" s="2" customFormat="1" ht="33" customHeight="1">
      <c r="A1339" s="40"/>
      <c r="B1339" s="41"/>
      <c r="C1339" s="214" t="s">
        <v>1457</v>
      </c>
      <c r="D1339" s="214" t="s">
        <v>162</v>
      </c>
      <c r="E1339" s="215" t="s">
        <v>1458</v>
      </c>
      <c r="F1339" s="216" t="s">
        <v>1459</v>
      </c>
      <c r="G1339" s="217" t="s">
        <v>207</v>
      </c>
      <c r="H1339" s="218">
        <v>64.915000000000006</v>
      </c>
      <c r="I1339" s="219"/>
      <c r="J1339" s="220">
        <f>ROUND(I1339*H1339,2)</f>
        <v>0</v>
      </c>
      <c r="K1339" s="216" t="s">
        <v>166</v>
      </c>
      <c r="L1339" s="46"/>
      <c r="M1339" s="221" t="s">
        <v>19</v>
      </c>
      <c r="N1339" s="222" t="s">
        <v>43</v>
      </c>
      <c r="O1339" s="86"/>
      <c r="P1339" s="223">
        <f>O1339*H1339</f>
        <v>0</v>
      </c>
      <c r="Q1339" s="223">
        <v>0</v>
      </c>
      <c r="R1339" s="223">
        <f>Q1339*H1339</f>
        <v>0</v>
      </c>
      <c r="S1339" s="223">
        <v>0</v>
      </c>
      <c r="T1339" s="224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25" t="s">
        <v>167</v>
      </c>
      <c r="AT1339" s="225" t="s">
        <v>162</v>
      </c>
      <c r="AU1339" s="225" t="s">
        <v>81</v>
      </c>
      <c r="AY1339" s="19" t="s">
        <v>160</v>
      </c>
      <c r="BE1339" s="226">
        <f>IF(N1339="základní",J1339,0)</f>
        <v>0</v>
      </c>
      <c r="BF1339" s="226">
        <f>IF(N1339="snížená",J1339,0)</f>
        <v>0</v>
      </c>
      <c r="BG1339" s="226">
        <f>IF(N1339="zákl. přenesená",J1339,0)</f>
        <v>0</v>
      </c>
      <c r="BH1339" s="226">
        <f>IF(N1339="sníž. přenesená",J1339,0)</f>
        <v>0</v>
      </c>
      <c r="BI1339" s="226">
        <f>IF(N1339="nulová",J1339,0)</f>
        <v>0</v>
      </c>
      <c r="BJ1339" s="19" t="s">
        <v>79</v>
      </c>
      <c r="BK1339" s="226">
        <f>ROUND(I1339*H1339,2)</f>
        <v>0</v>
      </c>
      <c r="BL1339" s="19" t="s">
        <v>167</v>
      </c>
      <c r="BM1339" s="225" t="s">
        <v>1460</v>
      </c>
    </row>
    <row r="1340" s="2" customFormat="1">
      <c r="A1340" s="40"/>
      <c r="B1340" s="41"/>
      <c r="C1340" s="42"/>
      <c r="D1340" s="227" t="s">
        <v>169</v>
      </c>
      <c r="E1340" s="42"/>
      <c r="F1340" s="228" t="s">
        <v>1461</v>
      </c>
      <c r="G1340" s="42"/>
      <c r="H1340" s="42"/>
      <c r="I1340" s="229"/>
      <c r="J1340" s="42"/>
      <c r="K1340" s="42"/>
      <c r="L1340" s="46"/>
      <c r="M1340" s="230"/>
      <c r="N1340" s="231"/>
      <c r="O1340" s="86"/>
      <c r="P1340" s="86"/>
      <c r="Q1340" s="86"/>
      <c r="R1340" s="86"/>
      <c r="S1340" s="86"/>
      <c r="T1340" s="87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169</v>
      </c>
      <c r="AU1340" s="19" t="s">
        <v>81</v>
      </c>
    </row>
    <row r="1341" s="13" customFormat="1">
      <c r="A1341" s="13"/>
      <c r="B1341" s="232"/>
      <c r="C1341" s="233"/>
      <c r="D1341" s="234" t="s">
        <v>171</v>
      </c>
      <c r="E1341" s="235" t="s">
        <v>19</v>
      </c>
      <c r="F1341" s="236" t="s">
        <v>324</v>
      </c>
      <c r="G1341" s="233"/>
      <c r="H1341" s="235" t="s">
        <v>19</v>
      </c>
      <c r="I1341" s="237"/>
      <c r="J1341" s="233"/>
      <c r="K1341" s="233"/>
      <c r="L1341" s="238"/>
      <c r="M1341" s="239"/>
      <c r="N1341" s="240"/>
      <c r="O1341" s="240"/>
      <c r="P1341" s="240"/>
      <c r="Q1341" s="240"/>
      <c r="R1341" s="240"/>
      <c r="S1341" s="240"/>
      <c r="T1341" s="24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2" t="s">
        <v>171</v>
      </c>
      <c r="AU1341" s="242" t="s">
        <v>81</v>
      </c>
      <c r="AV1341" s="13" t="s">
        <v>79</v>
      </c>
      <c r="AW1341" s="13" t="s">
        <v>33</v>
      </c>
      <c r="AX1341" s="13" t="s">
        <v>72</v>
      </c>
      <c r="AY1341" s="242" t="s">
        <v>160</v>
      </c>
    </row>
    <row r="1342" s="14" customFormat="1">
      <c r="A1342" s="14"/>
      <c r="B1342" s="243"/>
      <c r="C1342" s="244"/>
      <c r="D1342" s="234" t="s">
        <v>171</v>
      </c>
      <c r="E1342" s="245" t="s">
        <v>19</v>
      </c>
      <c r="F1342" s="246" t="s">
        <v>1462</v>
      </c>
      <c r="G1342" s="244"/>
      <c r="H1342" s="247">
        <v>4.75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171</v>
      </c>
      <c r="AU1342" s="253" t="s">
        <v>81</v>
      </c>
      <c r="AV1342" s="14" t="s">
        <v>81</v>
      </c>
      <c r="AW1342" s="14" t="s">
        <v>33</v>
      </c>
      <c r="AX1342" s="14" t="s">
        <v>72</v>
      </c>
      <c r="AY1342" s="253" t="s">
        <v>160</v>
      </c>
    </row>
    <row r="1343" s="14" customFormat="1">
      <c r="A1343" s="14"/>
      <c r="B1343" s="243"/>
      <c r="C1343" s="244"/>
      <c r="D1343" s="234" t="s">
        <v>171</v>
      </c>
      <c r="E1343" s="245" t="s">
        <v>19</v>
      </c>
      <c r="F1343" s="246" t="s">
        <v>1463</v>
      </c>
      <c r="G1343" s="244"/>
      <c r="H1343" s="247">
        <v>7.9649999999999999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171</v>
      </c>
      <c r="AU1343" s="253" t="s">
        <v>81</v>
      </c>
      <c r="AV1343" s="14" t="s">
        <v>81</v>
      </c>
      <c r="AW1343" s="14" t="s">
        <v>33</v>
      </c>
      <c r="AX1343" s="14" t="s">
        <v>72</v>
      </c>
      <c r="AY1343" s="253" t="s">
        <v>160</v>
      </c>
    </row>
    <row r="1344" s="14" customFormat="1">
      <c r="A1344" s="14"/>
      <c r="B1344" s="243"/>
      <c r="C1344" s="244"/>
      <c r="D1344" s="234" t="s">
        <v>171</v>
      </c>
      <c r="E1344" s="245" t="s">
        <v>19</v>
      </c>
      <c r="F1344" s="246" t="s">
        <v>1464</v>
      </c>
      <c r="G1344" s="244"/>
      <c r="H1344" s="247">
        <v>11.300000000000001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171</v>
      </c>
      <c r="AU1344" s="253" t="s">
        <v>81</v>
      </c>
      <c r="AV1344" s="14" t="s">
        <v>81</v>
      </c>
      <c r="AW1344" s="14" t="s">
        <v>33</v>
      </c>
      <c r="AX1344" s="14" t="s">
        <v>72</v>
      </c>
      <c r="AY1344" s="253" t="s">
        <v>160</v>
      </c>
    </row>
    <row r="1345" s="13" customFormat="1">
      <c r="A1345" s="13"/>
      <c r="B1345" s="232"/>
      <c r="C1345" s="233"/>
      <c r="D1345" s="234" t="s">
        <v>171</v>
      </c>
      <c r="E1345" s="235" t="s">
        <v>19</v>
      </c>
      <c r="F1345" s="236" t="s">
        <v>1465</v>
      </c>
      <c r="G1345" s="233"/>
      <c r="H1345" s="235" t="s">
        <v>19</v>
      </c>
      <c r="I1345" s="237"/>
      <c r="J1345" s="233"/>
      <c r="K1345" s="233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171</v>
      </c>
      <c r="AU1345" s="242" t="s">
        <v>81</v>
      </c>
      <c r="AV1345" s="13" t="s">
        <v>79</v>
      </c>
      <c r="AW1345" s="13" t="s">
        <v>33</v>
      </c>
      <c r="AX1345" s="13" t="s">
        <v>72</v>
      </c>
      <c r="AY1345" s="242" t="s">
        <v>160</v>
      </c>
    </row>
    <row r="1346" s="14" customFormat="1">
      <c r="A1346" s="14"/>
      <c r="B1346" s="243"/>
      <c r="C1346" s="244"/>
      <c r="D1346" s="234" t="s">
        <v>171</v>
      </c>
      <c r="E1346" s="245" t="s">
        <v>19</v>
      </c>
      <c r="F1346" s="246" t="s">
        <v>1449</v>
      </c>
      <c r="G1346" s="244"/>
      <c r="H1346" s="247">
        <v>30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171</v>
      </c>
      <c r="AU1346" s="253" t="s">
        <v>81</v>
      </c>
      <c r="AV1346" s="14" t="s">
        <v>81</v>
      </c>
      <c r="AW1346" s="14" t="s">
        <v>33</v>
      </c>
      <c r="AX1346" s="14" t="s">
        <v>72</v>
      </c>
      <c r="AY1346" s="253" t="s">
        <v>160</v>
      </c>
    </row>
    <row r="1347" s="14" customFormat="1">
      <c r="A1347" s="14"/>
      <c r="B1347" s="243"/>
      <c r="C1347" s="244"/>
      <c r="D1347" s="234" t="s">
        <v>171</v>
      </c>
      <c r="E1347" s="245" t="s">
        <v>19</v>
      </c>
      <c r="F1347" s="246" t="s">
        <v>1466</v>
      </c>
      <c r="G1347" s="244"/>
      <c r="H1347" s="247">
        <v>6.5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171</v>
      </c>
      <c r="AU1347" s="253" t="s">
        <v>81</v>
      </c>
      <c r="AV1347" s="14" t="s">
        <v>81</v>
      </c>
      <c r="AW1347" s="14" t="s">
        <v>33</v>
      </c>
      <c r="AX1347" s="14" t="s">
        <v>72</v>
      </c>
      <c r="AY1347" s="253" t="s">
        <v>160</v>
      </c>
    </row>
    <row r="1348" s="14" customFormat="1">
      <c r="A1348" s="14"/>
      <c r="B1348" s="243"/>
      <c r="C1348" s="244"/>
      <c r="D1348" s="234" t="s">
        <v>171</v>
      </c>
      <c r="E1348" s="245" t="s">
        <v>19</v>
      </c>
      <c r="F1348" s="246" t="s">
        <v>1450</v>
      </c>
      <c r="G1348" s="244"/>
      <c r="H1348" s="247">
        <v>4.4000000000000004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171</v>
      </c>
      <c r="AU1348" s="253" t="s">
        <v>81</v>
      </c>
      <c r="AV1348" s="14" t="s">
        <v>81</v>
      </c>
      <c r="AW1348" s="14" t="s">
        <v>33</v>
      </c>
      <c r="AX1348" s="14" t="s">
        <v>72</v>
      </c>
      <c r="AY1348" s="253" t="s">
        <v>160</v>
      </c>
    </row>
    <row r="1349" s="15" customFormat="1">
      <c r="A1349" s="15"/>
      <c r="B1349" s="254"/>
      <c r="C1349" s="255"/>
      <c r="D1349" s="234" t="s">
        <v>171</v>
      </c>
      <c r="E1349" s="256" t="s">
        <v>19</v>
      </c>
      <c r="F1349" s="257" t="s">
        <v>173</v>
      </c>
      <c r="G1349" s="255"/>
      <c r="H1349" s="258">
        <v>64.915000000000006</v>
      </c>
      <c r="I1349" s="259"/>
      <c r="J1349" s="255"/>
      <c r="K1349" s="255"/>
      <c r="L1349" s="260"/>
      <c r="M1349" s="261"/>
      <c r="N1349" s="262"/>
      <c r="O1349" s="262"/>
      <c r="P1349" s="262"/>
      <c r="Q1349" s="262"/>
      <c r="R1349" s="262"/>
      <c r="S1349" s="262"/>
      <c r="T1349" s="263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4" t="s">
        <v>171</v>
      </c>
      <c r="AU1349" s="264" t="s">
        <v>81</v>
      </c>
      <c r="AV1349" s="15" t="s">
        <v>167</v>
      </c>
      <c r="AW1349" s="15" t="s">
        <v>33</v>
      </c>
      <c r="AX1349" s="15" t="s">
        <v>79</v>
      </c>
      <c r="AY1349" s="264" t="s">
        <v>160</v>
      </c>
    </row>
    <row r="1350" s="2" customFormat="1" ht="16.5" customHeight="1">
      <c r="A1350" s="40"/>
      <c r="B1350" s="41"/>
      <c r="C1350" s="279" t="s">
        <v>1467</v>
      </c>
      <c r="D1350" s="279" t="s">
        <v>1270</v>
      </c>
      <c r="E1350" s="280" t="s">
        <v>1468</v>
      </c>
      <c r="F1350" s="281" t="s">
        <v>1469</v>
      </c>
      <c r="G1350" s="282" t="s">
        <v>207</v>
      </c>
      <c r="H1350" s="283">
        <v>68.161000000000001</v>
      </c>
      <c r="I1350" s="284"/>
      <c r="J1350" s="285">
        <f>ROUND(I1350*H1350,2)</f>
        <v>0</v>
      </c>
      <c r="K1350" s="281" t="s">
        <v>166</v>
      </c>
      <c r="L1350" s="286"/>
      <c r="M1350" s="287" t="s">
        <v>19</v>
      </c>
      <c r="N1350" s="288" t="s">
        <v>43</v>
      </c>
      <c r="O1350" s="86"/>
      <c r="P1350" s="223">
        <f>O1350*H1350</f>
        <v>0</v>
      </c>
      <c r="Q1350" s="223">
        <v>0.00029999999999999997</v>
      </c>
      <c r="R1350" s="223">
        <f>Q1350*H1350</f>
        <v>0.020448299999999999</v>
      </c>
      <c r="S1350" s="223">
        <v>0</v>
      </c>
      <c r="T1350" s="224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5" t="s">
        <v>219</v>
      </c>
      <c r="AT1350" s="225" t="s">
        <v>1270</v>
      </c>
      <c r="AU1350" s="225" t="s">
        <v>81</v>
      </c>
      <c r="AY1350" s="19" t="s">
        <v>160</v>
      </c>
      <c r="BE1350" s="226">
        <f>IF(N1350="základní",J1350,0)</f>
        <v>0</v>
      </c>
      <c r="BF1350" s="226">
        <f>IF(N1350="snížená",J1350,0)</f>
        <v>0</v>
      </c>
      <c r="BG1350" s="226">
        <f>IF(N1350="zákl. přenesená",J1350,0)</f>
        <v>0</v>
      </c>
      <c r="BH1350" s="226">
        <f>IF(N1350="sníž. přenesená",J1350,0)</f>
        <v>0</v>
      </c>
      <c r="BI1350" s="226">
        <f>IF(N1350="nulová",J1350,0)</f>
        <v>0</v>
      </c>
      <c r="BJ1350" s="19" t="s">
        <v>79</v>
      </c>
      <c r="BK1350" s="226">
        <f>ROUND(I1350*H1350,2)</f>
        <v>0</v>
      </c>
      <c r="BL1350" s="19" t="s">
        <v>167</v>
      </c>
      <c r="BM1350" s="225" t="s">
        <v>1470</v>
      </c>
    </row>
    <row r="1351" s="13" customFormat="1">
      <c r="A1351" s="13"/>
      <c r="B1351" s="232"/>
      <c r="C1351" s="233"/>
      <c r="D1351" s="234" t="s">
        <v>171</v>
      </c>
      <c r="E1351" s="235" t="s">
        <v>19</v>
      </c>
      <c r="F1351" s="236" t="s">
        <v>324</v>
      </c>
      <c r="G1351" s="233"/>
      <c r="H1351" s="235" t="s">
        <v>19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171</v>
      </c>
      <c r="AU1351" s="242" t="s">
        <v>81</v>
      </c>
      <c r="AV1351" s="13" t="s">
        <v>79</v>
      </c>
      <c r="AW1351" s="13" t="s">
        <v>33</v>
      </c>
      <c r="AX1351" s="13" t="s">
        <v>72</v>
      </c>
      <c r="AY1351" s="242" t="s">
        <v>160</v>
      </c>
    </row>
    <row r="1352" s="14" customFormat="1">
      <c r="A1352" s="14"/>
      <c r="B1352" s="243"/>
      <c r="C1352" s="244"/>
      <c r="D1352" s="234" t="s">
        <v>171</v>
      </c>
      <c r="E1352" s="245" t="s">
        <v>19</v>
      </c>
      <c r="F1352" s="246" t="s">
        <v>1462</v>
      </c>
      <c r="G1352" s="244"/>
      <c r="H1352" s="247">
        <v>4.75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171</v>
      </c>
      <c r="AU1352" s="253" t="s">
        <v>81</v>
      </c>
      <c r="AV1352" s="14" t="s">
        <v>81</v>
      </c>
      <c r="AW1352" s="14" t="s">
        <v>33</v>
      </c>
      <c r="AX1352" s="14" t="s">
        <v>72</v>
      </c>
      <c r="AY1352" s="253" t="s">
        <v>160</v>
      </c>
    </row>
    <row r="1353" s="14" customFormat="1">
      <c r="A1353" s="14"/>
      <c r="B1353" s="243"/>
      <c r="C1353" s="244"/>
      <c r="D1353" s="234" t="s">
        <v>171</v>
      </c>
      <c r="E1353" s="245" t="s">
        <v>19</v>
      </c>
      <c r="F1353" s="246" t="s">
        <v>1463</v>
      </c>
      <c r="G1353" s="244"/>
      <c r="H1353" s="247">
        <v>7.9649999999999999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171</v>
      </c>
      <c r="AU1353" s="253" t="s">
        <v>81</v>
      </c>
      <c r="AV1353" s="14" t="s">
        <v>81</v>
      </c>
      <c r="AW1353" s="14" t="s">
        <v>33</v>
      </c>
      <c r="AX1353" s="14" t="s">
        <v>72</v>
      </c>
      <c r="AY1353" s="253" t="s">
        <v>160</v>
      </c>
    </row>
    <row r="1354" s="14" customFormat="1">
      <c r="A1354" s="14"/>
      <c r="B1354" s="243"/>
      <c r="C1354" s="244"/>
      <c r="D1354" s="234" t="s">
        <v>171</v>
      </c>
      <c r="E1354" s="245" t="s">
        <v>19</v>
      </c>
      <c r="F1354" s="246" t="s">
        <v>1464</v>
      </c>
      <c r="G1354" s="244"/>
      <c r="H1354" s="247">
        <v>11.300000000000001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171</v>
      </c>
      <c r="AU1354" s="253" t="s">
        <v>81</v>
      </c>
      <c r="AV1354" s="14" t="s">
        <v>81</v>
      </c>
      <c r="AW1354" s="14" t="s">
        <v>33</v>
      </c>
      <c r="AX1354" s="14" t="s">
        <v>72</v>
      </c>
      <c r="AY1354" s="253" t="s">
        <v>160</v>
      </c>
    </row>
    <row r="1355" s="13" customFormat="1">
      <c r="A1355" s="13"/>
      <c r="B1355" s="232"/>
      <c r="C1355" s="233"/>
      <c r="D1355" s="234" t="s">
        <v>171</v>
      </c>
      <c r="E1355" s="235" t="s">
        <v>19</v>
      </c>
      <c r="F1355" s="236" t="s">
        <v>1465</v>
      </c>
      <c r="G1355" s="233"/>
      <c r="H1355" s="235" t="s">
        <v>19</v>
      </c>
      <c r="I1355" s="237"/>
      <c r="J1355" s="233"/>
      <c r="K1355" s="233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171</v>
      </c>
      <c r="AU1355" s="242" t="s">
        <v>81</v>
      </c>
      <c r="AV1355" s="13" t="s">
        <v>79</v>
      </c>
      <c r="AW1355" s="13" t="s">
        <v>33</v>
      </c>
      <c r="AX1355" s="13" t="s">
        <v>72</v>
      </c>
      <c r="AY1355" s="242" t="s">
        <v>160</v>
      </c>
    </row>
    <row r="1356" s="14" customFormat="1">
      <c r="A1356" s="14"/>
      <c r="B1356" s="243"/>
      <c r="C1356" s="244"/>
      <c r="D1356" s="234" t="s">
        <v>171</v>
      </c>
      <c r="E1356" s="245" t="s">
        <v>19</v>
      </c>
      <c r="F1356" s="246" t="s">
        <v>1449</v>
      </c>
      <c r="G1356" s="244"/>
      <c r="H1356" s="247">
        <v>30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171</v>
      </c>
      <c r="AU1356" s="253" t="s">
        <v>81</v>
      </c>
      <c r="AV1356" s="14" t="s">
        <v>81</v>
      </c>
      <c r="AW1356" s="14" t="s">
        <v>33</v>
      </c>
      <c r="AX1356" s="14" t="s">
        <v>72</v>
      </c>
      <c r="AY1356" s="253" t="s">
        <v>160</v>
      </c>
    </row>
    <row r="1357" s="14" customFormat="1">
      <c r="A1357" s="14"/>
      <c r="B1357" s="243"/>
      <c r="C1357" s="244"/>
      <c r="D1357" s="234" t="s">
        <v>171</v>
      </c>
      <c r="E1357" s="245" t="s">
        <v>19</v>
      </c>
      <c r="F1357" s="246" t="s">
        <v>1466</v>
      </c>
      <c r="G1357" s="244"/>
      <c r="H1357" s="247">
        <v>6.5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171</v>
      </c>
      <c r="AU1357" s="253" t="s">
        <v>81</v>
      </c>
      <c r="AV1357" s="14" t="s">
        <v>81</v>
      </c>
      <c r="AW1357" s="14" t="s">
        <v>33</v>
      </c>
      <c r="AX1357" s="14" t="s">
        <v>72</v>
      </c>
      <c r="AY1357" s="253" t="s">
        <v>160</v>
      </c>
    </row>
    <row r="1358" s="14" customFormat="1">
      <c r="A1358" s="14"/>
      <c r="B1358" s="243"/>
      <c r="C1358" s="244"/>
      <c r="D1358" s="234" t="s">
        <v>171</v>
      </c>
      <c r="E1358" s="245" t="s">
        <v>19</v>
      </c>
      <c r="F1358" s="246" t="s">
        <v>1450</v>
      </c>
      <c r="G1358" s="244"/>
      <c r="H1358" s="247">
        <v>4.4000000000000004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171</v>
      </c>
      <c r="AU1358" s="253" t="s">
        <v>81</v>
      </c>
      <c r="AV1358" s="14" t="s">
        <v>81</v>
      </c>
      <c r="AW1358" s="14" t="s">
        <v>33</v>
      </c>
      <c r="AX1358" s="14" t="s">
        <v>72</v>
      </c>
      <c r="AY1358" s="253" t="s">
        <v>160</v>
      </c>
    </row>
    <row r="1359" s="15" customFormat="1">
      <c r="A1359" s="15"/>
      <c r="B1359" s="254"/>
      <c r="C1359" s="255"/>
      <c r="D1359" s="234" t="s">
        <v>171</v>
      </c>
      <c r="E1359" s="256" t="s">
        <v>19</v>
      </c>
      <c r="F1359" s="257" t="s">
        <v>173</v>
      </c>
      <c r="G1359" s="255"/>
      <c r="H1359" s="258">
        <v>64.915000000000006</v>
      </c>
      <c r="I1359" s="259"/>
      <c r="J1359" s="255"/>
      <c r="K1359" s="255"/>
      <c r="L1359" s="260"/>
      <c r="M1359" s="261"/>
      <c r="N1359" s="262"/>
      <c r="O1359" s="262"/>
      <c r="P1359" s="262"/>
      <c r="Q1359" s="262"/>
      <c r="R1359" s="262"/>
      <c r="S1359" s="262"/>
      <c r="T1359" s="263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4" t="s">
        <v>171</v>
      </c>
      <c r="AU1359" s="264" t="s">
        <v>81</v>
      </c>
      <c r="AV1359" s="15" t="s">
        <v>167</v>
      </c>
      <c r="AW1359" s="15" t="s">
        <v>33</v>
      </c>
      <c r="AX1359" s="15" t="s">
        <v>72</v>
      </c>
      <c r="AY1359" s="264" t="s">
        <v>160</v>
      </c>
    </row>
    <row r="1360" s="14" customFormat="1">
      <c r="A1360" s="14"/>
      <c r="B1360" s="243"/>
      <c r="C1360" s="244"/>
      <c r="D1360" s="234" t="s">
        <v>171</v>
      </c>
      <c r="E1360" s="245" t="s">
        <v>19</v>
      </c>
      <c r="F1360" s="246" t="s">
        <v>1471</v>
      </c>
      <c r="G1360" s="244"/>
      <c r="H1360" s="247">
        <v>68.161000000000001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171</v>
      </c>
      <c r="AU1360" s="253" t="s">
        <v>81</v>
      </c>
      <c r="AV1360" s="14" t="s">
        <v>81</v>
      </c>
      <c r="AW1360" s="14" t="s">
        <v>33</v>
      </c>
      <c r="AX1360" s="14" t="s">
        <v>79</v>
      </c>
      <c r="AY1360" s="253" t="s">
        <v>160</v>
      </c>
    </row>
    <row r="1361" s="2" customFormat="1" ht="16.5" customHeight="1">
      <c r="A1361" s="40"/>
      <c r="B1361" s="41"/>
      <c r="C1361" s="214" t="s">
        <v>1472</v>
      </c>
      <c r="D1361" s="214" t="s">
        <v>162</v>
      </c>
      <c r="E1361" s="215" t="s">
        <v>1473</v>
      </c>
      <c r="F1361" s="216" t="s">
        <v>1474</v>
      </c>
      <c r="G1361" s="217" t="s">
        <v>181</v>
      </c>
      <c r="H1361" s="218">
        <v>10.44</v>
      </c>
      <c r="I1361" s="219"/>
      <c r="J1361" s="220">
        <f>ROUND(I1361*H1361,2)</f>
        <v>0</v>
      </c>
      <c r="K1361" s="216" t="s">
        <v>166</v>
      </c>
      <c r="L1361" s="46"/>
      <c r="M1361" s="221" t="s">
        <v>19</v>
      </c>
      <c r="N1361" s="222" t="s">
        <v>43</v>
      </c>
      <c r="O1361" s="86"/>
      <c r="P1361" s="223">
        <f>O1361*H1361</f>
        <v>0</v>
      </c>
      <c r="Q1361" s="223">
        <v>0.00022000000000000001</v>
      </c>
      <c r="R1361" s="223">
        <f>Q1361*H1361</f>
        <v>0.0022967999999999999</v>
      </c>
      <c r="S1361" s="223">
        <v>0</v>
      </c>
      <c r="T1361" s="224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5" t="s">
        <v>167</v>
      </c>
      <c r="AT1361" s="225" t="s">
        <v>162</v>
      </c>
      <c r="AU1361" s="225" t="s">
        <v>81</v>
      </c>
      <c r="AY1361" s="19" t="s">
        <v>160</v>
      </c>
      <c r="BE1361" s="226">
        <f>IF(N1361="základní",J1361,0)</f>
        <v>0</v>
      </c>
      <c r="BF1361" s="226">
        <f>IF(N1361="snížená",J1361,0)</f>
        <v>0</v>
      </c>
      <c r="BG1361" s="226">
        <f>IF(N1361="zákl. přenesená",J1361,0)</f>
        <v>0</v>
      </c>
      <c r="BH1361" s="226">
        <f>IF(N1361="sníž. přenesená",J1361,0)</f>
        <v>0</v>
      </c>
      <c r="BI1361" s="226">
        <f>IF(N1361="nulová",J1361,0)</f>
        <v>0</v>
      </c>
      <c r="BJ1361" s="19" t="s">
        <v>79</v>
      </c>
      <c r="BK1361" s="226">
        <f>ROUND(I1361*H1361,2)</f>
        <v>0</v>
      </c>
      <c r="BL1361" s="19" t="s">
        <v>167</v>
      </c>
      <c r="BM1361" s="225" t="s">
        <v>1475</v>
      </c>
    </row>
    <row r="1362" s="2" customFormat="1">
      <c r="A1362" s="40"/>
      <c r="B1362" s="41"/>
      <c r="C1362" s="42"/>
      <c r="D1362" s="227" t="s">
        <v>169</v>
      </c>
      <c r="E1362" s="42"/>
      <c r="F1362" s="228" t="s">
        <v>1476</v>
      </c>
      <c r="G1362" s="42"/>
      <c r="H1362" s="42"/>
      <c r="I1362" s="229"/>
      <c r="J1362" s="42"/>
      <c r="K1362" s="42"/>
      <c r="L1362" s="46"/>
      <c r="M1362" s="230"/>
      <c r="N1362" s="231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169</v>
      </c>
      <c r="AU1362" s="19" t="s">
        <v>81</v>
      </c>
    </row>
    <row r="1363" s="13" customFormat="1">
      <c r="A1363" s="13"/>
      <c r="B1363" s="232"/>
      <c r="C1363" s="233"/>
      <c r="D1363" s="234" t="s">
        <v>171</v>
      </c>
      <c r="E1363" s="235" t="s">
        <v>19</v>
      </c>
      <c r="F1363" s="236" t="s">
        <v>1477</v>
      </c>
      <c r="G1363" s="233"/>
      <c r="H1363" s="235" t="s">
        <v>19</v>
      </c>
      <c r="I1363" s="237"/>
      <c r="J1363" s="233"/>
      <c r="K1363" s="233"/>
      <c r="L1363" s="238"/>
      <c r="M1363" s="239"/>
      <c r="N1363" s="240"/>
      <c r="O1363" s="240"/>
      <c r="P1363" s="240"/>
      <c r="Q1363" s="240"/>
      <c r="R1363" s="240"/>
      <c r="S1363" s="240"/>
      <c r="T1363" s="24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2" t="s">
        <v>171</v>
      </c>
      <c r="AU1363" s="242" t="s">
        <v>81</v>
      </c>
      <c r="AV1363" s="13" t="s">
        <v>79</v>
      </c>
      <c r="AW1363" s="13" t="s">
        <v>33</v>
      </c>
      <c r="AX1363" s="13" t="s">
        <v>72</v>
      </c>
      <c r="AY1363" s="242" t="s">
        <v>160</v>
      </c>
    </row>
    <row r="1364" s="14" customFormat="1">
      <c r="A1364" s="14"/>
      <c r="B1364" s="243"/>
      <c r="C1364" s="244"/>
      <c r="D1364" s="234" t="s">
        <v>171</v>
      </c>
      <c r="E1364" s="245" t="s">
        <v>19</v>
      </c>
      <c r="F1364" s="246" t="s">
        <v>1335</v>
      </c>
      <c r="G1364" s="244"/>
      <c r="H1364" s="247">
        <v>2.2599999999999998</v>
      </c>
      <c r="I1364" s="248"/>
      <c r="J1364" s="244"/>
      <c r="K1364" s="244"/>
      <c r="L1364" s="249"/>
      <c r="M1364" s="250"/>
      <c r="N1364" s="251"/>
      <c r="O1364" s="251"/>
      <c r="P1364" s="251"/>
      <c r="Q1364" s="251"/>
      <c r="R1364" s="251"/>
      <c r="S1364" s="251"/>
      <c r="T1364" s="25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3" t="s">
        <v>171</v>
      </c>
      <c r="AU1364" s="253" t="s">
        <v>81</v>
      </c>
      <c r="AV1364" s="14" t="s">
        <v>81</v>
      </c>
      <c r="AW1364" s="14" t="s">
        <v>33</v>
      </c>
      <c r="AX1364" s="14" t="s">
        <v>72</v>
      </c>
      <c r="AY1364" s="253" t="s">
        <v>160</v>
      </c>
    </row>
    <row r="1365" s="13" customFormat="1">
      <c r="A1365" s="13"/>
      <c r="B1365" s="232"/>
      <c r="C1365" s="233"/>
      <c r="D1365" s="234" t="s">
        <v>171</v>
      </c>
      <c r="E1365" s="235" t="s">
        <v>19</v>
      </c>
      <c r="F1365" s="236" t="s">
        <v>326</v>
      </c>
      <c r="G1365" s="233"/>
      <c r="H1365" s="235" t="s">
        <v>19</v>
      </c>
      <c r="I1365" s="237"/>
      <c r="J1365" s="233"/>
      <c r="K1365" s="233"/>
      <c r="L1365" s="238"/>
      <c r="M1365" s="239"/>
      <c r="N1365" s="240"/>
      <c r="O1365" s="240"/>
      <c r="P1365" s="240"/>
      <c r="Q1365" s="240"/>
      <c r="R1365" s="240"/>
      <c r="S1365" s="240"/>
      <c r="T1365" s="24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2" t="s">
        <v>171</v>
      </c>
      <c r="AU1365" s="242" t="s">
        <v>81</v>
      </c>
      <c r="AV1365" s="13" t="s">
        <v>79</v>
      </c>
      <c r="AW1365" s="13" t="s">
        <v>33</v>
      </c>
      <c r="AX1365" s="13" t="s">
        <v>72</v>
      </c>
      <c r="AY1365" s="242" t="s">
        <v>160</v>
      </c>
    </row>
    <row r="1366" s="14" customFormat="1">
      <c r="A1366" s="14"/>
      <c r="B1366" s="243"/>
      <c r="C1366" s="244"/>
      <c r="D1366" s="234" t="s">
        <v>171</v>
      </c>
      <c r="E1366" s="245" t="s">
        <v>19</v>
      </c>
      <c r="F1366" s="246" t="s">
        <v>1478</v>
      </c>
      <c r="G1366" s="244"/>
      <c r="H1366" s="247">
        <v>6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171</v>
      </c>
      <c r="AU1366" s="253" t="s">
        <v>81</v>
      </c>
      <c r="AV1366" s="14" t="s">
        <v>81</v>
      </c>
      <c r="AW1366" s="14" t="s">
        <v>33</v>
      </c>
      <c r="AX1366" s="14" t="s">
        <v>72</v>
      </c>
      <c r="AY1366" s="253" t="s">
        <v>160</v>
      </c>
    </row>
    <row r="1367" s="14" customFormat="1">
      <c r="A1367" s="14"/>
      <c r="B1367" s="243"/>
      <c r="C1367" s="244"/>
      <c r="D1367" s="234" t="s">
        <v>171</v>
      </c>
      <c r="E1367" s="245" t="s">
        <v>19</v>
      </c>
      <c r="F1367" s="246" t="s">
        <v>1351</v>
      </c>
      <c r="G1367" s="244"/>
      <c r="H1367" s="247">
        <v>1.3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171</v>
      </c>
      <c r="AU1367" s="253" t="s">
        <v>81</v>
      </c>
      <c r="AV1367" s="14" t="s">
        <v>81</v>
      </c>
      <c r="AW1367" s="14" t="s">
        <v>33</v>
      </c>
      <c r="AX1367" s="14" t="s">
        <v>72</v>
      </c>
      <c r="AY1367" s="253" t="s">
        <v>160</v>
      </c>
    </row>
    <row r="1368" s="14" customFormat="1">
      <c r="A1368" s="14"/>
      <c r="B1368" s="243"/>
      <c r="C1368" s="244"/>
      <c r="D1368" s="234" t="s">
        <v>171</v>
      </c>
      <c r="E1368" s="245" t="s">
        <v>19</v>
      </c>
      <c r="F1368" s="246" t="s">
        <v>1356</v>
      </c>
      <c r="G1368" s="244"/>
      <c r="H1368" s="247">
        <v>0.88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171</v>
      </c>
      <c r="AU1368" s="253" t="s">
        <v>81</v>
      </c>
      <c r="AV1368" s="14" t="s">
        <v>81</v>
      </c>
      <c r="AW1368" s="14" t="s">
        <v>33</v>
      </c>
      <c r="AX1368" s="14" t="s">
        <v>72</v>
      </c>
      <c r="AY1368" s="253" t="s">
        <v>160</v>
      </c>
    </row>
    <row r="1369" s="15" customFormat="1">
      <c r="A1369" s="15"/>
      <c r="B1369" s="254"/>
      <c r="C1369" s="255"/>
      <c r="D1369" s="234" t="s">
        <v>171</v>
      </c>
      <c r="E1369" s="256" t="s">
        <v>19</v>
      </c>
      <c r="F1369" s="257" t="s">
        <v>173</v>
      </c>
      <c r="G1369" s="255"/>
      <c r="H1369" s="258">
        <v>10.44</v>
      </c>
      <c r="I1369" s="259"/>
      <c r="J1369" s="255"/>
      <c r="K1369" s="255"/>
      <c r="L1369" s="260"/>
      <c r="M1369" s="261"/>
      <c r="N1369" s="262"/>
      <c r="O1369" s="262"/>
      <c r="P1369" s="262"/>
      <c r="Q1369" s="262"/>
      <c r="R1369" s="262"/>
      <c r="S1369" s="262"/>
      <c r="T1369" s="263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64" t="s">
        <v>171</v>
      </c>
      <c r="AU1369" s="264" t="s">
        <v>81</v>
      </c>
      <c r="AV1369" s="15" t="s">
        <v>167</v>
      </c>
      <c r="AW1369" s="15" t="s">
        <v>33</v>
      </c>
      <c r="AX1369" s="15" t="s">
        <v>79</v>
      </c>
      <c r="AY1369" s="264" t="s">
        <v>160</v>
      </c>
    </row>
    <row r="1370" s="2" customFormat="1" ht="16.5" customHeight="1">
      <c r="A1370" s="40"/>
      <c r="B1370" s="41"/>
      <c r="C1370" s="214" t="s">
        <v>1479</v>
      </c>
      <c r="D1370" s="214" t="s">
        <v>162</v>
      </c>
      <c r="E1370" s="215" t="s">
        <v>1480</v>
      </c>
      <c r="F1370" s="216" t="s">
        <v>1481</v>
      </c>
      <c r="G1370" s="217" t="s">
        <v>181</v>
      </c>
      <c r="H1370" s="218">
        <v>19.663</v>
      </c>
      <c r="I1370" s="219"/>
      <c r="J1370" s="220">
        <f>ROUND(I1370*H1370,2)</f>
        <v>0</v>
      </c>
      <c r="K1370" s="216" t="s">
        <v>166</v>
      </c>
      <c r="L1370" s="46"/>
      <c r="M1370" s="221" t="s">
        <v>19</v>
      </c>
      <c r="N1370" s="222" t="s">
        <v>43</v>
      </c>
      <c r="O1370" s="86"/>
      <c r="P1370" s="223">
        <f>O1370*H1370</f>
        <v>0</v>
      </c>
      <c r="Q1370" s="223">
        <v>0.00018000000000000001</v>
      </c>
      <c r="R1370" s="223">
        <f>Q1370*H1370</f>
        <v>0.0035393400000000002</v>
      </c>
      <c r="S1370" s="223">
        <v>0</v>
      </c>
      <c r="T1370" s="224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5" t="s">
        <v>167</v>
      </c>
      <c r="AT1370" s="225" t="s">
        <v>162</v>
      </c>
      <c r="AU1370" s="225" t="s">
        <v>81</v>
      </c>
      <c r="AY1370" s="19" t="s">
        <v>160</v>
      </c>
      <c r="BE1370" s="226">
        <f>IF(N1370="základní",J1370,0)</f>
        <v>0</v>
      </c>
      <c r="BF1370" s="226">
        <f>IF(N1370="snížená",J1370,0)</f>
        <v>0</v>
      </c>
      <c r="BG1370" s="226">
        <f>IF(N1370="zákl. přenesená",J1370,0)</f>
        <v>0</v>
      </c>
      <c r="BH1370" s="226">
        <f>IF(N1370="sníž. přenesená",J1370,0)</f>
        <v>0</v>
      </c>
      <c r="BI1370" s="226">
        <f>IF(N1370="nulová",J1370,0)</f>
        <v>0</v>
      </c>
      <c r="BJ1370" s="19" t="s">
        <v>79</v>
      </c>
      <c r="BK1370" s="226">
        <f>ROUND(I1370*H1370,2)</f>
        <v>0</v>
      </c>
      <c r="BL1370" s="19" t="s">
        <v>167</v>
      </c>
      <c r="BM1370" s="225" t="s">
        <v>1482</v>
      </c>
    </row>
    <row r="1371" s="2" customFormat="1">
      <c r="A1371" s="40"/>
      <c r="B1371" s="41"/>
      <c r="C1371" s="42"/>
      <c r="D1371" s="227" t="s">
        <v>169</v>
      </c>
      <c r="E1371" s="42"/>
      <c r="F1371" s="228" t="s">
        <v>1483</v>
      </c>
      <c r="G1371" s="42"/>
      <c r="H1371" s="42"/>
      <c r="I1371" s="229"/>
      <c r="J1371" s="42"/>
      <c r="K1371" s="42"/>
      <c r="L1371" s="46"/>
      <c r="M1371" s="230"/>
      <c r="N1371" s="231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169</v>
      </c>
      <c r="AU1371" s="19" t="s">
        <v>81</v>
      </c>
    </row>
    <row r="1372" s="13" customFormat="1">
      <c r="A1372" s="13"/>
      <c r="B1372" s="232"/>
      <c r="C1372" s="233"/>
      <c r="D1372" s="234" t="s">
        <v>171</v>
      </c>
      <c r="E1372" s="235" t="s">
        <v>19</v>
      </c>
      <c r="F1372" s="236" t="s">
        <v>1433</v>
      </c>
      <c r="G1372" s="233"/>
      <c r="H1372" s="235" t="s">
        <v>19</v>
      </c>
      <c r="I1372" s="237"/>
      <c r="J1372" s="233"/>
      <c r="K1372" s="233"/>
      <c r="L1372" s="238"/>
      <c r="M1372" s="239"/>
      <c r="N1372" s="240"/>
      <c r="O1372" s="240"/>
      <c r="P1372" s="240"/>
      <c r="Q1372" s="240"/>
      <c r="R1372" s="240"/>
      <c r="S1372" s="240"/>
      <c r="T1372" s="24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2" t="s">
        <v>171</v>
      </c>
      <c r="AU1372" s="242" t="s">
        <v>81</v>
      </c>
      <c r="AV1372" s="13" t="s">
        <v>79</v>
      </c>
      <c r="AW1372" s="13" t="s">
        <v>33</v>
      </c>
      <c r="AX1372" s="13" t="s">
        <v>72</v>
      </c>
      <c r="AY1372" s="242" t="s">
        <v>160</v>
      </c>
    </row>
    <row r="1373" s="14" customFormat="1">
      <c r="A1373" s="14"/>
      <c r="B1373" s="243"/>
      <c r="C1373" s="244"/>
      <c r="D1373" s="234" t="s">
        <v>171</v>
      </c>
      <c r="E1373" s="245" t="s">
        <v>19</v>
      </c>
      <c r="F1373" s="246" t="s">
        <v>1434</v>
      </c>
      <c r="G1373" s="244"/>
      <c r="H1373" s="247">
        <v>6.5499999999999998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171</v>
      </c>
      <c r="AU1373" s="253" t="s">
        <v>81</v>
      </c>
      <c r="AV1373" s="14" t="s">
        <v>81</v>
      </c>
      <c r="AW1373" s="14" t="s">
        <v>33</v>
      </c>
      <c r="AX1373" s="14" t="s">
        <v>72</v>
      </c>
      <c r="AY1373" s="253" t="s">
        <v>160</v>
      </c>
    </row>
    <row r="1374" s="14" customFormat="1">
      <c r="A1374" s="14"/>
      <c r="B1374" s="243"/>
      <c r="C1374" s="244"/>
      <c r="D1374" s="234" t="s">
        <v>171</v>
      </c>
      <c r="E1374" s="245" t="s">
        <v>19</v>
      </c>
      <c r="F1374" s="246" t="s">
        <v>1435</v>
      </c>
      <c r="G1374" s="244"/>
      <c r="H1374" s="247">
        <v>4.0800000000000001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171</v>
      </c>
      <c r="AU1374" s="253" t="s">
        <v>81</v>
      </c>
      <c r="AV1374" s="14" t="s">
        <v>81</v>
      </c>
      <c r="AW1374" s="14" t="s">
        <v>33</v>
      </c>
      <c r="AX1374" s="14" t="s">
        <v>72</v>
      </c>
      <c r="AY1374" s="253" t="s">
        <v>160</v>
      </c>
    </row>
    <row r="1375" s="14" customFormat="1">
      <c r="A1375" s="14"/>
      <c r="B1375" s="243"/>
      <c r="C1375" s="244"/>
      <c r="D1375" s="234" t="s">
        <v>171</v>
      </c>
      <c r="E1375" s="245" t="s">
        <v>19</v>
      </c>
      <c r="F1375" s="246" t="s">
        <v>1436</v>
      </c>
      <c r="G1375" s="244"/>
      <c r="H1375" s="247">
        <v>0.78000000000000003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171</v>
      </c>
      <c r="AU1375" s="253" t="s">
        <v>81</v>
      </c>
      <c r="AV1375" s="14" t="s">
        <v>81</v>
      </c>
      <c r="AW1375" s="14" t="s">
        <v>33</v>
      </c>
      <c r="AX1375" s="14" t="s">
        <v>72</v>
      </c>
      <c r="AY1375" s="253" t="s">
        <v>160</v>
      </c>
    </row>
    <row r="1376" s="14" customFormat="1">
      <c r="A1376" s="14"/>
      <c r="B1376" s="243"/>
      <c r="C1376" s="244"/>
      <c r="D1376" s="234" t="s">
        <v>171</v>
      </c>
      <c r="E1376" s="245" t="s">
        <v>19</v>
      </c>
      <c r="F1376" s="246" t="s">
        <v>1437</v>
      </c>
      <c r="G1376" s="244"/>
      <c r="H1376" s="247">
        <v>2.496</v>
      </c>
      <c r="I1376" s="248"/>
      <c r="J1376" s="244"/>
      <c r="K1376" s="244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3" t="s">
        <v>171</v>
      </c>
      <c r="AU1376" s="253" t="s">
        <v>81</v>
      </c>
      <c r="AV1376" s="14" t="s">
        <v>81</v>
      </c>
      <c r="AW1376" s="14" t="s">
        <v>33</v>
      </c>
      <c r="AX1376" s="14" t="s">
        <v>72</v>
      </c>
      <c r="AY1376" s="253" t="s">
        <v>160</v>
      </c>
    </row>
    <row r="1377" s="14" customFormat="1">
      <c r="A1377" s="14"/>
      <c r="B1377" s="243"/>
      <c r="C1377" s="244"/>
      <c r="D1377" s="234" t="s">
        <v>171</v>
      </c>
      <c r="E1377" s="245" t="s">
        <v>19</v>
      </c>
      <c r="F1377" s="246" t="s">
        <v>1438</v>
      </c>
      <c r="G1377" s="244"/>
      <c r="H1377" s="247">
        <v>4.5999999999999996</v>
      </c>
      <c r="I1377" s="248"/>
      <c r="J1377" s="244"/>
      <c r="K1377" s="244"/>
      <c r="L1377" s="249"/>
      <c r="M1377" s="250"/>
      <c r="N1377" s="251"/>
      <c r="O1377" s="251"/>
      <c r="P1377" s="251"/>
      <c r="Q1377" s="251"/>
      <c r="R1377" s="251"/>
      <c r="S1377" s="251"/>
      <c r="T1377" s="25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3" t="s">
        <v>171</v>
      </c>
      <c r="AU1377" s="253" t="s">
        <v>81</v>
      </c>
      <c r="AV1377" s="14" t="s">
        <v>81</v>
      </c>
      <c r="AW1377" s="14" t="s">
        <v>33</v>
      </c>
      <c r="AX1377" s="14" t="s">
        <v>72</v>
      </c>
      <c r="AY1377" s="253" t="s">
        <v>160</v>
      </c>
    </row>
    <row r="1378" s="14" customFormat="1">
      <c r="A1378" s="14"/>
      <c r="B1378" s="243"/>
      <c r="C1378" s="244"/>
      <c r="D1378" s="234" t="s">
        <v>171</v>
      </c>
      <c r="E1378" s="245" t="s">
        <v>19</v>
      </c>
      <c r="F1378" s="246" t="s">
        <v>1439</v>
      </c>
      <c r="G1378" s="244"/>
      <c r="H1378" s="247">
        <v>1.157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171</v>
      </c>
      <c r="AU1378" s="253" t="s">
        <v>81</v>
      </c>
      <c r="AV1378" s="14" t="s">
        <v>81</v>
      </c>
      <c r="AW1378" s="14" t="s">
        <v>33</v>
      </c>
      <c r="AX1378" s="14" t="s">
        <v>72</v>
      </c>
      <c r="AY1378" s="253" t="s">
        <v>160</v>
      </c>
    </row>
    <row r="1379" s="15" customFormat="1">
      <c r="A1379" s="15"/>
      <c r="B1379" s="254"/>
      <c r="C1379" s="255"/>
      <c r="D1379" s="234" t="s">
        <v>171</v>
      </c>
      <c r="E1379" s="256" t="s">
        <v>19</v>
      </c>
      <c r="F1379" s="257" t="s">
        <v>173</v>
      </c>
      <c r="G1379" s="255"/>
      <c r="H1379" s="258">
        <v>19.663</v>
      </c>
      <c r="I1379" s="259"/>
      <c r="J1379" s="255"/>
      <c r="K1379" s="255"/>
      <c r="L1379" s="260"/>
      <c r="M1379" s="261"/>
      <c r="N1379" s="262"/>
      <c r="O1379" s="262"/>
      <c r="P1379" s="262"/>
      <c r="Q1379" s="262"/>
      <c r="R1379" s="262"/>
      <c r="S1379" s="262"/>
      <c r="T1379" s="263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4" t="s">
        <v>171</v>
      </c>
      <c r="AU1379" s="264" t="s">
        <v>81</v>
      </c>
      <c r="AV1379" s="15" t="s">
        <v>167</v>
      </c>
      <c r="AW1379" s="15" t="s">
        <v>33</v>
      </c>
      <c r="AX1379" s="15" t="s">
        <v>79</v>
      </c>
      <c r="AY1379" s="264" t="s">
        <v>160</v>
      </c>
    </row>
    <row r="1380" s="2" customFormat="1" ht="37.8" customHeight="1">
      <c r="A1380" s="40"/>
      <c r="B1380" s="41"/>
      <c r="C1380" s="214" t="s">
        <v>1484</v>
      </c>
      <c r="D1380" s="214" t="s">
        <v>162</v>
      </c>
      <c r="E1380" s="215" t="s">
        <v>1485</v>
      </c>
      <c r="F1380" s="216" t="s">
        <v>1486</v>
      </c>
      <c r="G1380" s="217" t="s">
        <v>207</v>
      </c>
      <c r="H1380" s="218">
        <v>52.200000000000003</v>
      </c>
      <c r="I1380" s="219"/>
      <c r="J1380" s="220">
        <f>ROUND(I1380*H1380,2)</f>
        <v>0</v>
      </c>
      <c r="K1380" s="216" t="s">
        <v>166</v>
      </c>
      <c r="L1380" s="46"/>
      <c r="M1380" s="221" t="s">
        <v>19</v>
      </c>
      <c r="N1380" s="222" t="s">
        <v>43</v>
      </c>
      <c r="O1380" s="86"/>
      <c r="P1380" s="223">
        <f>O1380*H1380</f>
        <v>0</v>
      </c>
      <c r="Q1380" s="223">
        <v>0.0017600000000000001</v>
      </c>
      <c r="R1380" s="223">
        <f>Q1380*H1380</f>
        <v>0.091872000000000009</v>
      </c>
      <c r="S1380" s="223">
        <v>0</v>
      </c>
      <c r="T1380" s="224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5" t="s">
        <v>167</v>
      </c>
      <c r="AT1380" s="225" t="s">
        <v>162</v>
      </c>
      <c r="AU1380" s="225" t="s">
        <v>81</v>
      </c>
      <c r="AY1380" s="19" t="s">
        <v>160</v>
      </c>
      <c r="BE1380" s="226">
        <f>IF(N1380="základní",J1380,0)</f>
        <v>0</v>
      </c>
      <c r="BF1380" s="226">
        <f>IF(N1380="snížená",J1380,0)</f>
        <v>0</v>
      </c>
      <c r="BG1380" s="226">
        <f>IF(N1380="zákl. přenesená",J1380,0)</f>
        <v>0</v>
      </c>
      <c r="BH1380" s="226">
        <f>IF(N1380="sníž. přenesená",J1380,0)</f>
        <v>0</v>
      </c>
      <c r="BI1380" s="226">
        <f>IF(N1380="nulová",J1380,0)</f>
        <v>0</v>
      </c>
      <c r="BJ1380" s="19" t="s">
        <v>79</v>
      </c>
      <c r="BK1380" s="226">
        <f>ROUND(I1380*H1380,2)</f>
        <v>0</v>
      </c>
      <c r="BL1380" s="19" t="s">
        <v>167</v>
      </c>
      <c r="BM1380" s="225" t="s">
        <v>1487</v>
      </c>
    </row>
    <row r="1381" s="2" customFormat="1">
      <c r="A1381" s="40"/>
      <c r="B1381" s="41"/>
      <c r="C1381" s="42"/>
      <c r="D1381" s="227" t="s">
        <v>169</v>
      </c>
      <c r="E1381" s="42"/>
      <c r="F1381" s="228" t="s">
        <v>1488</v>
      </c>
      <c r="G1381" s="42"/>
      <c r="H1381" s="42"/>
      <c r="I1381" s="229"/>
      <c r="J1381" s="42"/>
      <c r="K1381" s="42"/>
      <c r="L1381" s="46"/>
      <c r="M1381" s="230"/>
      <c r="N1381" s="231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169</v>
      </c>
      <c r="AU1381" s="19" t="s">
        <v>81</v>
      </c>
    </row>
    <row r="1382" s="13" customFormat="1">
      <c r="A1382" s="13"/>
      <c r="B1382" s="232"/>
      <c r="C1382" s="233"/>
      <c r="D1382" s="234" t="s">
        <v>171</v>
      </c>
      <c r="E1382" s="235" t="s">
        <v>19</v>
      </c>
      <c r="F1382" s="236" t="s">
        <v>324</v>
      </c>
      <c r="G1382" s="233"/>
      <c r="H1382" s="235" t="s">
        <v>19</v>
      </c>
      <c r="I1382" s="237"/>
      <c r="J1382" s="233"/>
      <c r="K1382" s="233"/>
      <c r="L1382" s="238"/>
      <c r="M1382" s="239"/>
      <c r="N1382" s="240"/>
      <c r="O1382" s="240"/>
      <c r="P1382" s="240"/>
      <c r="Q1382" s="240"/>
      <c r="R1382" s="240"/>
      <c r="S1382" s="240"/>
      <c r="T1382" s="241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2" t="s">
        <v>171</v>
      </c>
      <c r="AU1382" s="242" t="s">
        <v>81</v>
      </c>
      <c r="AV1382" s="13" t="s">
        <v>79</v>
      </c>
      <c r="AW1382" s="13" t="s">
        <v>33</v>
      </c>
      <c r="AX1382" s="13" t="s">
        <v>72</v>
      </c>
      <c r="AY1382" s="242" t="s">
        <v>160</v>
      </c>
    </row>
    <row r="1383" s="14" customFormat="1">
      <c r="A1383" s="14"/>
      <c r="B1383" s="243"/>
      <c r="C1383" s="244"/>
      <c r="D1383" s="234" t="s">
        <v>171</v>
      </c>
      <c r="E1383" s="245" t="s">
        <v>19</v>
      </c>
      <c r="F1383" s="246" t="s">
        <v>1464</v>
      </c>
      <c r="G1383" s="244"/>
      <c r="H1383" s="247">
        <v>11.300000000000001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171</v>
      </c>
      <c r="AU1383" s="253" t="s">
        <v>81</v>
      </c>
      <c r="AV1383" s="14" t="s">
        <v>81</v>
      </c>
      <c r="AW1383" s="14" t="s">
        <v>33</v>
      </c>
      <c r="AX1383" s="14" t="s">
        <v>72</v>
      </c>
      <c r="AY1383" s="253" t="s">
        <v>160</v>
      </c>
    </row>
    <row r="1384" s="13" customFormat="1">
      <c r="A1384" s="13"/>
      <c r="B1384" s="232"/>
      <c r="C1384" s="233"/>
      <c r="D1384" s="234" t="s">
        <v>171</v>
      </c>
      <c r="E1384" s="235" t="s">
        <v>19</v>
      </c>
      <c r="F1384" s="236" t="s">
        <v>326</v>
      </c>
      <c r="G1384" s="233"/>
      <c r="H1384" s="235" t="s">
        <v>19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2" t="s">
        <v>171</v>
      </c>
      <c r="AU1384" s="242" t="s">
        <v>81</v>
      </c>
      <c r="AV1384" s="13" t="s">
        <v>79</v>
      </c>
      <c r="AW1384" s="13" t="s">
        <v>33</v>
      </c>
      <c r="AX1384" s="13" t="s">
        <v>72</v>
      </c>
      <c r="AY1384" s="242" t="s">
        <v>160</v>
      </c>
    </row>
    <row r="1385" s="14" customFormat="1">
      <c r="A1385" s="14"/>
      <c r="B1385" s="243"/>
      <c r="C1385" s="244"/>
      <c r="D1385" s="234" t="s">
        <v>171</v>
      </c>
      <c r="E1385" s="245" t="s">
        <v>19</v>
      </c>
      <c r="F1385" s="246" t="s">
        <v>1449</v>
      </c>
      <c r="G1385" s="244"/>
      <c r="H1385" s="247">
        <v>30</v>
      </c>
      <c r="I1385" s="248"/>
      <c r="J1385" s="244"/>
      <c r="K1385" s="244"/>
      <c r="L1385" s="249"/>
      <c r="M1385" s="250"/>
      <c r="N1385" s="251"/>
      <c r="O1385" s="251"/>
      <c r="P1385" s="251"/>
      <c r="Q1385" s="251"/>
      <c r="R1385" s="251"/>
      <c r="S1385" s="251"/>
      <c r="T1385" s="25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3" t="s">
        <v>171</v>
      </c>
      <c r="AU1385" s="253" t="s">
        <v>81</v>
      </c>
      <c r="AV1385" s="14" t="s">
        <v>81</v>
      </c>
      <c r="AW1385" s="14" t="s">
        <v>33</v>
      </c>
      <c r="AX1385" s="14" t="s">
        <v>72</v>
      </c>
      <c r="AY1385" s="253" t="s">
        <v>160</v>
      </c>
    </row>
    <row r="1386" s="14" customFormat="1">
      <c r="A1386" s="14"/>
      <c r="B1386" s="243"/>
      <c r="C1386" s="244"/>
      <c r="D1386" s="234" t="s">
        <v>171</v>
      </c>
      <c r="E1386" s="245" t="s">
        <v>19</v>
      </c>
      <c r="F1386" s="246" t="s">
        <v>1466</v>
      </c>
      <c r="G1386" s="244"/>
      <c r="H1386" s="247">
        <v>6.5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171</v>
      </c>
      <c r="AU1386" s="253" t="s">
        <v>81</v>
      </c>
      <c r="AV1386" s="14" t="s">
        <v>81</v>
      </c>
      <c r="AW1386" s="14" t="s">
        <v>33</v>
      </c>
      <c r="AX1386" s="14" t="s">
        <v>72</v>
      </c>
      <c r="AY1386" s="253" t="s">
        <v>160</v>
      </c>
    </row>
    <row r="1387" s="14" customFormat="1">
      <c r="A1387" s="14"/>
      <c r="B1387" s="243"/>
      <c r="C1387" s="244"/>
      <c r="D1387" s="234" t="s">
        <v>171</v>
      </c>
      <c r="E1387" s="245" t="s">
        <v>19</v>
      </c>
      <c r="F1387" s="246" t="s">
        <v>1450</v>
      </c>
      <c r="G1387" s="244"/>
      <c r="H1387" s="247">
        <v>4.4000000000000004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171</v>
      </c>
      <c r="AU1387" s="253" t="s">
        <v>81</v>
      </c>
      <c r="AV1387" s="14" t="s">
        <v>81</v>
      </c>
      <c r="AW1387" s="14" t="s">
        <v>33</v>
      </c>
      <c r="AX1387" s="14" t="s">
        <v>72</v>
      </c>
      <c r="AY1387" s="253" t="s">
        <v>160</v>
      </c>
    </row>
    <row r="1388" s="15" customFormat="1">
      <c r="A1388" s="15"/>
      <c r="B1388" s="254"/>
      <c r="C1388" s="255"/>
      <c r="D1388" s="234" t="s">
        <v>171</v>
      </c>
      <c r="E1388" s="256" t="s">
        <v>19</v>
      </c>
      <c r="F1388" s="257" t="s">
        <v>173</v>
      </c>
      <c r="G1388" s="255"/>
      <c r="H1388" s="258">
        <v>52.200000000000003</v>
      </c>
      <c r="I1388" s="259"/>
      <c r="J1388" s="255"/>
      <c r="K1388" s="255"/>
      <c r="L1388" s="260"/>
      <c r="M1388" s="261"/>
      <c r="N1388" s="262"/>
      <c r="O1388" s="262"/>
      <c r="P1388" s="262"/>
      <c r="Q1388" s="262"/>
      <c r="R1388" s="262"/>
      <c r="S1388" s="262"/>
      <c r="T1388" s="263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4" t="s">
        <v>171</v>
      </c>
      <c r="AU1388" s="264" t="s">
        <v>81</v>
      </c>
      <c r="AV1388" s="15" t="s">
        <v>167</v>
      </c>
      <c r="AW1388" s="15" t="s">
        <v>33</v>
      </c>
      <c r="AX1388" s="15" t="s">
        <v>79</v>
      </c>
      <c r="AY1388" s="264" t="s">
        <v>160</v>
      </c>
    </row>
    <row r="1389" s="2" customFormat="1" ht="16.5" customHeight="1">
      <c r="A1389" s="40"/>
      <c r="B1389" s="41"/>
      <c r="C1389" s="279" t="s">
        <v>1489</v>
      </c>
      <c r="D1389" s="279" t="s">
        <v>1270</v>
      </c>
      <c r="E1389" s="280" t="s">
        <v>1490</v>
      </c>
      <c r="F1389" s="281" t="s">
        <v>1491</v>
      </c>
      <c r="G1389" s="282" t="s">
        <v>181</v>
      </c>
      <c r="H1389" s="283">
        <v>11.484</v>
      </c>
      <c r="I1389" s="284"/>
      <c r="J1389" s="285">
        <f>ROUND(I1389*H1389,2)</f>
        <v>0</v>
      </c>
      <c r="K1389" s="281" t="s">
        <v>166</v>
      </c>
      <c r="L1389" s="286"/>
      <c r="M1389" s="287" t="s">
        <v>19</v>
      </c>
      <c r="N1389" s="288" t="s">
        <v>43</v>
      </c>
      <c r="O1389" s="86"/>
      <c r="P1389" s="223">
        <f>O1389*H1389</f>
        <v>0</v>
      </c>
      <c r="Q1389" s="223">
        <v>0.0047999999999999996</v>
      </c>
      <c r="R1389" s="223">
        <f>Q1389*H1389</f>
        <v>0.055123199999999997</v>
      </c>
      <c r="S1389" s="223">
        <v>0</v>
      </c>
      <c r="T1389" s="224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25" t="s">
        <v>219</v>
      </c>
      <c r="AT1389" s="225" t="s">
        <v>1270</v>
      </c>
      <c r="AU1389" s="225" t="s">
        <v>81</v>
      </c>
      <c r="AY1389" s="19" t="s">
        <v>160</v>
      </c>
      <c r="BE1389" s="226">
        <f>IF(N1389="základní",J1389,0)</f>
        <v>0</v>
      </c>
      <c r="BF1389" s="226">
        <f>IF(N1389="snížená",J1389,0)</f>
        <v>0</v>
      </c>
      <c r="BG1389" s="226">
        <f>IF(N1389="zákl. přenesená",J1389,0)</f>
        <v>0</v>
      </c>
      <c r="BH1389" s="226">
        <f>IF(N1389="sníž. přenesená",J1389,0)</f>
        <v>0</v>
      </c>
      <c r="BI1389" s="226">
        <f>IF(N1389="nulová",J1389,0)</f>
        <v>0</v>
      </c>
      <c r="BJ1389" s="19" t="s">
        <v>79</v>
      </c>
      <c r="BK1389" s="226">
        <f>ROUND(I1389*H1389,2)</f>
        <v>0</v>
      </c>
      <c r="BL1389" s="19" t="s">
        <v>167</v>
      </c>
      <c r="BM1389" s="225" t="s">
        <v>1492</v>
      </c>
    </row>
    <row r="1390" s="13" customFormat="1">
      <c r="A1390" s="13"/>
      <c r="B1390" s="232"/>
      <c r="C1390" s="233"/>
      <c r="D1390" s="234" t="s">
        <v>171</v>
      </c>
      <c r="E1390" s="235" t="s">
        <v>19</v>
      </c>
      <c r="F1390" s="236" t="s">
        <v>324</v>
      </c>
      <c r="G1390" s="233"/>
      <c r="H1390" s="235" t="s">
        <v>19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2" t="s">
        <v>171</v>
      </c>
      <c r="AU1390" s="242" t="s">
        <v>81</v>
      </c>
      <c r="AV1390" s="13" t="s">
        <v>79</v>
      </c>
      <c r="AW1390" s="13" t="s">
        <v>33</v>
      </c>
      <c r="AX1390" s="13" t="s">
        <v>72</v>
      </c>
      <c r="AY1390" s="242" t="s">
        <v>160</v>
      </c>
    </row>
    <row r="1391" s="14" customFormat="1">
      <c r="A1391" s="14"/>
      <c r="B1391" s="243"/>
      <c r="C1391" s="244"/>
      <c r="D1391" s="234" t="s">
        <v>171</v>
      </c>
      <c r="E1391" s="245" t="s">
        <v>19</v>
      </c>
      <c r="F1391" s="246" t="s">
        <v>1335</v>
      </c>
      <c r="G1391" s="244"/>
      <c r="H1391" s="247">
        <v>2.2599999999999998</v>
      </c>
      <c r="I1391" s="248"/>
      <c r="J1391" s="244"/>
      <c r="K1391" s="244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3" t="s">
        <v>171</v>
      </c>
      <c r="AU1391" s="253" t="s">
        <v>81</v>
      </c>
      <c r="AV1391" s="14" t="s">
        <v>81</v>
      </c>
      <c r="AW1391" s="14" t="s">
        <v>33</v>
      </c>
      <c r="AX1391" s="14" t="s">
        <v>72</v>
      </c>
      <c r="AY1391" s="253" t="s">
        <v>160</v>
      </c>
    </row>
    <row r="1392" s="13" customFormat="1">
      <c r="A1392" s="13"/>
      <c r="B1392" s="232"/>
      <c r="C1392" s="233"/>
      <c r="D1392" s="234" t="s">
        <v>171</v>
      </c>
      <c r="E1392" s="235" t="s">
        <v>19</v>
      </c>
      <c r="F1392" s="236" t="s">
        <v>326</v>
      </c>
      <c r="G1392" s="233"/>
      <c r="H1392" s="235" t="s">
        <v>19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171</v>
      </c>
      <c r="AU1392" s="242" t="s">
        <v>81</v>
      </c>
      <c r="AV1392" s="13" t="s">
        <v>79</v>
      </c>
      <c r="AW1392" s="13" t="s">
        <v>33</v>
      </c>
      <c r="AX1392" s="13" t="s">
        <v>72</v>
      </c>
      <c r="AY1392" s="242" t="s">
        <v>160</v>
      </c>
    </row>
    <row r="1393" s="14" customFormat="1">
      <c r="A1393" s="14"/>
      <c r="B1393" s="243"/>
      <c r="C1393" s="244"/>
      <c r="D1393" s="234" t="s">
        <v>171</v>
      </c>
      <c r="E1393" s="245" t="s">
        <v>19</v>
      </c>
      <c r="F1393" s="246" t="s">
        <v>1478</v>
      </c>
      <c r="G1393" s="244"/>
      <c r="H1393" s="247">
        <v>6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3" t="s">
        <v>171</v>
      </c>
      <c r="AU1393" s="253" t="s">
        <v>81</v>
      </c>
      <c r="AV1393" s="14" t="s">
        <v>81</v>
      </c>
      <c r="AW1393" s="14" t="s">
        <v>33</v>
      </c>
      <c r="AX1393" s="14" t="s">
        <v>72</v>
      </c>
      <c r="AY1393" s="253" t="s">
        <v>160</v>
      </c>
    </row>
    <row r="1394" s="14" customFormat="1">
      <c r="A1394" s="14"/>
      <c r="B1394" s="243"/>
      <c r="C1394" s="244"/>
      <c r="D1394" s="234" t="s">
        <v>171</v>
      </c>
      <c r="E1394" s="245" t="s">
        <v>19</v>
      </c>
      <c r="F1394" s="246" t="s">
        <v>1351</v>
      </c>
      <c r="G1394" s="244"/>
      <c r="H1394" s="247">
        <v>1.3</v>
      </c>
      <c r="I1394" s="248"/>
      <c r="J1394" s="244"/>
      <c r="K1394" s="244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3" t="s">
        <v>171</v>
      </c>
      <c r="AU1394" s="253" t="s">
        <v>81</v>
      </c>
      <c r="AV1394" s="14" t="s">
        <v>81</v>
      </c>
      <c r="AW1394" s="14" t="s">
        <v>33</v>
      </c>
      <c r="AX1394" s="14" t="s">
        <v>72</v>
      </c>
      <c r="AY1394" s="253" t="s">
        <v>160</v>
      </c>
    </row>
    <row r="1395" s="14" customFormat="1">
      <c r="A1395" s="14"/>
      <c r="B1395" s="243"/>
      <c r="C1395" s="244"/>
      <c r="D1395" s="234" t="s">
        <v>171</v>
      </c>
      <c r="E1395" s="245" t="s">
        <v>19</v>
      </c>
      <c r="F1395" s="246" t="s">
        <v>1356</v>
      </c>
      <c r="G1395" s="244"/>
      <c r="H1395" s="247">
        <v>0.88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171</v>
      </c>
      <c r="AU1395" s="253" t="s">
        <v>81</v>
      </c>
      <c r="AV1395" s="14" t="s">
        <v>81</v>
      </c>
      <c r="AW1395" s="14" t="s">
        <v>33</v>
      </c>
      <c r="AX1395" s="14" t="s">
        <v>72</v>
      </c>
      <c r="AY1395" s="253" t="s">
        <v>160</v>
      </c>
    </row>
    <row r="1396" s="15" customFormat="1">
      <c r="A1396" s="15"/>
      <c r="B1396" s="254"/>
      <c r="C1396" s="255"/>
      <c r="D1396" s="234" t="s">
        <v>171</v>
      </c>
      <c r="E1396" s="256" t="s">
        <v>19</v>
      </c>
      <c r="F1396" s="257" t="s">
        <v>173</v>
      </c>
      <c r="G1396" s="255"/>
      <c r="H1396" s="258">
        <v>10.44</v>
      </c>
      <c r="I1396" s="259"/>
      <c r="J1396" s="255"/>
      <c r="K1396" s="255"/>
      <c r="L1396" s="260"/>
      <c r="M1396" s="261"/>
      <c r="N1396" s="262"/>
      <c r="O1396" s="262"/>
      <c r="P1396" s="262"/>
      <c r="Q1396" s="262"/>
      <c r="R1396" s="262"/>
      <c r="S1396" s="262"/>
      <c r="T1396" s="263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4" t="s">
        <v>171</v>
      </c>
      <c r="AU1396" s="264" t="s">
        <v>81</v>
      </c>
      <c r="AV1396" s="15" t="s">
        <v>167</v>
      </c>
      <c r="AW1396" s="15" t="s">
        <v>33</v>
      </c>
      <c r="AX1396" s="15" t="s">
        <v>72</v>
      </c>
      <c r="AY1396" s="264" t="s">
        <v>160</v>
      </c>
    </row>
    <row r="1397" s="14" customFormat="1">
      <c r="A1397" s="14"/>
      <c r="B1397" s="243"/>
      <c r="C1397" s="244"/>
      <c r="D1397" s="234" t="s">
        <v>171</v>
      </c>
      <c r="E1397" s="245" t="s">
        <v>19</v>
      </c>
      <c r="F1397" s="246" t="s">
        <v>1493</v>
      </c>
      <c r="G1397" s="244"/>
      <c r="H1397" s="247">
        <v>11.484</v>
      </c>
      <c r="I1397" s="248"/>
      <c r="J1397" s="244"/>
      <c r="K1397" s="244"/>
      <c r="L1397" s="249"/>
      <c r="M1397" s="250"/>
      <c r="N1397" s="251"/>
      <c r="O1397" s="251"/>
      <c r="P1397" s="251"/>
      <c r="Q1397" s="251"/>
      <c r="R1397" s="251"/>
      <c r="S1397" s="251"/>
      <c r="T1397" s="25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3" t="s">
        <v>171</v>
      </c>
      <c r="AU1397" s="253" t="s">
        <v>81</v>
      </c>
      <c r="AV1397" s="14" t="s">
        <v>81</v>
      </c>
      <c r="AW1397" s="14" t="s">
        <v>33</v>
      </c>
      <c r="AX1397" s="14" t="s">
        <v>79</v>
      </c>
      <c r="AY1397" s="253" t="s">
        <v>160</v>
      </c>
    </row>
    <row r="1398" s="2" customFormat="1" ht="16.5" customHeight="1">
      <c r="A1398" s="40"/>
      <c r="B1398" s="41"/>
      <c r="C1398" s="214" t="s">
        <v>1494</v>
      </c>
      <c r="D1398" s="214" t="s">
        <v>162</v>
      </c>
      <c r="E1398" s="215" t="s">
        <v>1495</v>
      </c>
      <c r="F1398" s="216" t="s">
        <v>1496</v>
      </c>
      <c r="G1398" s="217" t="s">
        <v>207</v>
      </c>
      <c r="H1398" s="218">
        <v>40.665999999999997</v>
      </c>
      <c r="I1398" s="219"/>
      <c r="J1398" s="220">
        <f>ROUND(I1398*H1398,2)</f>
        <v>0</v>
      </c>
      <c r="K1398" s="216" t="s">
        <v>166</v>
      </c>
      <c r="L1398" s="46"/>
      <c r="M1398" s="221" t="s">
        <v>19</v>
      </c>
      <c r="N1398" s="222" t="s">
        <v>43</v>
      </c>
      <c r="O1398" s="86"/>
      <c r="P1398" s="223">
        <f>O1398*H1398</f>
        <v>0</v>
      </c>
      <c r="Q1398" s="223">
        <v>3.0000000000000001E-05</v>
      </c>
      <c r="R1398" s="223">
        <f>Q1398*H1398</f>
        <v>0.0012199799999999999</v>
      </c>
      <c r="S1398" s="223">
        <v>0</v>
      </c>
      <c r="T1398" s="224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5" t="s">
        <v>167</v>
      </c>
      <c r="AT1398" s="225" t="s">
        <v>162</v>
      </c>
      <c r="AU1398" s="225" t="s">
        <v>81</v>
      </c>
      <c r="AY1398" s="19" t="s">
        <v>160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9" t="s">
        <v>79</v>
      </c>
      <c r="BK1398" s="226">
        <f>ROUND(I1398*H1398,2)</f>
        <v>0</v>
      </c>
      <c r="BL1398" s="19" t="s">
        <v>167</v>
      </c>
      <c r="BM1398" s="225" t="s">
        <v>1497</v>
      </c>
    </row>
    <row r="1399" s="2" customFormat="1">
      <c r="A1399" s="40"/>
      <c r="B1399" s="41"/>
      <c r="C1399" s="42"/>
      <c r="D1399" s="227" t="s">
        <v>169</v>
      </c>
      <c r="E1399" s="42"/>
      <c r="F1399" s="228" t="s">
        <v>1498</v>
      </c>
      <c r="G1399" s="42"/>
      <c r="H1399" s="42"/>
      <c r="I1399" s="229"/>
      <c r="J1399" s="42"/>
      <c r="K1399" s="42"/>
      <c r="L1399" s="46"/>
      <c r="M1399" s="230"/>
      <c r="N1399" s="231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169</v>
      </c>
      <c r="AU1399" s="19" t="s">
        <v>81</v>
      </c>
    </row>
    <row r="1400" s="13" customFormat="1">
      <c r="A1400" s="13"/>
      <c r="B1400" s="232"/>
      <c r="C1400" s="233"/>
      <c r="D1400" s="234" t="s">
        <v>171</v>
      </c>
      <c r="E1400" s="235" t="s">
        <v>19</v>
      </c>
      <c r="F1400" s="236" t="s">
        <v>324</v>
      </c>
      <c r="G1400" s="233"/>
      <c r="H1400" s="235" t="s">
        <v>19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171</v>
      </c>
      <c r="AU1400" s="242" t="s">
        <v>81</v>
      </c>
      <c r="AV1400" s="13" t="s">
        <v>79</v>
      </c>
      <c r="AW1400" s="13" t="s">
        <v>33</v>
      </c>
      <c r="AX1400" s="13" t="s">
        <v>72</v>
      </c>
      <c r="AY1400" s="242" t="s">
        <v>160</v>
      </c>
    </row>
    <row r="1401" s="14" customFormat="1">
      <c r="A1401" s="14"/>
      <c r="B1401" s="243"/>
      <c r="C1401" s="244"/>
      <c r="D1401" s="234" t="s">
        <v>171</v>
      </c>
      <c r="E1401" s="245" t="s">
        <v>19</v>
      </c>
      <c r="F1401" s="246" t="s">
        <v>1499</v>
      </c>
      <c r="G1401" s="244"/>
      <c r="H1401" s="247">
        <v>36.505000000000003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171</v>
      </c>
      <c r="AU1401" s="253" t="s">
        <v>81</v>
      </c>
      <c r="AV1401" s="14" t="s">
        <v>81</v>
      </c>
      <c r="AW1401" s="14" t="s">
        <v>33</v>
      </c>
      <c r="AX1401" s="14" t="s">
        <v>72</v>
      </c>
      <c r="AY1401" s="253" t="s">
        <v>160</v>
      </c>
    </row>
    <row r="1402" s="14" customFormat="1">
      <c r="A1402" s="14"/>
      <c r="B1402" s="243"/>
      <c r="C1402" s="244"/>
      <c r="D1402" s="234" t="s">
        <v>171</v>
      </c>
      <c r="E1402" s="245" t="s">
        <v>19</v>
      </c>
      <c r="F1402" s="246" t="s">
        <v>860</v>
      </c>
      <c r="G1402" s="244"/>
      <c r="H1402" s="247">
        <v>4.1609999999999996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171</v>
      </c>
      <c r="AU1402" s="253" t="s">
        <v>81</v>
      </c>
      <c r="AV1402" s="14" t="s">
        <v>81</v>
      </c>
      <c r="AW1402" s="14" t="s">
        <v>33</v>
      </c>
      <c r="AX1402" s="14" t="s">
        <v>72</v>
      </c>
      <c r="AY1402" s="253" t="s">
        <v>160</v>
      </c>
    </row>
    <row r="1403" s="15" customFormat="1">
      <c r="A1403" s="15"/>
      <c r="B1403" s="254"/>
      <c r="C1403" s="255"/>
      <c r="D1403" s="234" t="s">
        <v>171</v>
      </c>
      <c r="E1403" s="256" t="s">
        <v>19</v>
      </c>
      <c r="F1403" s="257" t="s">
        <v>173</v>
      </c>
      <c r="G1403" s="255"/>
      <c r="H1403" s="258">
        <v>40.665999999999997</v>
      </c>
      <c r="I1403" s="259"/>
      <c r="J1403" s="255"/>
      <c r="K1403" s="255"/>
      <c r="L1403" s="260"/>
      <c r="M1403" s="261"/>
      <c r="N1403" s="262"/>
      <c r="O1403" s="262"/>
      <c r="P1403" s="262"/>
      <c r="Q1403" s="262"/>
      <c r="R1403" s="262"/>
      <c r="S1403" s="262"/>
      <c r="T1403" s="263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64" t="s">
        <v>171</v>
      </c>
      <c r="AU1403" s="264" t="s">
        <v>81</v>
      </c>
      <c r="AV1403" s="15" t="s">
        <v>167</v>
      </c>
      <c r="AW1403" s="15" t="s">
        <v>33</v>
      </c>
      <c r="AX1403" s="15" t="s">
        <v>79</v>
      </c>
      <c r="AY1403" s="264" t="s">
        <v>160</v>
      </c>
    </row>
    <row r="1404" s="2" customFormat="1" ht="16.5" customHeight="1">
      <c r="A1404" s="40"/>
      <c r="B1404" s="41"/>
      <c r="C1404" s="279" t="s">
        <v>1500</v>
      </c>
      <c r="D1404" s="279" t="s">
        <v>1270</v>
      </c>
      <c r="E1404" s="280" t="s">
        <v>1501</v>
      </c>
      <c r="F1404" s="281" t="s">
        <v>1502</v>
      </c>
      <c r="G1404" s="282" t="s">
        <v>207</v>
      </c>
      <c r="H1404" s="283">
        <v>42.698999999999998</v>
      </c>
      <c r="I1404" s="284"/>
      <c r="J1404" s="285">
        <f>ROUND(I1404*H1404,2)</f>
        <v>0</v>
      </c>
      <c r="K1404" s="281" t="s">
        <v>166</v>
      </c>
      <c r="L1404" s="286"/>
      <c r="M1404" s="287" t="s">
        <v>19</v>
      </c>
      <c r="N1404" s="288" t="s">
        <v>43</v>
      </c>
      <c r="O1404" s="86"/>
      <c r="P1404" s="223">
        <f>O1404*H1404</f>
        <v>0</v>
      </c>
      <c r="Q1404" s="223">
        <v>0.00055999999999999995</v>
      </c>
      <c r="R1404" s="223">
        <f>Q1404*H1404</f>
        <v>0.023911439999999996</v>
      </c>
      <c r="S1404" s="223">
        <v>0</v>
      </c>
      <c r="T1404" s="224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25" t="s">
        <v>219</v>
      </c>
      <c r="AT1404" s="225" t="s">
        <v>1270</v>
      </c>
      <c r="AU1404" s="225" t="s">
        <v>81</v>
      </c>
      <c r="AY1404" s="19" t="s">
        <v>160</v>
      </c>
      <c r="BE1404" s="226">
        <f>IF(N1404="základní",J1404,0)</f>
        <v>0</v>
      </c>
      <c r="BF1404" s="226">
        <f>IF(N1404="snížená",J1404,0)</f>
        <v>0</v>
      </c>
      <c r="BG1404" s="226">
        <f>IF(N1404="zákl. přenesená",J1404,0)</f>
        <v>0</v>
      </c>
      <c r="BH1404" s="226">
        <f>IF(N1404="sníž. přenesená",J1404,0)</f>
        <v>0</v>
      </c>
      <c r="BI1404" s="226">
        <f>IF(N1404="nulová",J1404,0)</f>
        <v>0</v>
      </c>
      <c r="BJ1404" s="19" t="s">
        <v>79</v>
      </c>
      <c r="BK1404" s="226">
        <f>ROUND(I1404*H1404,2)</f>
        <v>0</v>
      </c>
      <c r="BL1404" s="19" t="s">
        <v>167</v>
      </c>
      <c r="BM1404" s="225" t="s">
        <v>1503</v>
      </c>
    </row>
    <row r="1405" s="13" customFormat="1">
      <c r="A1405" s="13"/>
      <c r="B1405" s="232"/>
      <c r="C1405" s="233"/>
      <c r="D1405" s="234" t="s">
        <v>171</v>
      </c>
      <c r="E1405" s="235" t="s">
        <v>19</v>
      </c>
      <c r="F1405" s="236" t="s">
        <v>324</v>
      </c>
      <c r="G1405" s="233"/>
      <c r="H1405" s="235" t="s">
        <v>19</v>
      </c>
      <c r="I1405" s="237"/>
      <c r="J1405" s="233"/>
      <c r="K1405" s="233"/>
      <c r="L1405" s="238"/>
      <c r="M1405" s="239"/>
      <c r="N1405" s="240"/>
      <c r="O1405" s="240"/>
      <c r="P1405" s="240"/>
      <c r="Q1405" s="240"/>
      <c r="R1405" s="240"/>
      <c r="S1405" s="240"/>
      <c r="T1405" s="24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2" t="s">
        <v>171</v>
      </c>
      <c r="AU1405" s="242" t="s">
        <v>81</v>
      </c>
      <c r="AV1405" s="13" t="s">
        <v>79</v>
      </c>
      <c r="AW1405" s="13" t="s">
        <v>33</v>
      </c>
      <c r="AX1405" s="13" t="s">
        <v>72</v>
      </c>
      <c r="AY1405" s="242" t="s">
        <v>160</v>
      </c>
    </row>
    <row r="1406" s="14" customFormat="1">
      <c r="A1406" s="14"/>
      <c r="B1406" s="243"/>
      <c r="C1406" s="244"/>
      <c r="D1406" s="234" t="s">
        <v>171</v>
      </c>
      <c r="E1406" s="245" t="s">
        <v>19</v>
      </c>
      <c r="F1406" s="246" t="s">
        <v>1499</v>
      </c>
      <c r="G1406" s="244"/>
      <c r="H1406" s="247">
        <v>36.505000000000003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3" t="s">
        <v>171</v>
      </c>
      <c r="AU1406" s="253" t="s">
        <v>81</v>
      </c>
      <c r="AV1406" s="14" t="s">
        <v>81</v>
      </c>
      <c r="AW1406" s="14" t="s">
        <v>33</v>
      </c>
      <c r="AX1406" s="14" t="s">
        <v>72</v>
      </c>
      <c r="AY1406" s="253" t="s">
        <v>160</v>
      </c>
    </row>
    <row r="1407" s="14" customFormat="1">
      <c r="A1407" s="14"/>
      <c r="B1407" s="243"/>
      <c r="C1407" s="244"/>
      <c r="D1407" s="234" t="s">
        <v>171</v>
      </c>
      <c r="E1407" s="245" t="s">
        <v>19</v>
      </c>
      <c r="F1407" s="246" t="s">
        <v>860</v>
      </c>
      <c r="G1407" s="244"/>
      <c r="H1407" s="247">
        <v>4.1609999999999996</v>
      </c>
      <c r="I1407" s="248"/>
      <c r="J1407" s="244"/>
      <c r="K1407" s="244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3" t="s">
        <v>171</v>
      </c>
      <c r="AU1407" s="253" t="s">
        <v>81</v>
      </c>
      <c r="AV1407" s="14" t="s">
        <v>81</v>
      </c>
      <c r="AW1407" s="14" t="s">
        <v>33</v>
      </c>
      <c r="AX1407" s="14" t="s">
        <v>72</v>
      </c>
      <c r="AY1407" s="253" t="s">
        <v>160</v>
      </c>
    </row>
    <row r="1408" s="15" customFormat="1">
      <c r="A1408" s="15"/>
      <c r="B1408" s="254"/>
      <c r="C1408" s="255"/>
      <c r="D1408" s="234" t="s">
        <v>171</v>
      </c>
      <c r="E1408" s="256" t="s">
        <v>19</v>
      </c>
      <c r="F1408" s="257" t="s">
        <v>173</v>
      </c>
      <c r="G1408" s="255"/>
      <c r="H1408" s="258">
        <v>40.665999999999997</v>
      </c>
      <c r="I1408" s="259"/>
      <c r="J1408" s="255"/>
      <c r="K1408" s="255"/>
      <c r="L1408" s="260"/>
      <c r="M1408" s="261"/>
      <c r="N1408" s="262"/>
      <c r="O1408" s="262"/>
      <c r="P1408" s="262"/>
      <c r="Q1408" s="262"/>
      <c r="R1408" s="262"/>
      <c r="S1408" s="262"/>
      <c r="T1408" s="263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4" t="s">
        <v>171</v>
      </c>
      <c r="AU1408" s="264" t="s">
        <v>81</v>
      </c>
      <c r="AV1408" s="15" t="s">
        <v>167</v>
      </c>
      <c r="AW1408" s="15" t="s">
        <v>33</v>
      </c>
      <c r="AX1408" s="15" t="s">
        <v>72</v>
      </c>
      <c r="AY1408" s="264" t="s">
        <v>160</v>
      </c>
    </row>
    <row r="1409" s="14" customFormat="1">
      <c r="A1409" s="14"/>
      <c r="B1409" s="243"/>
      <c r="C1409" s="244"/>
      <c r="D1409" s="234" t="s">
        <v>171</v>
      </c>
      <c r="E1409" s="245" t="s">
        <v>19</v>
      </c>
      <c r="F1409" s="246" t="s">
        <v>1504</v>
      </c>
      <c r="G1409" s="244"/>
      <c r="H1409" s="247">
        <v>42.698999999999998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3" t="s">
        <v>171</v>
      </c>
      <c r="AU1409" s="253" t="s">
        <v>81</v>
      </c>
      <c r="AV1409" s="14" t="s">
        <v>81</v>
      </c>
      <c r="AW1409" s="14" t="s">
        <v>33</v>
      </c>
      <c r="AX1409" s="14" t="s">
        <v>79</v>
      </c>
      <c r="AY1409" s="253" t="s">
        <v>160</v>
      </c>
    </row>
    <row r="1410" s="2" customFormat="1" ht="16.5" customHeight="1">
      <c r="A1410" s="40"/>
      <c r="B1410" s="41"/>
      <c r="C1410" s="214" t="s">
        <v>1505</v>
      </c>
      <c r="D1410" s="214" t="s">
        <v>162</v>
      </c>
      <c r="E1410" s="215" t="s">
        <v>1506</v>
      </c>
      <c r="F1410" s="216" t="s">
        <v>1507</v>
      </c>
      <c r="G1410" s="217" t="s">
        <v>207</v>
      </c>
      <c r="H1410" s="218">
        <v>64.915000000000006</v>
      </c>
      <c r="I1410" s="219"/>
      <c r="J1410" s="220">
        <f>ROUND(I1410*H1410,2)</f>
        <v>0</v>
      </c>
      <c r="K1410" s="216" t="s">
        <v>166</v>
      </c>
      <c r="L1410" s="46"/>
      <c r="M1410" s="221" t="s">
        <v>19</v>
      </c>
      <c r="N1410" s="222" t="s">
        <v>43</v>
      </c>
      <c r="O1410" s="86"/>
      <c r="P1410" s="223">
        <f>O1410*H1410</f>
        <v>0</v>
      </c>
      <c r="Q1410" s="223">
        <v>0</v>
      </c>
      <c r="R1410" s="223">
        <f>Q1410*H1410</f>
        <v>0</v>
      </c>
      <c r="S1410" s="223">
        <v>0</v>
      </c>
      <c r="T1410" s="224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25" t="s">
        <v>167</v>
      </c>
      <c r="AT1410" s="225" t="s">
        <v>162</v>
      </c>
      <c r="AU1410" s="225" t="s">
        <v>81</v>
      </c>
      <c r="AY1410" s="19" t="s">
        <v>160</v>
      </c>
      <c r="BE1410" s="226">
        <f>IF(N1410="základní",J1410,0)</f>
        <v>0</v>
      </c>
      <c r="BF1410" s="226">
        <f>IF(N1410="snížená",J1410,0)</f>
        <v>0</v>
      </c>
      <c r="BG1410" s="226">
        <f>IF(N1410="zákl. přenesená",J1410,0)</f>
        <v>0</v>
      </c>
      <c r="BH1410" s="226">
        <f>IF(N1410="sníž. přenesená",J1410,0)</f>
        <v>0</v>
      </c>
      <c r="BI1410" s="226">
        <f>IF(N1410="nulová",J1410,0)</f>
        <v>0</v>
      </c>
      <c r="BJ1410" s="19" t="s">
        <v>79</v>
      </c>
      <c r="BK1410" s="226">
        <f>ROUND(I1410*H1410,2)</f>
        <v>0</v>
      </c>
      <c r="BL1410" s="19" t="s">
        <v>167</v>
      </c>
      <c r="BM1410" s="225" t="s">
        <v>1508</v>
      </c>
    </row>
    <row r="1411" s="2" customFormat="1">
      <c r="A1411" s="40"/>
      <c r="B1411" s="41"/>
      <c r="C1411" s="42"/>
      <c r="D1411" s="227" t="s">
        <v>169</v>
      </c>
      <c r="E1411" s="42"/>
      <c r="F1411" s="228" t="s">
        <v>1509</v>
      </c>
      <c r="G1411" s="42"/>
      <c r="H1411" s="42"/>
      <c r="I1411" s="229"/>
      <c r="J1411" s="42"/>
      <c r="K1411" s="42"/>
      <c r="L1411" s="46"/>
      <c r="M1411" s="230"/>
      <c r="N1411" s="231"/>
      <c r="O1411" s="86"/>
      <c r="P1411" s="86"/>
      <c r="Q1411" s="86"/>
      <c r="R1411" s="86"/>
      <c r="S1411" s="86"/>
      <c r="T1411" s="87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9" t="s">
        <v>169</v>
      </c>
      <c r="AU1411" s="19" t="s">
        <v>81</v>
      </c>
    </row>
    <row r="1412" s="13" customFormat="1">
      <c r="A1412" s="13"/>
      <c r="B1412" s="232"/>
      <c r="C1412" s="233"/>
      <c r="D1412" s="234" t="s">
        <v>171</v>
      </c>
      <c r="E1412" s="235" t="s">
        <v>19</v>
      </c>
      <c r="F1412" s="236" t="s">
        <v>324</v>
      </c>
      <c r="G1412" s="233"/>
      <c r="H1412" s="235" t="s">
        <v>19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171</v>
      </c>
      <c r="AU1412" s="242" t="s">
        <v>81</v>
      </c>
      <c r="AV1412" s="13" t="s">
        <v>79</v>
      </c>
      <c r="AW1412" s="13" t="s">
        <v>33</v>
      </c>
      <c r="AX1412" s="13" t="s">
        <v>72</v>
      </c>
      <c r="AY1412" s="242" t="s">
        <v>160</v>
      </c>
    </row>
    <row r="1413" s="14" customFormat="1">
      <c r="A1413" s="14"/>
      <c r="B1413" s="243"/>
      <c r="C1413" s="244"/>
      <c r="D1413" s="234" t="s">
        <v>171</v>
      </c>
      <c r="E1413" s="245" t="s">
        <v>19</v>
      </c>
      <c r="F1413" s="246" t="s">
        <v>1462</v>
      </c>
      <c r="G1413" s="244"/>
      <c r="H1413" s="247">
        <v>4.75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171</v>
      </c>
      <c r="AU1413" s="253" t="s">
        <v>81</v>
      </c>
      <c r="AV1413" s="14" t="s">
        <v>81</v>
      </c>
      <c r="AW1413" s="14" t="s">
        <v>33</v>
      </c>
      <c r="AX1413" s="14" t="s">
        <v>72</v>
      </c>
      <c r="AY1413" s="253" t="s">
        <v>160</v>
      </c>
    </row>
    <row r="1414" s="14" customFormat="1">
      <c r="A1414" s="14"/>
      <c r="B1414" s="243"/>
      <c r="C1414" s="244"/>
      <c r="D1414" s="234" t="s">
        <v>171</v>
      </c>
      <c r="E1414" s="245" t="s">
        <v>19</v>
      </c>
      <c r="F1414" s="246" t="s">
        <v>1463</v>
      </c>
      <c r="G1414" s="244"/>
      <c r="H1414" s="247">
        <v>7.9649999999999999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171</v>
      </c>
      <c r="AU1414" s="253" t="s">
        <v>81</v>
      </c>
      <c r="AV1414" s="14" t="s">
        <v>81</v>
      </c>
      <c r="AW1414" s="14" t="s">
        <v>33</v>
      </c>
      <c r="AX1414" s="14" t="s">
        <v>72</v>
      </c>
      <c r="AY1414" s="253" t="s">
        <v>160</v>
      </c>
    </row>
    <row r="1415" s="14" customFormat="1">
      <c r="A1415" s="14"/>
      <c r="B1415" s="243"/>
      <c r="C1415" s="244"/>
      <c r="D1415" s="234" t="s">
        <v>171</v>
      </c>
      <c r="E1415" s="245" t="s">
        <v>19</v>
      </c>
      <c r="F1415" s="246" t="s">
        <v>1464</v>
      </c>
      <c r="G1415" s="244"/>
      <c r="H1415" s="247">
        <v>11.300000000000001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171</v>
      </c>
      <c r="AU1415" s="253" t="s">
        <v>81</v>
      </c>
      <c r="AV1415" s="14" t="s">
        <v>81</v>
      </c>
      <c r="AW1415" s="14" t="s">
        <v>33</v>
      </c>
      <c r="AX1415" s="14" t="s">
        <v>72</v>
      </c>
      <c r="AY1415" s="253" t="s">
        <v>160</v>
      </c>
    </row>
    <row r="1416" s="13" customFormat="1">
      <c r="A1416" s="13"/>
      <c r="B1416" s="232"/>
      <c r="C1416" s="233"/>
      <c r="D1416" s="234" t="s">
        <v>171</v>
      </c>
      <c r="E1416" s="235" t="s">
        <v>19</v>
      </c>
      <c r="F1416" s="236" t="s">
        <v>1465</v>
      </c>
      <c r="G1416" s="233"/>
      <c r="H1416" s="235" t="s">
        <v>19</v>
      </c>
      <c r="I1416" s="237"/>
      <c r="J1416" s="233"/>
      <c r="K1416" s="233"/>
      <c r="L1416" s="238"/>
      <c r="M1416" s="239"/>
      <c r="N1416" s="240"/>
      <c r="O1416" s="240"/>
      <c r="P1416" s="240"/>
      <c r="Q1416" s="240"/>
      <c r="R1416" s="240"/>
      <c r="S1416" s="240"/>
      <c r="T1416" s="241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2" t="s">
        <v>171</v>
      </c>
      <c r="AU1416" s="242" t="s">
        <v>81</v>
      </c>
      <c r="AV1416" s="13" t="s">
        <v>79</v>
      </c>
      <c r="AW1416" s="13" t="s">
        <v>33</v>
      </c>
      <c r="AX1416" s="13" t="s">
        <v>72</v>
      </c>
      <c r="AY1416" s="242" t="s">
        <v>160</v>
      </c>
    </row>
    <row r="1417" s="14" customFormat="1">
      <c r="A1417" s="14"/>
      <c r="B1417" s="243"/>
      <c r="C1417" s="244"/>
      <c r="D1417" s="234" t="s">
        <v>171</v>
      </c>
      <c r="E1417" s="245" t="s">
        <v>19</v>
      </c>
      <c r="F1417" s="246" t="s">
        <v>1449</v>
      </c>
      <c r="G1417" s="244"/>
      <c r="H1417" s="247">
        <v>30</v>
      </c>
      <c r="I1417" s="248"/>
      <c r="J1417" s="244"/>
      <c r="K1417" s="244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3" t="s">
        <v>171</v>
      </c>
      <c r="AU1417" s="253" t="s">
        <v>81</v>
      </c>
      <c r="AV1417" s="14" t="s">
        <v>81</v>
      </c>
      <c r="AW1417" s="14" t="s">
        <v>33</v>
      </c>
      <c r="AX1417" s="14" t="s">
        <v>72</v>
      </c>
      <c r="AY1417" s="253" t="s">
        <v>160</v>
      </c>
    </row>
    <row r="1418" s="14" customFormat="1">
      <c r="A1418" s="14"/>
      <c r="B1418" s="243"/>
      <c r="C1418" s="244"/>
      <c r="D1418" s="234" t="s">
        <v>171</v>
      </c>
      <c r="E1418" s="245" t="s">
        <v>19</v>
      </c>
      <c r="F1418" s="246" t="s">
        <v>1466</v>
      </c>
      <c r="G1418" s="244"/>
      <c r="H1418" s="247">
        <v>6.5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171</v>
      </c>
      <c r="AU1418" s="253" t="s">
        <v>81</v>
      </c>
      <c r="AV1418" s="14" t="s">
        <v>81</v>
      </c>
      <c r="AW1418" s="14" t="s">
        <v>33</v>
      </c>
      <c r="AX1418" s="14" t="s">
        <v>72</v>
      </c>
      <c r="AY1418" s="253" t="s">
        <v>160</v>
      </c>
    </row>
    <row r="1419" s="14" customFormat="1">
      <c r="A1419" s="14"/>
      <c r="B1419" s="243"/>
      <c r="C1419" s="244"/>
      <c r="D1419" s="234" t="s">
        <v>171</v>
      </c>
      <c r="E1419" s="245" t="s">
        <v>19</v>
      </c>
      <c r="F1419" s="246" t="s">
        <v>1450</v>
      </c>
      <c r="G1419" s="244"/>
      <c r="H1419" s="247">
        <v>4.4000000000000004</v>
      </c>
      <c r="I1419" s="248"/>
      <c r="J1419" s="244"/>
      <c r="K1419" s="244"/>
      <c r="L1419" s="249"/>
      <c r="M1419" s="250"/>
      <c r="N1419" s="251"/>
      <c r="O1419" s="251"/>
      <c r="P1419" s="251"/>
      <c r="Q1419" s="251"/>
      <c r="R1419" s="251"/>
      <c r="S1419" s="251"/>
      <c r="T1419" s="252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3" t="s">
        <v>171</v>
      </c>
      <c r="AU1419" s="253" t="s">
        <v>81</v>
      </c>
      <c r="AV1419" s="14" t="s">
        <v>81</v>
      </c>
      <c r="AW1419" s="14" t="s">
        <v>33</v>
      </c>
      <c r="AX1419" s="14" t="s">
        <v>72</v>
      </c>
      <c r="AY1419" s="253" t="s">
        <v>160</v>
      </c>
    </row>
    <row r="1420" s="15" customFormat="1">
      <c r="A1420" s="15"/>
      <c r="B1420" s="254"/>
      <c r="C1420" s="255"/>
      <c r="D1420" s="234" t="s">
        <v>171</v>
      </c>
      <c r="E1420" s="256" t="s">
        <v>19</v>
      </c>
      <c r="F1420" s="257" t="s">
        <v>173</v>
      </c>
      <c r="G1420" s="255"/>
      <c r="H1420" s="258">
        <v>64.915000000000006</v>
      </c>
      <c r="I1420" s="259"/>
      <c r="J1420" s="255"/>
      <c r="K1420" s="255"/>
      <c r="L1420" s="260"/>
      <c r="M1420" s="261"/>
      <c r="N1420" s="262"/>
      <c r="O1420" s="262"/>
      <c r="P1420" s="262"/>
      <c r="Q1420" s="262"/>
      <c r="R1420" s="262"/>
      <c r="S1420" s="262"/>
      <c r="T1420" s="263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4" t="s">
        <v>171</v>
      </c>
      <c r="AU1420" s="264" t="s">
        <v>81</v>
      </c>
      <c r="AV1420" s="15" t="s">
        <v>167</v>
      </c>
      <c r="AW1420" s="15" t="s">
        <v>33</v>
      </c>
      <c r="AX1420" s="15" t="s">
        <v>79</v>
      </c>
      <c r="AY1420" s="264" t="s">
        <v>160</v>
      </c>
    </row>
    <row r="1421" s="2" customFormat="1" ht="16.5" customHeight="1">
      <c r="A1421" s="40"/>
      <c r="B1421" s="41"/>
      <c r="C1421" s="279" t="s">
        <v>1510</v>
      </c>
      <c r="D1421" s="279" t="s">
        <v>1270</v>
      </c>
      <c r="E1421" s="280" t="s">
        <v>1511</v>
      </c>
      <c r="F1421" s="281" t="s">
        <v>1512</v>
      </c>
      <c r="G1421" s="282" t="s">
        <v>207</v>
      </c>
      <c r="H1421" s="283">
        <v>68.161000000000001</v>
      </c>
      <c r="I1421" s="284"/>
      <c r="J1421" s="285">
        <f>ROUND(I1421*H1421,2)</f>
        <v>0</v>
      </c>
      <c r="K1421" s="281" t="s">
        <v>166</v>
      </c>
      <c r="L1421" s="286"/>
      <c r="M1421" s="287" t="s">
        <v>19</v>
      </c>
      <c r="N1421" s="288" t="s">
        <v>43</v>
      </c>
      <c r="O1421" s="86"/>
      <c r="P1421" s="223">
        <f>O1421*H1421</f>
        <v>0</v>
      </c>
      <c r="Q1421" s="223">
        <v>4.0000000000000003E-05</v>
      </c>
      <c r="R1421" s="223">
        <f>Q1421*H1421</f>
        <v>0.0027264400000000001</v>
      </c>
      <c r="S1421" s="223">
        <v>0</v>
      </c>
      <c r="T1421" s="224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25" t="s">
        <v>219</v>
      </c>
      <c r="AT1421" s="225" t="s">
        <v>1270</v>
      </c>
      <c r="AU1421" s="225" t="s">
        <v>81</v>
      </c>
      <c r="AY1421" s="19" t="s">
        <v>160</v>
      </c>
      <c r="BE1421" s="226">
        <f>IF(N1421="základní",J1421,0)</f>
        <v>0</v>
      </c>
      <c r="BF1421" s="226">
        <f>IF(N1421="snížená",J1421,0)</f>
        <v>0</v>
      </c>
      <c r="BG1421" s="226">
        <f>IF(N1421="zákl. přenesená",J1421,0)</f>
        <v>0</v>
      </c>
      <c r="BH1421" s="226">
        <f>IF(N1421="sníž. přenesená",J1421,0)</f>
        <v>0</v>
      </c>
      <c r="BI1421" s="226">
        <f>IF(N1421="nulová",J1421,0)</f>
        <v>0</v>
      </c>
      <c r="BJ1421" s="19" t="s">
        <v>79</v>
      </c>
      <c r="BK1421" s="226">
        <f>ROUND(I1421*H1421,2)</f>
        <v>0</v>
      </c>
      <c r="BL1421" s="19" t="s">
        <v>167</v>
      </c>
      <c r="BM1421" s="225" t="s">
        <v>1513</v>
      </c>
    </row>
    <row r="1422" s="13" customFormat="1">
      <c r="A1422" s="13"/>
      <c r="B1422" s="232"/>
      <c r="C1422" s="233"/>
      <c r="D1422" s="234" t="s">
        <v>171</v>
      </c>
      <c r="E1422" s="235" t="s">
        <v>19</v>
      </c>
      <c r="F1422" s="236" t="s">
        <v>324</v>
      </c>
      <c r="G1422" s="233"/>
      <c r="H1422" s="235" t="s">
        <v>19</v>
      </c>
      <c r="I1422" s="237"/>
      <c r="J1422" s="233"/>
      <c r="K1422" s="233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2" t="s">
        <v>171</v>
      </c>
      <c r="AU1422" s="242" t="s">
        <v>81</v>
      </c>
      <c r="AV1422" s="13" t="s">
        <v>79</v>
      </c>
      <c r="AW1422" s="13" t="s">
        <v>33</v>
      </c>
      <c r="AX1422" s="13" t="s">
        <v>72</v>
      </c>
      <c r="AY1422" s="242" t="s">
        <v>160</v>
      </c>
    </row>
    <row r="1423" s="14" customFormat="1">
      <c r="A1423" s="14"/>
      <c r="B1423" s="243"/>
      <c r="C1423" s="244"/>
      <c r="D1423" s="234" t="s">
        <v>171</v>
      </c>
      <c r="E1423" s="245" t="s">
        <v>19</v>
      </c>
      <c r="F1423" s="246" t="s">
        <v>1462</v>
      </c>
      <c r="G1423" s="244"/>
      <c r="H1423" s="247">
        <v>4.75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171</v>
      </c>
      <c r="AU1423" s="253" t="s">
        <v>81</v>
      </c>
      <c r="AV1423" s="14" t="s">
        <v>81</v>
      </c>
      <c r="AW1423" s="14" t="s">
        <v>33</v>
      </c>
      <c r="AX1423" s="14" t="s">
        <v>72</v>
      </c>
      <c r="AY1423" s="253" t="s">
        <v>160</v>
      </c>
    </row>
    <row r="1424" s="14" customFormat="1">
      <c r="A1424" s="14"/>
      <c r="B1424" s="243"/>
      <c r="C1424" s="244"/>
      <c r="D1424" s="234" t="s">
        <v>171</v>
      </c>
      <c r="E1424" s="245" t="s">
        <v>19</v>
      </c>
      <c r="F1424" s="246" t="s">
        <v>1463</v>
      </c>
      <c r="G1424" s="244"/>
      <c r="H1424" s="247">
        <v>7.9649999999999999</v>
      </c>
      <c r="I1424" s="248"/>
      <c r="J1424" s="244"/>
      <c r="K1424" s="244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3" t="s">
        <v>171</v>
      </c>
      <c r="AU1424" s="253" t="s">
        <v>81</v>
      </c>
      <c r="AV1424" s="14" t="s">
        <v>81</v>
      </c>
      <c r="AW1424" s="14" t="s">
        <v>33</v>
      </c>
      <c r="AX1424" s="14" t="s">
        <v>72</v>
      </c>
      <c r="AY1424" s="253" t="s">
        <v>160</v>
      </c>
    </row>
    <row r="1425" s="14" customFormat="1">
      <c r="A1425" s="14"/>
      <c r="B1425" s="243"/>
      <c r="C1425" s="244"/>
      <c r="D1425" s="234" t="s">
        <v>171</v>
      </c>
      <c r="E1425" s="245" t="s">
        <v>19</v>
      </c>
      <c r="F1425" s="246" t="s">
        <v>1464</v>
      </c>
      <c r="G1425" s="244"/>
      <c r="H1425" s="247">
        <v>11.300000000000001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171</v>
      </c>
      <c r="AU1425" s="253" t="s">
        <v>81</v>
      </c>
      <c r="AV1425" s="14" t="s">
        <v>81</v>
      </c>
      <c r="AW1425" s="14" t="s">
        <v>33</v>
      </c>
      <c r="AX1425" s="14" t="s">
        <v>72</v>
      </c>
      <c r="AY1425" s="253" t="s">
        <v>160</v>
      </c>
    </row>
    <row r="1426" s="13" customFormat="1">
      <c r="A1426" s="13"/>
      <c r="B1426" s="232"/>
      <c r="C1426" s="233"/>
      <c r="D1426" s="234" t="s">
        <v>171</v>
      </c>
      <c r="E1426" s="235" t="s">
        <v>19</v>
      </c>
      <c r="F1426" s="236" t="s">
        <v>1465</v>
      </c>
      <c r="G1426" s="233"/>
      <c r="H1426" s="235" t="s">
        <v>19</v>
      </c>
      <c r="I1426" s="237"/>
      <c r="J1426" s="233"/>
      <c r="K1426" s="233"/>
      <c r="L1426" s="238"/>
      <c r="M1426" s="239"/>
      <c r="N1426" s="240"/>
      <c r="O1426" s="240"/>
      <c r="P1426" s="240"/>
      <c r="Q1426" s="240"/>
      <c r="R1426" s="240"/>
      <c r="S1426" s="240"/>
      <c r="T1426" s="241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2" t="s">
        <v>171</v>
      </c>
      <c r="AU1426" s="242" t="s">
        <v>81</v>
      </c>
      <c r="AV1426" s="13" t="s">
        <v>79</v>
      </c>
      <c r="AW1426" s="13" t="s">
        <v>33</v>
      </c>
      <c r="AX1426" s="13" t="s">
        <v>72</v>
      </c>
      <c r="AY1426" s="242" t="s">
        <v>160</v>
      </c>
    </row>
    <row r="1427" s="14" customFormat="1">
      <c r="A1427" s="14"/>
      <c r="B1427" s="243"/>
      <c r="C1427" s="244"/>
      <c r="D1427" s="234" t="s">
        <v>171</v>
      </c>
      <c r="E1427" s="245" t="s">
        <v>19</v>
      </c>
      <c r="F1427" s="246" t="s">
        <v>1449</v>
      </c>
      <c r="G1427" s="244"/>
      <c r="H1427" s="247">
        <v>30</v>
      </c>
      <c r="I1427" s="248"/>
      <c r="J1427" s="244"/>
      <c r="K1427" s="244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3" t="s">
        <v>171</v>
      </c>
      <c r="AU1427" s="253" t="s">
        <v>81</v>
      </c>
      <c r="AV1427" s="14" t="s">
        <v>81</v>
      </c>
      <c r="AW1427" s="14" t="s">
        <v>33</v>
      </c>
      <c r="AX1427" s="14" t="s">
        <v>72</v>
      </c>
      <c r="AY1427" s="253" t="s">
        <v>160</v>
      </c>
    </row>
    <row r="1428" s="14" customFormat="1">
      <c r="A1428" s="14"/>
      <c r="B1428" s="243"/>
      <c r="C1428" s="244"/>
      <c r="D1428" s="234" t="s">
        <v>171</v>
      </c>
      <c r="E1428" s="245" t="s">
        <v>19</v>
      </c>
      <c r="F1428" s="246" t="s">
        <v>1466</v>
      </c>
      <c r="G1428" s="244"/>
      <c r="H1428" s="247">
        <v>6.5</v>
      </c>
      <c r="I1428" s="248"/>
      <c r="J1428" s="244"/>
      <c r="K1428" s="244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3" t="s">
        <v>171</v>
      </c>
      <c r="AU1428" s="253" t="s">
        <v>81</v>
      </c>
      <c r="AV1428" s="14" t="s">
        <v>81</v>
      </c>
      <c r="AW1428" s="14" t="s">
        <v>33</v>
      </c>
      <c r="AX1428" s="14" t="s">
        <v>72</v>
      </c>
      <c r="AY1428" s="253" t="s">
        <v>160</v>
      </c>
    </row>
    <row r="1429" s="14" customFormat="1">
      <c r="A1429" s="14"/>
      <c r="B1429" s="243"/>
      <c r="C1429" s="244"/>
      <c r="D1429" s="234" t="s">
        <v>171</v>
      </c>
      <c r="E1429" s="245" t="s">
        <v>19</v>
      </c>
      <c r="F1429" s="246" t="s">
        <v>1450</v>
      </c>
      <c r="G1429" s="244"/>
      <c r="H1429" s="247">
        <v>4.4000000000000004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3" t="s">
        <v>171</v>
      </c>
      <c r="AU1429" s="253" t="s">
        <v>81</v>
      </c>
      <c r="AV1429" s="14" t="s">
        <v>81</v>
      </c>
      <c r="AW1429" s="14" t="s">
        <v>33</v>
      </c>
      <c r="AX1429" s="14" t="s">
        <v>72</v>
      </c>
      <c r="AY1429" s="253" t="s">
        <v>160</v>
      </c>
    </row>
    <row r="1430" s="15" customFormat="1">
      <c r="A1430" s="15"/>
      <c r="B1430" s="254"/>
      <c r="C1430" s="255"/>
      <c r="D1430" s="234" t="s">
        <v>171</v>
      </c>
      <c r="E1430" s="256" t="s">
        <v>19</v>
      </c>
      <c r="F1430" s="257" t="s">
        <v>173</v>
      </c>
      <c r="G1430" s="255"/>
      <c r="H1430" s="258">
        <v>64.915000000000006</v>
      </c>
      <c r="I1430" s="259"/>
      <c r="J1430" s="255"/>
      <c r="K1430" s="255"/>
      <c r="L1430" s="260"/>
      <c r="M1430" s="261"/>
      <c r="N1430" s="262"/>
      <c r="O1430" s="262"/>
      <c r="P1430" s="262"/>
      <c r="Q1430" s="262"/>
      <c r="R1430" s="262"/>
      <c r="S1430" s="262"/>
      <c r="T1430" s="263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4" t="s">
        <v>171</v>
      </c>
      <c r="AU1430" s="264" t="s">
        <v>81</v>
      </c>
      <c r="AV1430" s="15" t="s">
        <v>167</v>
      </c>
      <c r="AW1430" s="15" t="s">
        <v>33</v>
      </c>
      <c r="AX1430" s="15" t="s">
        <v>72</v>
      </c>
      <c r="AY1430" s="264" t="s">
        <v>160</v>
      </c>
    </row>
    <row r="1431" s="14" customFormat="1">
      <c r="A1431" s="14"/>
      <c r="B1431" s="243"/>
      <c r="C1431" s="244"/>
      <c r="D1431" s="234" t="s">
        <v>171</v>
      </c>
      <c r="E1431" s="245" t="s">
        <v>19</v>
      </c>
      <c r="F1431" s="246" t="s">
        <v>1471</v>
      </c>
      <c r="G1431" s="244"/>
      <c r="H1431" s="247">
        <v>68.161000000000001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171</v>
      </c>
      <c r="AU1431" s="253" t="s">
        <v>81</v>
      </c>
      <c r="AV1431" s="14" t="s">
        <v>81</v>
      </c>
      <c r="AW1431" s="14" t="s">
        <v>33</v>
      </c>
      <c r="AX1431" s="14" t="s">
        <v>79</v>
      </c>
      <c r="AY1431" s="253" t="s">
        <v>160</v>
      </c>
    </row>
    <row r="1432" s="2" customFormat="1" ht="21.75" customHeight="1">
      <c r="A1432" s="40"/>
      <c r="B1432" s="41"/>
      <c r="C1432" s="214" t="s">
        <v>1514</v>
      </c>
      <c r="D1432" s="214" t="s">
        <v>162</v>
      </c>
      <c r="E1432" s="215" t="s">
        <v>1515</v>
      </c>
      <c r="F1432" s="216" t="s">
        <v>1516</v>
      </c>
      <c r="G1432" s="217" t="s">
        <v>181</v>
      </c>
      <c r="H1432" s="218">
        <v>19.663</v>
      </c>
      <c r="I1432" s="219"/>
      <c r="J1432" s="220">
        <f>ROUND(I1432*H1432,2)</f>
        <v>0</v>
      </c>
      <c r="K1432" s="216" t="s">
        <v>166</v>
      </c>
      <c r="L1432" s="46"/>
      <c r="M1432" s="221" t="s">
        <v>19</v>
      </c>
      <c r="N1432" s="222" t="s">
        <v>43</v>
      </c>
      <c r="O1432" s="86"/>
      <c r="P1432" s="223">
        <f>O1432*H1432</f>
        <v>0</v>
      </c>
      <c r="Q1432" s="223">
        <v>0.0057000000000000002</v>
      </c>
      <c r="R1432" s="223">
        <f>Q1432*H1432</f>
        <v>0.1120791</v>
      </c>
      <c r="S1432" s="223">
        <v>0</v>
      </c>
      <c r="T1432" s="224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25" t="s">
        <v>167</v>
      </c>
      <c r="AT1432" s="225" t="s">
        <v>162</v>
      </c>
      <c r="AU1432" s="225" t="s">
        <v>81</v>
      </c>
      <c r="AY1432" s="19" t="s">
        <v>160</v>
      </c>
      <c r="BE1432" s="226">
        <f>IF(N1432="základní",J1432,0)</f>
        <v>0</v>
      </c>
      <c r="BF1432" s="226">
        <f>IF(N1432="snížená",J1432,0)</f>
        <v>0</v>
      </c>
      <c r="BG1432" s="226">
        <f>IF(N1432="zákl. přenesená",J1432,0)</f>
        <v>0</v>
      </c>
      <c r="BH1432" s="226">
        <f>IF(N1432="sníž. přenesená",J1432,0)</f>
        <v>0</v>
      </c>
      <c r="BI1432" s="226">
        <f>IF(N1432="nulová",J1432,0)</f>
        <v>0</v>
      </c>
      <c r="BJ1432" s="19" t="s">
        <v>79</v>
      </c>
      <c r="BK1432" s="226">
        <f>ROUND(I1432*H1432,2)</f>
        <v>0</v>
      </c>
      <c r="BL1432" s="19" t="s">
        <v>167</v>
      </c>
      <c r="BM1432" s="225" t="s">
        <v>1517</v>
      </c>
    </row>
    <row r="1433" s="2" customFormat="1">
      <c r="A1433" s="40"/>
      <c r="B1433" s="41"/>
      <c r="C1433" s="42"/>
      <c r="D1433" s="227" t="s">
        <v>169</v>
      </c>
      <c r="E1433" s="42"/>
      <c r="F1433" s="228" t="s">
        <v>1518</v>
      </c>
      <c r="G1433" s="42"/>
      <c r="H1433" s="42"/>
      <c r="I1433" s="229"/>
      <c r="J1433" s="42"/>
      <c r="K1433" s="42"/>
      <c r="L1433" s="46"/>
      <c r="M1433" s="230"/>
      <c r="N1433" s="231"/>
      <c r="O1433" s="86"/>
      <c r="P1433" s="86"/>
      <c r="Q1433" s="86"/>
      <c r="R1433" s="86"/>
      <c r="S1433" s="86"/>
      <c r="T1433" s="87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169</v>
      </c>
      <c r="AU1433" s="19" t="s">
        <v>81</v>
      </c>
    </row>
    <row r="1434" s="13" customFormat="1">
      <c r="A1434" s="13"/>
      <c r="B1434" s="232"/>
      <c r="C1434" s="233"/>
      <c r="D1434" s="234" t="s">
        <v>171</v>
      </c>
      <c r="E1434" s="235" t="s">
        <v>19</v>
      </c>
      <c r="F1434" s="236" t="s">
        <v>1433</v>
      </c>
      <c r="G1434" s="233"/>
      <c r="H1434" s="235" t="s">
        <v>19</v>
      </c>
      <c r="I1434" s="237"/>
      <c r="J1434" s="233"/>
      <c r="K1434" s="233"/>
      <c r="L1434" s="238"/>
      <c r="M1434" s="239"/>
      <c r="N1434" s="240"/>
      <c r="O1434" s="240"/>
      <c r="P1434" s="240"/>
      <c r="Q1434" s="240"/>
      <c r="R1434" s="240"/>
      <c r="S1434" s="240"/>
      <c r="T1434" s="24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2" t="s">
        <v>171</v>
      </c>
      <c r="AU1434" s="242" t="s">
        <v>81</v>
      </c>
      <c r="AV1434" s="13" t="s">
        <v>79</v>
      </c>
      <c r="AW1434" s="13" t="s">
        <v>33</v>
      </c>
      <c r="AX1434" s="13" t="s">
        <v>72</v>
      </c>
      <c r="AY1434" s="242" t="s">
        <v>160</v>
      </c>
    </row>
    <row r="1435" s="14" customFormat="1">
      <c r="A1435" s="14"/>
      <c r="B1435" s="243"/>
      <c r="C1435" s="244"/>
      <c r="D1435" s="234" t="s">
        <v>171</v>
      </c>
      <c r="E1435" s="245" t="s">
        <v>19</v>
      </c>
      <c r="F1435" s="246" t="s">
        <v>1434</v>
      </c>
      <c r="G1435" s="244"/>
      <c r="H1435" s="247">
        <v>6.5499999999999998</v>
      </c>
      <c r="I1435" s="248"/>
      <c r="J1435" s="244"/>
      <c r="K1435" s="244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3" t="s">
        <v>171</v>
      </c>
      <c r="AU1435" s="253" t="s">
        <v>81</v>
      </c>
      <c r="AV1435" s="14" t="s">
        <v>81</v>
      </c>
      <c r="AW1435" s="14" t="s">
        <v>33</v>
      </c>
      <c r="AX1435" s="14" t="s">
        <v>72</v>
      </c>
      <c r="AY1435" s="253" t="s">
        <v>160</v>
      </c>
    </row>
    <row r="1436" s="14" customFormat="1">
      <c r="A1436" s="14"/>
      <c r="B1436" s="243"/>
      <c r="C1436" s="244"/>
      <c r="D1436" s="234" t="s">
        <v>171</v>
      </c>
      <c r="E1436" s="245" t="s">
        <v>19</v>
      </c>
      <c r="F1436" s="246" t="s">
        <v>1435</v>
      </c>
      <c r="G1436" s="244"/>
      <c r="H1436" s="247">
        <v>4.0800000000000001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171</v>
      </c>
      <c r="AU1436" s="253" t="s">
        <v>81</v>
      </c>
      <c r="AV1436" s="14" t="s">
        <v>81</v>
      </c>
      <c r="AW1436" s="14" t="s">
        <v>33</v>
      </c>
      <c r="AX1436" s="14" t="s">
        <v>72</v>
      </c>
      <c r="AY1436" s="253" t="s">
        <v>160</v>
      </c>
    </row>
    <row r="1437" s="14" customFormat="1">
      <c r="A1437" s="14"/>
      <c r="B1437" s="243"/>
      <c r="C1437" s="244"/>
      <c r="D1437" s="234" t="s">
        <v>171</v>
      </c>
      <c r="E1437" s="245" t="s">
        <v>19</v>
      </c>
      <c r="F1437" s="246" t="s">
        <v>1436</v>
      </c>
      <c r="G1437" s="244"/>
      <c r="H1437" s="247">
        <v>0.78000000000000003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171</v>
      </c>
      <c r="AU1437" s="253" t="s">
        <v>81</v>
      </c>
      <c r="AV1437" s="14" t="s">
        <v>81</v>
      </c>
      <c r="AW1437" s="14" t="s">
        <v>33</v>
      </c>
      <c r="AX1437" s="14" t="s">
        <v>72</v>
      </c>
      <c r="AY1437" s="253" t="s">
        <v>160</v>
      </c>
    </row>
    <row r="1438" s="14" customFormat="1">
      <c r="A1438" s="14"/>
      <c r="B1438" s="243"/>
      <c r="C1438" s="244"/>
      <c r="D1438" s="234" t="s">
        <v>171</v>
      </c>
      <c r="E1438" s="245" t="s">
        <v>19</v>
      </c>
      <c r="F1438" s="246" t="s">
        <v>1437</v>
      </c>
      <c r="G1438" s="244"/>
      <c r="H1438" s="247">
        <v>2.496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171</v>
      </c>
      <c r="AU1438" s="253" t="s">
        <v>81</v>
      </c>
      <c r="AV1438" s="14" t="s">
        <v>81</v>
      </c>
      <c r="AW1438" s="14" t="s">
        <v>33</v>
      </c>
      <c r="AX1438" s="14" t="s">
        <v>72</v>
      </c>
      <c r="AY1438" s="253" t="s">
        <v>160</v>
      </c>
    </row>
    <row r="1439" s="14" customFormat="1">
      <c r="A1439" s="14"/>
      <c r="B1439" s="243"/>
      <c r="C1439" s="244"/>
      <c r="D1439" s="234" t="s">
        <v>171</v>
      </c>
      <c r="E1439" s="245" t="s">
        <v>19</v>
      </c>
      <c r="F1439" s="246" t="s">
        <v>1438</v>
      </c>
      <c r="G1439" s="244"/>
      <c r="H1439" s="247">
        <v>4.5999999999999996</v>
      </c>
      <c r="I1439" s="248"/>
      <c r="J1439" s="244"/>
      <c r="K1439" s="244"/>
      <c r="L1439" s="249"/>
      <c r="M1439" s="250"/>
      <c r="N1439" s="251"/>
      <c r="O1439" s="251"/>
      <c r="P1439" s="251"/>
      <c r="Q1439" s="251"/>
      <c r="R1439" s="251"/>
      <c r="S1439" s="251"/>
      <c r="T1439" s="252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3" t="s">
        <v>171</v>
      </c>
      <c r="AU1439" s="253" t="s">
        <v>81</v>
      </c>
      <c r="AV1439" s="14" t="s">
        <v>81</v>
      </c>
      <c r="AW1439" s="14" t="s">
        <v>33</v>
      </c>
      <c r="AX1439" s="14" t="s">
        <v>72</v>
      </c>
      <c r="AY1439" s="253" t="s">
        <v>160</v>
      </c>
    </row>
    <row r="1440" s="14" customFormat="1">
      <c r="A1440" s="14"/>
      <c r="B1440" s="243"/>
      <c r="C1440" s="244"/>
      <c r="D1440" s="234" t="s">
        <v>171</v>
      </c>
      <c r="E1440" s="245" t="s">
        <v>19</v>
      </c>
      <c r="F1440" s="246" t="s">
        <v>1439</v>
      </c>
      <c r="G1440" s="244"/>
      <c r="H1440" s="247">
        <v>1.157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171</v>
      </c>
      <c r="AU1440" s="253" t="s">
        <v>81</v>
      </c>
      <c r="AV1440" s="14" t="s">
        <v>81</v>
      </c>
      <c r="AW1440" s="14" t="s">
        <v>33</v>
      </c>
      <c r="AX1440" s="14" t="s">
        <v>72</v>
      </c>
      <c r="AY1440" s="253" t="s">
        <v>160</v>
      </c>
    </row>
    <row r="1441" s="15" customFormat="1">
      <c r="A1441" s="15"/>
      <c r="B1441" s="254"/>
      <c r="C1441" s="255"/>
      <c r="D1441" s="234" t="s">
        <v>171</v>
      </c>
      <c r="E1441" s="256" t="s">
        <v>19</v>
      </c>
      <c r="F1441" s="257" t="s">
        <v>173</v>
      </c>
      <c r="G1441" s="255"/>
      <c r="H1441" s="258">
        <v>19.663</v>
      </c>
      <c r="I1441" s="259"/>
      <c r="J1441" s="255"/>
      <c r="K1441" s="255"/>
      <c r="L1441" s="260"/>
      <c r="M1441" s="261"/>
      <c r="N1441" s="262"/>
      <c r="O1441" s="262"/>
      <c r="P1441" s="262"/>
      <c r="Q1441" s="262"/>
      <c r="R1441" s="262"/>
      <c r="S1441" s="262"/>
      <c r="T1441" s="263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64" t="s">
        <v>171</v>
      </c>
      <c r="AU1441" s="264" t="s">
        <v>81</v>
      </c>
      <c r="AV1441" s="15" t="s">
        <v>167</v>
      </c>
      <c r="AW1441" s="15" t="s">
        <v>33</v>
      </c>
      <c r="AX1441" s="15" t="s">
        <v>79</v>
      </c>
      <c r="AY1441" s="264" t="s">
        <v>160</v>
      </c>
    </row>
    <row r="1442" s="2" customFormat="1" ht="24.15" customHeight="1">
      <c r="A1442" s="40"/>
      <c r="B1442" s="41"/>
      <c r="C1442" s="214" t="s">
        <v>1519</v>
      </c>
      <c r="D1442" s="214" t="s">
        <v>162</v>
      </c>
      <c r="E1442" s="215" t="s">
        <v>1520</v>
      </c>
      <c r="F1442" s="216" t="s">
        <v>1521</v>
      </c>
      <c r="G1442" s="217" t="s">
        <v>181</v>
      </c>
      <c r="H1442" s="218">
        <v>10.44</v>
      </c>
      <c r="I1442" s="219"/>
      <c r="J1442" s="220">
        <f>ROUND(I1442*H1442,2)</f>
        <v>0</v>
      </c>
      <c r="K1442" s="216" t="s">
        <v>166</v>
      </c>
      <c r="L1442" s="46"/>
      <c r="M1442" s="221" t="s">
        <v>19</v>
      </c>
      <c r="N1442" s="222" t="s">
        <v>43</v>
      </c>
      <c r="O1442" s="86"/>
      <c r="P1442" s="223">
        <f>O1442*H1442</f>
        <v>0</v>
      </c>
      <c r="Q1442" s="223">
        <v>0.0033</v>
      </c>
      <c r="R1442" s="223">
        <f>Q1442*H1442</f>
        <v>0.034451999999999997</v>
      </c>
      <c r="S1442" s="223">
        <v>0</v>
      </c>
      <c r="T1442" s="224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25" t="s">
        <v>167</v>
      </c>
      <c r="AT1442" s="225" t="s">
        <v>162</v>
      </c>
      <c r="AU1442" s="225" t="s">
        <v>81</v>
      </c>
      <c r="AY1442" s="19" t="s">
        <v>160</v>
      </c>
      <c r="BE1442" s="226">
        <f>IF(N1442="základní",J1442,0)</f>
        <v>0</v>
      </c>
      <c r="BF1442" s="226">
        <f>IF(N1442="snížená",J1442,0)</f>
        <v>0</v>
      </c>
      <c r="BG1442" s="226">
        <f>IF(N1442="zákl. přenesená",J1442,0)</f>
        <v>0</v>
      </c>
      <c r="BH1442" s="226">
        <f>IF(N1442="sníž. přenesená",J1442,0)</f>
        <v>0</v>
      </c>
      <c r="BI1442" s="226">
        <f>IF(N1442="nulová",J1442,0)</f>
        <v>0</v>
      </c>
      <c r="BJ1442" s="19" t="s">
        <v>79</v>
      </c>
      <c r="BK1442" s="226">
        <f>ROUND(I1442*H1442,2)</f>
        <v>0</v>
      </c>
      <c r="BL1442" s="19" t="s">
        <v>167</v>
      </c>
      <c r="BM1442" s="225" t="s">
        <v>1522</v>
      </c>
    </row>
    <row r="1443" s="2" customFormat="1">
      <c r="A1443" s="40"/>
      <c r="B1443" s="41"/>
      <c r="C1443" s="42"/>
      <c r="D1443" s="227" t="s">
        <v>169</v>
      </c>
      <c r="E1443" s="42"/>
      <c r="F1443" s="228" t="s">
        <v>1523</v>
      </c>
      <c r="G1443" s="42"/>
      <c r="H1443" s="42"/>
      <c r="I1443" s="229"/>
      <c r="J1443" s="42"/>
      <c r="K1443" s="42"/>
      <c r="L1443" s="46"/>
      <c r="M1443" s="230"/>
      <c r="N1443" s="231"/>
      <c r="O1443" s="86"/>
      <c r="P1443" s="86"/>
      <c r="Q1443" s="86"/>
      <c r="R1443" s="86"/>
      <c r="S1443" s="86"/>
      <c r="T1443" s="87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169</v>
      </c>
      <c r="AU1443" s="19" t="s">
        <v>81</v>
      </c>
    </row>
    <row r="1444" s="13" customFormat="1">
      <c r="A1444" s="13"/>
      <c r="B1444" s="232"/>
      <c r="C1444" s="233"/>
      <c r="D1444" s="234" t="s">
        <v>171</v>
      </c>
      <c r="E1444" s="235" t="s">
        <v>19</v>
      </c>
      <c r="F1444" s="236" t="s">
        <v>324</v>
      </c>
      <c r="G1444" s="233"/>
      <c r="H1444" s="235" t="s">
        <v>19</v>
      </c>
      <c r="I1444" s="237"/>
      <c r="J1444" s="233"/>
      <c r="K1444" s="233"/>
      <c r="L1444" s="238"/>
      <c r="M1444" s="239"/>
      <c r="N1444" s="240"/>
      <c r="O1444" s="240"/>
      <c r="P1444" s="240"/>
      <c r="Q1444" s="240"/>
      <c r="R1444" s="240"/>
      <c r="S1444" s="240"/>
      <c r="T1444" s="24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2" t="s">
        <v>171</v>
      </c>
      <c r="AU1444" s="242" t="s">
        <v>81</v>
      </c>
      <c r="AV1444" s="13" t="s">
        <v>79</v>
      </c>
      <c r="AW1444" s="13" t="s">
        <v>33</v>
      </c>
      <c r="AX1444" s="13" t="s">
        <v>72</v>
      </c>
      <c r="AY1444" s="242" t="s">
        <v>160</v>
      </c>
    </row>
    <row r="1445" s="14" customFormat="1">
      <c r="A1445" s="14"/>
      <c r="B1445" s="243"/>
      <c r="C1445" s="244"/>
      <c r="D1445" s="234" t="s">
        <v>171</v>
      </c>
      <c r="E1445" s="245" t="s">
        <v>19</v>
      </c>
      <c r="F1445" s="246" t="s">
        <v>1335</v>
      </c>
      <c r="G1445" s="244"/>
      <c r="H1445" s="247">
        <v>2.2599999999999998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171</v>
      </c>
      <c r="AU1445" s="253" t="s">
        <v>81</v>
      </c>
      <c r="AV1445" s="14" t="s">
        <v>81</v>
      </c>
      <c r="AW1445" s="14" t="s">
        <v>33</v>
      </c>
      <c r="AX1445" s="14" t="s">
        <v>72</v>
      </c>
      <c r="AY1445" s="253" t="s">
        <v>160</v>
      </c>
    </row>
    <row r="1446" s="13" customFormat="1">
      <c r="A1446" s="13"/>
      <c r="B1446" s="232"/>
      <c r="C1446" s="233"/>
      <c r="D1446" s="234" t="s">
        <v>171</v>
      </c>
      <c r="E1446" s="235" t="s">
        <v>19</v>
      </c>
      <c r="F1446" s="236" t="s">
        <v>326</v>
      </c>
      <c r="G1446" s="233"/>
      <c r="H1446" s="235" t="s">
        <v>19</v>
      </c>
      <c r="I1446" s="237"/>
      <c r="J1446" s="233"/>
      <c r="K1446" s="233"/>
      <c r="L1446" s="238"/>
      <c r="M1446" s="239"/>
      <c r="N1446" s="240"/>
      <c r="O1446" s="240"/>
      <c r="P1446" s="240"/>
      <c r="Q1446" s="240"/>
      <c r="R1446" s="240"/>
      <c r="S1446" s="240"/>
      <c r="T1446" s="24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2" t="s">
        <v>171</v>
      </c>
      <c r="AU1446" s="242" t="s">
        <v>81</v>
      </c>
      <c r="AV1446" s="13" t="s">
        <v>79</v>
      </c>
      <c r="AW1446" s="13" t="s">
        <v>33</v>
      </c>
      <c r="AX1446" s="13" t="s">
        <v>72</v>
      </c>
      <c r="AY1446" s="242" t="s">
        <v>160</v>
      </c>
    </row>
    <row r="1447" s="14" customFormat="1">
      <c r="A1447" s="14"/>
      <c r="B1447" s="243"/>
      <c r="C1447" s="244"/>
      <c r="D1447" s="234" t="s">
        <v>171</v>
      </c>
      <c r="E1447" s="245" t="s">
        <v>19</v>
      </c>
      <c r="F1447" s="246" t="s">
        <v>1478</v>
      </c>
      <c r="G1447" s="244"/>
      <c r="H1447" s="247">
        <v>6</v>
      </c>
      <c r="I1447" s="248"/>
      <c r="J1447" s="244"/>
      <c r="K1447" s="244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3" t="s">
        <v>171</v>
      </c>
      <c r="AU1447" s="253" t="s">
        <v>81</v>
      </c>
      <c r="AV1447" s="14" t="s">
        <v>81</v>
      </c>
      <c r="AW1447" s="14" t="s">
        <v>33</v>
      </c>
      <c r="AX1447" s="14" t="s">
        <v>72</v>
      </c>
      <c r="AY1447" s="253" t="s">
        <v>160</v>
      </c>
    </row>
    <row r="1448" s="14" customFormat="1">
      <c r="A1448" s="14"/>
      <c r="B1448" s="243"/>
      <c r="C1448" s="244"/>
      <c r="D1448" s="234" t="s">
        <v>171</v>
      </c>
      <c r="E1448" s="245" t="s">
        <v>19</v>
      </c>
      <c r="F1448" s="246" t="s">
        <v>1351</v>
      </c>
      <c r="G1448" s="244"/>
      <c r="H1448" s="247">
        <v>1.3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171</v>
      </c>
      <c r="AU1448" s="253" t="s">
        <v>81</v>
      </c>
      <c r="AV1448" s="14" t="s">
        <v>81</v>
      </c>
      <c r="AW1448" s="14" t="s">
        <v>33</v>
      </c>
      <c r="AX1448" s="14" t="s">
        <v>72</v>
      </c>
      <c r="AY1448" s="253" t="s">
        <v>160</v>
      </c>
    </row>
    <row r="1449" s="14" customFormat="1">
      <c r="A1449" s="14"/>
      <c r="B1449" s="243"/>
      <c r="C1449" s="244"/>
      <c r="D1449" s="234" t="s">
        <v>171</v>
      </c>
      <c r="E1449" s="245" t="s">
        <v>19</v>
      </c>
      <c r="F1449" s="246" t="s">
        <v>1356</v>
      </c>
      <c r="G1449" s="244"/>
      <c r="H1449" s="247">
        <v>0.88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171</v>
      </c>
      <c r="AU1449" s="253" t="s">
        <v>81</v>
      </c>
      <c r="AV1449" s="14" t="s">
        <v>81</v>
      </c>
      <c r="AW1449" s="14" t="s">
        <v>33</v>
      </c>
      <c r="AX1449" s="14" t="s">
        <v>72</v>
      </c>
      <c r="AY1449" s="253" t="s">
        <v>160</v>
      </c>
    </row>
    <row r="1450" s="15" customFormat="1">
      <c r="A1450" s="15"/>
      <c r="B1450" s="254"/>
      <c r="C1450" s="255"/>
      <c r="D1450" s="234" t="s">
        <v>171</v>
      </c>
      <c r="E1450" s="256" t="s">
        <v>19</v>
      </c>
      <c r="F1450" s="257" t="s">
        <v>173</v>
      </c>
      <c r="G1450" s="255"/>
      <c r="H1450" s="258">
        <v>10.440000000000001</v>
      </c>
      <c r="I1450" s="259"/>
      <c r="J1450" s="255"/>
      <c r="K1450" s="255"/>
      <c r="L1450" s="260"/>
      <c r="M1450" s="261"/>
      <c r="N1450" s="262"/>
      <c r="O1450" s="262"/>
      <c r="P1450" s="262"/>
      <c r="Q1450" s="262"/>
      <c r="R1450" s="262"/>
      <c r="S1450" s="262"/>
      <c r="T1450" s="263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4" t="s">
        <v>171</v>
      </c>
      <c r="AU1450" s="264" t="s">
        <v>81</v>
      </c>
      <c r="AV1450" s="15" t="s">
        <v>167</v>
      </c>
      <c r="AW1450" s="15" t="s">
        <v>33</v>
      </c>
      <c r="AX1450" s="15" t="s">
        <v>79</v>
      </c>
      <c r="AY1450" s="264" t="s">
        <v>160</v>
      </c>
    </row>
    <row r="1451" s="2" customFormat="1" ht="16.5" customHeight="1">
      <c r="A1451" s="40"/>
      <c r="B1451" s="41"/>
      <c r="C1451" s="214" t="s">
        <v>1524</v>
      </c>
      <c r="D1451" s="214" t="s">
        <v>162</v>
      </c>
      <c r="E1451" s="215" t="s">
        <v>1525</v>
      </c>
      <c r="F1451" s="216" t="s">
        <v>1526</v>
      </c>
      <c r="G1451" s="217" t="s">
        <v>181</v>
      </c>
      <c r="H1451" s="218">
        <v>322.56</v>
      </c>
      <c r="I1451" s="219"/>
      <c r="J1451" s="220">
        <f>ROUND(I1451*H1451,2)</f>
        <v>0</v>
      </c>
      <c r="K1451" s="216" t="s">
        <v>166</v>
      </c>
      <c r="L1451" s="46"/>
      <c r="M1451" s="221" t="s">
        <v>19</v>
      </c>
      <c r="N1451" s="222" t="s">
        <v>43</v>
      </c>
      <c r="O1451" s="86"/>
      <c r="P1451" s="223">
        <f>O1451*H1451</f>
        <v>0</v>
      </c>
      <c r="Q1451" s="223">
        <v>0.11169999999999999</v>
      </c>
      <c r="R1451" s="223">
        <f>Q1451*H1451</f>
        <v>36.029952000000002</v>
      </c>
      <c r="S1451" s="223">
        <v>0</v>
      </c>
      <c r="T1451" s="224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5" t="s">
        <v>167</v>
      </c>
      <c r="AT1451" s="225" t="s">
        <v>162</v>
      </c>
      <c r="AU1451" s="225" t="s">
        <v>81</v>
      </c>
      <c r="AY1451" s="19" t="s">
        <v>160</v>
      </c>
      <c r="BE1451" s="226">
        <f>IF(N1451="základní",J1451,0)</f>
        <v>0</v>
      </c>
      <c r="BF1451" s="226">
        <f>IF(N1451="snížená",J1451,0)</f>
        <v>0</v>
      </c>
      <c r="BG1451" s="226">
        <f>IF(N1451="zákl. přenesená",J1451,0)</f>
        <v>0</v>
      </c>
      <c r="BH1451" s="226">
        <f>IF(N1451="sníž. přenesená",J1451,0)</f>
        <v>0</v>
      </c>
      <c r="BI1451" s="226">
        <f>IF(N1451="nulová",J1451,0)</f>
        <v>0</v>
      </c>
      <c r="BJ1451" s="19" t="s">
        <v>79</v>
      </c>
      <c r="BK1451" s="226">
        <f>ROUND(I1451*H1451,2)</f>
        <v>0</v>
      </c>
      <c r="BL1451" s="19" t="s">
        <v>167</v>
      </c>
      <c r="BM1451" s="225" t="s">
        <v>1527</v>
      </c>
    </row>
    <row r="1452" s="2" customFormat="1">
      <c r="A1452" s="40"/>
      <c r="B1452" s="41"/>
      <c r="C1452" s="42"/>
      <c r="D1452" s="227" t="s">
        <v>169</v>
      </c>
      <c r="E1452" s="42"/>
      <c r="F1452" s="228" t="s">
        <v>1528</v>
      </c>
      <c r="G1452" s="42"/>
      <c r="H1452" s="42"/>
      <c r="I1452" s="229"/>
      <c r="J1452" s="42"/>
      <c r="K1452" s="42"/>
      <c r="L1452" s="46"/>
      <c r="M1452" s="230"/>
      <c r="N1452" s="231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169</v>
      </c>
      <c r="AU1452" s="19" t="s">
        <v>81</v>
      </c>
    </row>
    <row r="1453" s="13" customFormat="1">
      <c r="A1453" s="13"/>
      <c r="B1453" s="232"/>
      <c r="C1453" s="233"/>
      <c r="D1453" s="234" t="s">
        <v>171</v>
      </c>
      <c r="E1453" s="235" t="s">
        <v>19</v>
      </c>
      <c r="F1453" s="236" t="s">
        <v>324</v>
      </c>
      <c r="G1453" s="233"/>
      <c r="H1453" s="235" t="s">
        <v>19</v>
      </c>
      <c r="I1453" s="237"/>
      <c r="J1453" s="233"/>
      <c r="K1453" s="233"/>
      <c r="L1453" s="238"/>
      <c r="M1453" s="239"/>
      <c r="N1453" s="240"/>
      <c r="O1453" s="240"/>
      <c r="P1453" s="240"/>
      <c r="Q1453" s="240"/>
      <c r="R1453" s="240"/>
      <c r="S1453" s="240"/>
      <c r="T1453" s="24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2" t="s">
        <v>171</v>
      </c>
      <c r="AU1453" s="242" t="s">
        <v>81</v>
      </c>
      <c r="AV1453" s="13" t="s">
        <v>79</v>
      </c>
      <c r="AW1453" s="13" t="s">
        <v>33</v>
      </c>
      <c r="AX1453" s="13" t="s">
        <v>72</v>
      </c>
      <c r="AY1453" s="242" t="s">
        <v>160</v>
      </c>
    </row>
    <row r="1454" s="14" customFormat="1">
      <c r="A1454" s="14"/>
      <c r="B1454" s="243"/>
      <c r="C1454" s="244"/>
      <c r="D1454" s="234" t="s">
        <v>171</v>
      </c>
      <c r="E1454" s="245" t="s">
        <v>19</v>
      </c>
      <c r="F1454" s="246" t="s">
        <v>1529</v>
      </c>
      <c r="G1454" s="244"/>
      <c r="H1454" s="247">
        <v>105.95999999999999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3" t="s">
        <v>171</v>
      </c>
      <c r="AU1454" s="253" t="s">
        <v>81</v>
      </c>
      <c r="AV1454" s="14" t="s">
        <v>81</v>
      </c>
      <c r="AW1454" s="14" t="s">
        <v>33</v>
      </c>
      <c r="AX1454" s="14" t="s">
        <v>72</v>
      </c>
      <c r="AY1454" s="253" t="s">
        <v>160</v>
      </c>
    </row>
    <row r="1455" s="14" customFormat="1">
      <c r="A1455" s="14"/>
      <c r="B1455" s="243"/>
      <c r="C1455" s="244"/>
      <c r="D1455" s="234" t="s">
        <v>171</v>
      </c>
      <c r="E1455" s="245" t="s">
        <v>19</v>
      </c>
      <c r="F1455" s="246" t="s">
        <v>1530</v>
      </c>
      <c r="G1455" s="244"/>
      <c r="H1455" s="247">
        <v>28.960000000000001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171</v>
      </c>
      <c r="AU1455" s="253" t="s">
        <v>81</v>
      </c>
      <c r="AV1455" s="14" t="s">
        <v>81</v>
      </c>
      <c r="AW1455" s="14" t="s">
        <v>33</v>
      </c>
      <c r="AX1455" s="14" t="s">
        <v>72</v>
      </c>
      <c r="AY1455" s="253" t="s">
        <v>160</v>
      </c>
    </row>
    <row r="1456" s="13" customFormat="1">
      <c r="A1456" s="13"/>
      <c r="B1456" s="232"/>
      <c r="C1456" s="233"/>
      <c r="D1456" s="234" t="s">
        <v>171</v>
      </c>
      <c r="E1456" s="235" t="s">
        <v>19</v>
      </c>
      <c r="F1456" s="236" t="s">
        <v>326</v>
      </c>
      <c r="G1456" s="233"/>
      <c r="H1456" s="235" t="s">
        <v>19</v>
      </c>
      <c r="I1456" s="237"/>
      <c r="J1456" s="233"/>
      <c r="K1456" s="233"/>
      <c r="L1456" s="238"/>
      <c r="M1456" s="239"/>
      <c r="N1456" s="240"/>
      <c r="O1456" s="240"/>
      <c r="P1456" s="240"/>
      <c r="Q1456" s="240"/>
      <c r="R1456" s="240"/>
      <c r="S1456" s="240"/>
      <c r="T1456" s="241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2" t="s">
        <v>171</v>
      </c>
      <c r="AU1456" s="242" t="s">
        <v>81</v>
      </c>
      <c r="AV1456" s="13" t="s">
        <v>79</v>
      </c>
      <c r="AW1456" s="13" t="s">
        <v>33</v>
      </c>
      <c r="AX1456" s="13" t="s">
        <v>72</v>
      </c>
      <c r="AY1456" s="242" t="s">
        <v>160</v>
      </c>
    </row>
    <row r="1457" s="14" customFormat="1">
      <c r="A1457" s="14"/>
      <c r="B1457" s="243"/>
      <c r="C1457" s="244"/>
      <c r="D1457" s="234" t="s">
        <v>171</v>
      </c>
      <c r="E1457" s="245" t="s">
        <v>19</v>
      </c>
      <c r="F1457" s="246" t="s">
        <v>1531</v>
      </c>
      <c r="G1457" s="244"/>
      <c r="H1457" s="247">
        <v>187.63999999999999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171</v>
      </c>
      <c r="AU1457" s="253" t="s">
        <v>81</v>
      </c>
      <c r="AV1457" s="14" t="s">
        <v>81</v>
      </c>
      <c r="AW1457" s="14" t="s">
        <v>33</v>
      </c>
      <c r="AX1457" s="14" t="s">
        <v>72</v>
      </c>
      <c r="AY1457" s="253" t="s">
        <v>160</v>
      </c>
    </row>
    <row r="1458" s="15" customFormat="1">
      <c r="A1458" s="15"/>
      <c r="B1458" s="254"/>
      <c r="C1458" s="255"/>
      <c r="D1458" s="234" t="s">
        <v>171</v>
      </c>
      <c r="E1458" s="256" t="s">
        <v>19</v>
      </c>
      <c r="F1458" s="257" t="s">
        <v>173</v>
      </c>
      <c r="G1458" s="255"/>
      <c r="H1458" s="258">
        <v>322.56</v>
      </c>
      <c r="I1458" s="259"/>
      <c r="J1458" s="255"/>
      <c r="K1458" s="255"/>
      <c r="L1458" s="260"/>
      <c r="M1458" s="261"/>
      <c r="N1458" s="262"/>
      <c r="O1458" s="262"/>
      <c r="P1458" s="262"/>
      <c r="Q1458" s="262"/>
      <c r="R1458" s="262"/>
      <c r="S1458" s="262"/>
      <c r="T1458" s="263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64" t="s">
        <v>171</v>
      </c>
      <c r="AU1458" s="264" t="s">
        <v>81</v>
      </c>
      <c r="AV1458" s="15" t="s">
        <v>167</v>
      </c>
      <c r="AW1458" s="15" t="s">
        <v>33</v>
      </c>
      <c r="AX1458" s="15" t="s">
        <v>79</v>
      </c>
      <c r="AY1458" s="264" t="s">
        <v>160</v>
      </c>
    </row>
    <row r="1459" s="2" customFormat="1" ht="16.5" customHeight="1">
      <c r="A1459" s="40"/>
      <c r="B1459" s="41"/>
      <c r="C1459" s="214" t="s">
        <v>1532</v>
      </c>
      <c r="D1459" s="214" t="s">
        <v>162</v>
      </c>
      <c r="E1459" s="215" t="s">
        <v>1533</v>
      </c>
      <c r="F1459" s="216" t="s">
        <v>1534</v>
      </c>
      <c r="G1459" s="217" t="s">
        <v>181</v>
      </c>
      <c r="H1459" s="218">
        <v>322.56</v>
      </c>
      <c r="I1459" s="219"/>
      <c r="J1459" s="220">
        <f>ROUND(I1459*H1459,2)</f>
        <v>0</v>
      </c>
      <c r="K1459" s="216" t="s">
        <v>166</v>
      </c>
      <c r="L1459" s="46"/>
      <c r="M1459" s="221" t="s">
        <v>19</v>
      </c>
      <c r="N1459" s="222" t="s">
        <v>43</v>
      </c>
      <c r="O1459" s="86"/>
      <c r="P1459" s="223">
        <f>O1459*H1459</f>
        <v>0</v>
      </c>
      <c r="Q1459" s="223">
        <v>0.001</v>
      </c>
      <c r="R1459" s="223">
        <f>Q1459*H1459</f>
        <v>0.32256000000000001</v>
      </c>
      <c r="S1459" s="223">
        <v>0</v>
      </c>
      <c r="T1459" s="224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5" t="s">
        <v>167</v>
      </c>
      <c r="AT1459" s="225" t="s">
        <v>162</v>
      </c>
      <c r="AU1459" s="225" t="s">
        <v>81</v>
      </c>
      <c r="AY1459" s="19" t="s">
        <v>160</v>
      </c>
      <c r="BE1459" s="226">
        <f>IF(N1459="základní",J1459,0)</f>
        <v>0</v>
      </c>
      <c r="BF1459" s="226">
        <f>IF(N1459="snížená",J1459,0)</f>
        <v>0</v>
      </c>
      <c r="BG1459" s="226">
        <f>IF(N1459="zákl. přenesená",J1459,0)</f>
        <v>0</v>
      </c>
      <c r="BH1459" s="226">
        <f>IF(N1459="sníž. přenesená",J1459,0)</f>
        <v>0</v>
      </c>
      <c r="BI1459" s="226">
        <f>IF(N1459="nulová",J1459,0)</f>
        <v>0</v>
      </c>
      <c r="BJ1459" s="19" t="s">
        <v>79</v>
      </c>
      <c r="BK1459" s="226">
        <f>ROUND(I1459*H1459,2)</f>
        <v>0</v>
      </c>
      <c r="BL1459" s="19" t="s">
        <v>167</v>
      </c>
      <c r="BM1459" s="225" t="s">
        <v>1535</v>
      </c>
    </row>
    <row r="1460" s="2" customFormat="1">
      <c r="A1460" s="40"/>
      <c r="B1460" s="41"/>
      <c r="C1460" s="42"/>
      <c r="D1460" s="227" t="s">
        <v>169</v>
      </c>
      <c r="E1460" s="42"/>
      <c r="F1460" s="228" t="s">
        <v>1536</v>
      </c>
      <c r="G1460" s="42"/>
      <c r="H1460" s="42"/>
      <c r="I1460" s="229"/>
      <c r="J1460" s="42"/>
      <c r="K1460" s="42"/>
      <c r="L1460" s="46"/>
      <c r="M1460" s="230"/>
      <c r="N1460" s="231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169</v>
      </c>
      <c r="AU1460" s="19" t="s">
        <v>81</v>
      </c>
    </row>
    <row r="1461" s="13" customFormat="1">
      <c r="A1461" s="13"/>
      <c r="B1461" s="232"/>
      <c r="C1461" s="233"/>
      <c r="D1461" s="234" t="s">
        <v>171</v>
      </c>
      <c r="E1461" s="235" t="s">
        <v>19</v>
      </c>
      <c r="F1461" s="236" t="s">
        <v>324</v>
      </c>
      <c r="G1461" s="233"/>
      <c r="H1461" s="235" t="s">
        <v>19</v>
      </c>
      <c r="I1461" s="237"/>
      <c r="J1461" s="233"/>
      <c r="K1461" s="233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2" t="s">
        <v>171</v>
      </c>
      <c r="AU1461" s="242" t="s">
        <v>81</v>
      </c>
      <c r="AV1461" s="13" t="s">
        <v>79</v>
      </c>
      <c r="AW1461" s="13" t="s">
        <v>33</v>
      </c>
      <c r="AX1461" s="13" t="s">
        <v>72</v>
      </c>
      <c r="AY1461" s="242" t="s">
        <v>160</v>
      </c>
    </row>
    <row r="1462" s="14" customFormat="1">
      <c r="A1462" s="14"/>
      <c r="B1462" s="243"/>
      <c r="C1462" s="244"/>
      <c r="D1462" s="234" t="s">
        <v>171</v>
      </c>
      <c r="E1462" s="245" t="s">
        <v>19</v>
      </c>
      <c r="F1462" s="246" t="s">
        <v>1529</v>
      </c>
      <c r="G1462" s="244"/>
      <c r="H1462" s="247">
        <v>105.95999999999999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171</v>
      </c>
      <c r="AU1462" s="253" t="s">
        <v>81</v>
      </c>
      <c r="AV1462" s="14" t="s">
        <v>81</v>
      </c>
      <c r="AW1462" s="14" t="s">
        <v>33</v>
      </c>
      <c r="AX1462" s="14" t="s">
        <v>72</v>
      </c>
      <c r="AY1462" s="253" t="s">
        <v>160</v>
      </c>
    </row>
    <row r="1463" s="14" customFormat="1">
      <c r="A1463" s="14"/>
      <c r="B1463" s="243"/>
      <c r="C1463" s="244"/>
      <c r="D1463" s="234" t="s">
        <v>171</v>
      </c>
      <c r="E1463" s="245" t="s">
        <v>19</v>
      </c>
      <c r="F1463" s="246" t="s">
        <v>1530</v>
      </c>
      <c r="G1463" s="244"/>
      <c r="H1463" s="247">
        <v>28.960000000000001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3" t="s">
        <v>171</v>
      </c>
      <c r="AU1463" s="253" t="s">
        <v>81</v>
      </c>
      <c r="AV1463" s="14" t="s">
        <v>81</v>
      </c>
      <c r="AW1463" s="14" t="s">
        <v>33</v>
      </c>
      <c r="AX1463" s="14" t="s">
        <v>72</v>
      </c>
      <c r="AY1463" s="253" t="s">
        <v>160</v>
      </c>
    </row>
    <row r="1464" s="13" customFormat="1">
      <c r="A1464" s="13"/>
      <c r="B1464" s="232"/>
      <c r="C1464" s="233"/>
      <c r="D1464" s="234" t="s">
        <v>171</v>
      </c>
      <c r="E1464" s="235" t="s">
        <v>19</v>
      </c>
      <c r="F1464" s="236" t="s">
        <v>326</v>
      </c>
      <c r="G1464" s="233"/>
      <c r="H1464" s="235" t="s">
        <v>19</v>
      </c>
      <c r="I1464" s="237"/>
      <c r="J1464" s="233"/>
      <c r="K1464" s="233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2" t="s">
        <v>171</v>
      </c>
      <c r="AU1464" s="242" t="s">
        <v>81</v>
      </c>
      <c r="AV1464" s="13" t="s">
        <v>79</v>
      </c>
      <c r="AW1464" s="13" t="s">
        <v>33</v>
      </c>
      <c r="AX1464" s="13" t="s">
        <v>72</v>
      </c>
      <c r="AY1464" s="242" t="s">
        <v>160</v>
      </c>
    </row>
    <row r="1465" s="14" customFormat="1">
      <c r="A1465" s="14"/>
      <c r="B1465" s="243"/>
      <c r="C1465" s="244"/>
      <c r="D1465" s="234" t="s">
        <v>171</v>
      </c>
      <c r="E1465" s="245" t="s">
        <v>19</v>
      </c>
      <c r="F1465" s="246" t="s">
        <v>1531</v>
      </c>
      <c r="G1465" s="244"/>
      <c r="H1465" s="247">
        <v>187.63999999999999</v>
      </c>
      <c r="I1465" s="248"/>
      <c r="J1465" s="244"/>
      <c r="K1465" s="244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3" t="s">
        <v>171</v>
      </c>
      <c r="AU1465" s="253" t="s">
        <v>81</v>
      </c>
      <c r="AV1465" s="14" t="s">
        <v>81</v>
      </c>
      <c r="AW1465" s="14" t="s">
        <v>33</v>
      </c>
      <c r="AX1465" s="14" t="s">
        <v>72</v>
      </c>
      <c r="AY1465" s="253" t="s">
        <v>160</v>
      </c>
    </row>
    <row r="1466" s="15" customFormat="1">
      <c r="A1466" s="15"/>
      <c r="B1466" s="254"/>
      <c r="C1466" s="255"/>
      <c r="D1466" s="234" t="s">
        <v>171</v>
      </c>
      <c r="E1466" s="256" t="s">
        <v>19</v>
      </c>
      <c r="F1466" s="257" t="s">
        <v>173</v>
      </c>
      <c r="G1466" s="255"/>
      <c r="H1466" s="258">
        <v>322.56</v>
      </c>
      <c r="I1466" s="259"/>
      <c r="J1466" s="255"/>
      <c r="K1466" s="255"/>
      <c r="L1466" s="260"/>
      <c r="M1466" s="261"/>
      <c r="N1466" s="262"/>
      <c r="O1466" s="262"/>
      <c r="P1466" s="262"/>
      <c r="Q1466" s="262"/>
      <c r="R1466" s="262"/>
      <c r="S1466" s="262"/>
      <c r="T1466" s="263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64" t="s">
        <v>171</v>
      </c>
      <c r="AU1466" s="264" t="s">
        <v>81</v>
      </c>
      <c r="AV1466" s="15" t="s">
        <v>167</v>
      </c>
      <c r="AW1466" s="15" t="s">
        <v>33</v>
      </c>
      <c r="AX1466" s="15" t="s">
        <v>79</v>
      </c>
      <c r="AY1466" s="264" t="s">
        <v>160</v>
      </c>
    </row>
    <row r="1467" s="2" customFormat="1" ht="16.5" customHeight="1">
      <c r="A1467" s="40"/>
      <c r="B1467" s="41"/>
      <c r="C1467" s="214" t="s">
        <v>1537</v>
      </c>
      <c r="D1467" s="214" t="s">
        <v>162</v>
      </c>
      <c r="E1467" s="215" t="s">
        <v>1538</v>
      </c>
      <c r="F1467" s="216" t="s">
        <v>1539</v>
      </c>
      <c r="G1467" s="217" t="s">
        <v>181</v>
      </c>
      <c r="H1467" s="218">
        <v>322.56</v>
      </c>
      <c r="I1467" s="219"/>
      <c r="J1467" s="220">
        <f>ROUND(I1467*H1467,2)</f>
        <v>0</v>
      </c>
      <c r="K1467" s="216" t="s">
        <v>166</v>
      </c>
      <c r="L1467" s="46"/>
      <c r="M1467" s="221" t="s">
        <v>19</v>
      </c>
      <c r="N1467" s="222" t="s">
        <v>43</v>
      </c>
      <c r="O1467" s="86"/>
      <c r="P1467" s="223">
        <f>O1467*H1467</f>
        <v>0</v>
      </c>
      <c r="Q1467" s="223">
        <v>0.00056999999999999998</v>
      </c>
      <c r="R1467" s="223">
        <f>Q1467*H1467</f>
        <v>0.1838592</v>
      </c>
      <c r="S1467" s="223">
        <v>0</v>
      </c>
      <c r="T1467" s="224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25" t="s">
        <v>167</v>
      </c>
      <c r="AT1467" s="225" t="s">
        <v>162</v>
      </c>
      <c r="AU1467" s="225" t="s">
        <v>81</v>
      </c>
      <c r="AY1467" s="19" t="s">
        <v>160</v>
      </c>
      <c r="BE1467" s="226">
        <f>IF(N1467="základní",J1467,0)</f>
        <v>0</v>
      </c>
      <c r="BF1467" s="226">
        <f>IF(N1467="snížená",J1467,0)</f>
        <v>0</v>
      </c>
      <c r="BG1467" s="226">
        <f>IF(N1467="zákl. přenesená",J1467,0)</f>
        <v>0</v>
      </c>
      <c r="BH1467" s="226">
        <f>IF(N1467="sníž. přenesená",J1467,0)</f>
        <v>0</v>
      </c>
      <c r="BI1467" s="226">
        <f>IF(N1467="nulová",J1467,0)</f>
        <v>0</v>
      </c>
      <c r="BJ1467" s="19" t="s">
        <v>79</v>
      </c>
      <c r="BK1467" s="226">
        <f>ROUND(I1467*H1467,2)</f>
        <v>0</v>
      </c>
      <c r="BL1467" s="19" t="s">
        <v>167</v>
      </c>
      <c r="BM1467" s="225" t="s">
        <v>1540</v>
      </c>
    </row>
    <row r="1468" s="2" customFormat="1">
      <c r="A1468" s="40"/>
      <c r="B1468" s="41"/>
      <c r="C1468" s="42"/>
      <c r="D1468" s="227" t="s">
        <v>169</v>
      </c>
      <c r="E1468" s="42"/>
      <c r="F1468" s="228" t="s">
        <v>1541</v>
      </c>
      <c r="G1468" s="42"/>
      <c r="H1468" s="42"/>
      <c r="I1468" s="229"/>
      <c r="J1468" s="42"/>
      <c r="K1468" s="42"/>
      <c r="L1468" s="46"/>
      <c r="M1468" s="230"/>
      <c r="N1468" s="231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169</v>
      </c>
      <c r="AU1468" s="19" t="s">
        <v>81</v>
      </c>
    </row>
    <row r="1469" s="13" customFormat="1">
      <c r="A1469" s="13"/>
      <c r="B1469" s="232"/>
      <c r="C1469" s="233"/>
      <c r="D1469" s="234" t="s">
        <v>171</v>
      </c>
      <c r="E1469" s="235" t="s">
        <v>19</v>
      </c>
      <c r="F1469" s="236" t="s">
        <v>324</v>
      </c>
      <c r="G1469" s="233"/>
      <c r="H1469" s="235" t="s">
        <v>19</v>
      </c>
      <c r="I1469" s="237"/>
      <c r="J1469" s="233"/>
      <c r="K1469" s="233"/>
      <c r="L1469" s="238"/>
      <c r="M1469" s="239"/>
      <c r="N1469" s="240"/>
      <c r="O1469" s="240"/>
      <c r="P1469" s="240"/>
      <c r="Q1469" s="240"/>
      <c r="R1469" s="240"/>
      <c r="S1469" s="240"/>
      <c r="T1469" s="241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2" t="s">
        <v>171</v>
      </c>
      <c r="AU1469" s="242" t="s">
        <v>81</v>
      </c>
      <c r="AV1469" s="13" t="s">
        <v>79</v>
      </c>
      <c r="AW1469" s="13" t="s">
        <v>33</v>
      </c>
      <c r="AX1469" s="13" t="s">
        <v>72</v>
      </c>
      <c r="AY1469" s="242" t="s">
        <v>160</v>
      </c>
    </row>
    <row r="1470" s="14" customFormat="1">
      <c r="A1470" s="14"/>
      <c r="B1470" s="243"/>
      <c r="C1470" s="244"/>
      <c r="D1470" s="234" t="s">
        <v>171</v>
      </c>
      <c r="E1470" s="245" t="s">
        <v>19</v>
      </c>
      <c r="F1470" s="246" t="s">
        <v>1529</v>
      </c>
      <c r="G1470" s="244"/>
      <c r="H1470" s="247">
        <v>105.95999999999999</v>
      </c>
      <c r="I1470" s="248"/>
      <c r="J1470" s="244"/>
      <c r="K1470" s="244"/>
      <c r="L1470" s="249"/>
      <c r="M1470" s="250"/>
      <c r="N1470" s="251"/>
      <c r="O1470" s="251"/>
      <c r="P1470" s="251"/>
      <c r="Q1470" s="251"/>
      <c r="R1470" s="251"/>
      <c r="S1470" s="251"/>
      <c r="T1470" s="252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3" t="s">
        <v>171</v>
      </c>
      <c r="AU1470" s="253" t="s">
        <v>81</v>
      </c>
      <c r="AV1470" s="14" t="s">
        <v>81</v>
      </c>
      <c r="AW1470" s="14" t="s">
        <v>33</v>
      </c>
      <c r="AX1470" s="14" t="s">
        <v>72</v>
      </c>
      <c r="AY1470" s="253" t="s">
        <v>160</v>
      </c>
    </row>
    <row r="1471" s="14" customFormat="1">
      <c r="A1471" s="14"/>
      <c r="B1471" s="243"/>
      <c r="C1471" s="244"/>
      <c r="D1471" s="234" t="s">
        <v>171</v>
      </c>
      <c r="E1471" s="245" t="s">
        <v>19</v>
      </c>
      <c r="F1471" s="246" t="s">
        <v>1530</v>
      </c>
      <c r="G1471" s="244"/>
      <c r="H1471" s="247">
        <v>28.960000000000001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3" t="s">
        <v>171</v>
      </c>
      <c r="AU1471" s="253" t="s">
        <v>81</v>
      </c>
      <c r="AV1471" s="14" t="s">
        <v>81</v>
      </c>
      <c r="AW1471" s="14" t="s">
        <v>33</v>
      </c>
      <c r="AX1471" s="14" t="s">
        <v>72</v>
      </c>
      <c r="AY1471" s="253" t="s">
        <v>160</v>
      </c>
    </row>
    <row r="1472" s="13" customFormat="1">
      <c r="A1472" s="13"/>
      <c r="B1472" s="232"/>
      <c r="C1472" s="233"/>
      <c r="D1472" s="234" t="s">
        <v>171</v>
      </c>
      <c r="E1472" s="235" t="s">
        <v>19</v>
      </c>
      <c r="F1472" s="236" t="s">
        <v>326</v>
      </c>
      <c r="G1472" s="233"/>
      <c r="H1472" s="235" t="s">
        <v>19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2" t="s">
        <v>171</v>
      </c>
      <c r="AU1472" s="242" t="s">
        <v>81</v>
      </c>
      <c r="AV1472" s="13" t="s">
        <v>79</v>
      </c>
      <c r="AW1472" s="13" t="s">
        <v>33</v>
      </c>
      <c r="AX1472" s="13" t="s">
        <v>72</v>
      </c>
      <c r="AY1472" s="242" t="s">
        <v>160</v>
      </c>
    </row>
    <row r="1473" s="14" customFormat="1">
      <c r="A1473" s="14"/>
      <c r="B1473" s="243"/>
      <c r="C1473" s="244"/>
      <c r="D1473" s="234" t="s">
        <v>171</v>
      </c>
      <c r="E1473" s="245" t="s">
        <v>19</v>
      </c>
      <c r="F1473" s="246" t="s">
        <v>1531</v>
      </c>
      <c r="G1473" s="244"/>
      <c r="H1473" s="247">
        <v>187.63999999999999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171</v>
      </c>
      <c r="AU1473" s="253" t="s">
        <v>81</v>
      </c>
      <c r="AV1473" s="14" t="s">
        <v>81</v>
      </c>
      <c r="AW1473" s="14" t="s">
        <v>33</v>
      </c>
      <c r="AX1473" s="14" t="s">
        <v>72</v>
      </c>
      <c r="AY1473" s="253" t="s">
        <v>160</v>
      </c>
    </row>
    <row r="1474" s="15" customFormat="1">
      <c r="A1474" s="15"/>
      <c r="B1474" s="254"/>
      <c r="C1474" s="255"/>
      <c r="D1474" s="234" t="s">
        <v>171</v>
      </c>
      <c r="E1474" s="256" t="s">
        <v>19</v>
      </c>
      <c r="F1474" s="257" t="s">
        <v>173</v>
      </c>
      <c r="G1474" s="255"/>
      <c r="H1474" s="258">
        <v>322.56</v>
      </c>
      <c r="I1474" s="259"/>
      <c r="J1474" s="255"/>
      <c r="K1474" s="255"/>
      <c r="L1474" s="260"/>
      <c r="M1474" s="261"/>
      <c r="N1474" s="262"/>
      <c r="O1474" s="262"/>
      <c r="P1474" s="262"/>
      <c r="Q1474" s="262"/>
      <c r="R1474" s="262"/>
      <c r="S1474" s="262"/>
      <c r="T1474" s="263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4" t="s">
        <v>171</v>
      </c>
      <c r="AU1474" s="264" t="s">
        <v>81</v>
      </c>
      <c r="AV1474" s="15" t="s">
        <v>167</v>
      </c>
      <c r="AW1474" s="15" t="s">
        <v>33</v>
      </c>
      <c r="AX1474" s="15" t="s">
        <v>79</v>
      </c>
      <c r="AY1474" s="264" t="s">
        <v>160</v>
      </c>
    </row>
    <row r="1475" s="2" customFormat="1" ht="16.5" customHeight="1">
      <c r="A1475" s="40"/>
      <c r="B1475" s="41"/>
      <c r="C1475" s="214" t="s">
        <v>1542</v>
      </c>
      <c r="D1475" s="214" t="s">
        <v>162</v>
      </c>
      <c r="E1475" s="215" t="s">
        <v>1543</v>
      </c>
      <c r="F1475" s="216" t="s">
        <v>1544</v>
      </c>
      <c r="G1475" s="217" t="s">
        <v>181</v>
      </c>
      <c r="H1475" s="218">
        <v>322.56</v>
      </c>
      <c r="I1475" s="219"/>
      <c r="J1475" s="220">
        <f>ROUND(I1475*H1475,2)</f>
        <v>0</v>
      </c>
      <c r="K1475" s="216" t="s">
        <v>166</v>
      </c>
      <c r="L1475" s="46"/>
      <c r="M1475" s="221" t="s">
        <v>19</v>
      </c>
      <c r="N1475" s="222" t="s">
        <v>43</v>
      </c>
      <c r="O1475" s="86"/>
      <c r="P1475" s="223">
        <f>O1475*H1475</f>
        <v>0</v>
      </c>
      <c r="Q1475" s="223">
        <v>0.00012999999999999999</v>
      </c>
      <c r="R1475" s="223">
        <f>Q1475*H1475</f>
        <v>0.041932799999999999</v>
      </c>
      <c r="S1475" s="223">
        <v>0</v>
      </c>
      <c r="T1475" s="224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5" t="s">
        <v>167</v>
      </c>
      <c r="AT1475" s="225" t="s">
        <v>162</v>
      </c>
      <c r="AU1475" s="225" t="s">
        <v>81</v>
      </c>
      <c r="AY1475" s="19" t="s">
        <v>160</v>
      </c>
      <c r="BE1475" s="226">
        <f>IF(N1475="základní",J1475,0)</f>
        <v>0</v>
      </c>
      <c r="BF1475" s="226">
        <f>IF(N1475="snížená",J1475,0)</f>
        <v>0</v>
      </c>
      <c r="BG1475" s="226">
        <f>IF(N1475="zákl. přenesená",J1475,0)</f>
        <v>0</v>
      </c>
      <c r="BH1475" s="226">
        <f>IF(N1475="sníž. přenesená",J1475,0)</f>
        <v>0</v>
      </c>
      <c r="BI1475" s="226">
        <f>IF(N1475="nulová",J1475,0)</f>
        <v>0</v>
      </c>
      <c r="BJ1475" s="19" t="s">
        <v>79</v>
      </c>
      <c r="BK1475" s="226">
        <f>ROUND(I1475*H1475,2)</f>
        <v>0</v>
      </c>
      <c r="BL1475" s="19" t="s">
        <v>167</v>
      </c>
      <c r="BM1475" s="225" t="s">
        <v>1545</v>
      </c>
    </row>
    <row r="1476" s="2" customFormat="1">
      <c r="A1476" s="40"/>
      <c r="B1476" s="41"/>
      <c r="C1476" s="42"/>
      <c r="D1476" s="227" t="s">
        <v>169</v>
      </c>
      <c r="E1476" s="42"/>
      <c r="F1476" s="228" t="s">
        <v>1546</v>
      </c>
      <c r="G1476" s="42"/>
      <c r="H1476" s="42"/>
      <c r="I1476" s="229"/>
      <c r="J1476" s="42"/>
      <c r="K1476" s="42"/>
      <c r="L1476" s="46"/>
      <c r="M1476" s="230"/>
      <c r="N1476" s="231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169</v>
      </c>
      <c r="AU1476" s="19" t="s">
        <v>81</v>
      </c>
    </row>
    <row r="1477" s="13" customFormat="1">
      <c r="A1477" s="13"/>
      <c r="B1477" s="232"/>
      <c r="C1477" s="233"/>
      <c r="D1477" s="234" t="s">
        <v>171</v>
      </c>
      <c r="E1477" s="235" t="s">
        <v>19</v>
      </c>
      <c r="F1477" s="236" t="s">
        <v>324</v>
      </c>
      <c r="G1477" s="233"/>
      <c r="H1477" s="235" t="s">
        <v>19</v>
      </c>
      <c r="I1477" s="237"/>
      <c r="J1477" s="233"/>
      <c r="K1477" s="233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171</v>
      </c>
      <c r="AU1477" s="242" t="s">
        <v>81</v>
      </c>
      <c r="AV1477" s="13" t="s">
        <v>79</v>
      </c>
      <c r="AW1477" s="13" t="s">
        <v>33</v>
      </c>
      <c r="AX1477" s="13" t="s">
        <v>72</v>
      </c>
      <c r="AY1477" s="242" t="s">
        <v>160</v>
      </c>
    </row>
    <row r="1478" s="14" customFormat="1">
      <c r="A1478" s="14"/>
      <c r="B1478" s="243"/>
      <c r="C1478" s="244"/>
      <c r="D1478" s="234" t="s">
        <v>171</v>
      </c>
      <c r="E1478" s="245" t="s">
        <v>19</v>
      </c>
      <c r="F1478" s="246" t="s">
        <v>1529</v>
      </c>
      <c r="G1478" s="244"/>
      <c r="H1478" s="247">
        <v>105.95999999999999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171</v>
      </c>
      <c r="AU1478" s="253" t="s">
        <v>81</v>
      </c>
      <c r="AV1478" s="14" t="s">
        <v>81</v>
      </c>
      <c r="AW1478" s="14" t="s">
        <v>33</v>
      </c>
      <c r="AX1478" s="14" t="s">
        <v>72</v>
      </c>
      <c r="AY1478" s="253" t="s">
        <v>160</v>
      </c>
    </row>
    <row r="1479" s="14" customFormat="1">
      <c r="A1479" s="14"/>
      <c r="B1479" s="243"/>
      <c r="C1479" s="244"/>
      <c r="D1479" s="234" t="s">
        <v>171</v>
      </c>
      <c r="E1479" s="245" t="s">
        <v>19</v>
      </c>
      <c r="F1479" s="246" t="s">
        <v>1530</v>
      </c>
      <c r="G1479" s="244"/>
      <c r="H1479" s="247">
        <v>28.960000000000001</v>
      </c>
      <c r="I1479" s="248"/>
      <c r="J1479" s="244"/>
      <c r="K1479" s="244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3" t="s">
        <v>171</v>
      </c>
      <c r="AU1479" s="253" t="s">
        <v>81</v>
      </c>
      <c r="AV1479" s="14" t="s">
        <v>81</v>
      </c>
      <c r="AW1479" s="14" t="s">
        <v>33</v>
      </c>
      <c r="AX1479" s="14" t="s">
        <v>72</v>
      </c>
      <c r="AY1479" s="253" t="s">
        <v>160</v>
      </c>
    </row>
    <row r="1480" s="13" customFormat="1">
      <c r="A1480" s="13"/>
      <c r="B1480" s="232"/>
      <c r="C1480" s="233"/>
      <c r="D1480" s="234" t="s">
        <v>171</v>
      </c>
      <c r="E1480" s="235" t="s">
        <v>19</v>
      </c>
      <c r="F1480" s="236" t="s">
        <v>326</v>
      </c>
      <c r="G1480" s="233"/>
      <c r="H1480" s="235" t="s">
        <v>19</v>
      </c>
      <c r="I1480" s="237"/>
      <c r="J1480" s="233"/>
      <c r="K1480" s="233"/>
      <c r="L1480" s="238"/>
      <c r="M1480" s="239"/>
      <c r="N1480" s="240"/>
      <c r="O1480" s="240"/>
      <c r="P1480" s="240"/>
      <c r="Q1480" s="240"/>
      <c r="R1480" s="240"/>
      <c r="S1480" s="240"/>
      <c r="T1480" s="241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2" t="s">
        <v>171</v>
      </c>
      <c r="AU1480" s="242" t="s">
        <v>81</v>
      </c>
      <c r="AV1480" s="13" t="s">
        <v>79</v>
      </c>
      <c r="AW1480" s="13" t="s">
        <v>33</v>
      </c>
      <c r="AX1480" s="13" t="s">
        <v>72</v>
      </c>
      <c r="AY1480" s="242" t="s">
        <v>160</v>
      </c>
    </row>
    <row r="1481" s="14" customFormat="1">
      <c r="A1481" s="14"/>
      <c r="B1481" s="243"/>
      <c r="C1481" s="244"/>
      <c r="D1481" s="234" t="s">
        <v>171</v>
      </c>
      <c r="E1481" s="245" t="s">
        <v>19</v>
      </c>
      <c r="F1481" s="246" t="s">
        <v>1531</v>
      </c>
      <c r="G1481" s="244"/>
      <c r="H1481" s="247">
        <v>187.63999999999999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171</v>
      </c>
      <c r="AU1481" s="253" t="s">
        <v>81</v>
      </c>
      <c r="AV1481" s="14" t="s">
        <v>81</v>
      </c>
      <c r="AW1481" s="14" t="s">
        <v>33</v>
      </c>
      <c r="AX1481" s="14" t="s">
        <v>72</v>
      </c>
      <c r="AY1481" s="253" t="s">
        <v>160</v>
      </c>
    </row>
    <row r="1482" s="15" customFormat="1">
      <c r="A1482" s="15"/>
      <c r="B1482" s="254"/>
      <c r="C1482" s="255"/>
      <c r="D1482" s="234" t="s">
        <v>171</v>
      </c>
      <c r="E1482" s="256" t="s">
        <v>19</v>
      </c>
      <c r="F1482" s="257" t="s">
        <v>173</v>
      </c>
      <c r="G1482" s="255"/>
      <c r="H1482" s="258">
        <v>322.56</v>
      </c>
      <c r="I1482" s="259"/>
      <c r="J1482" s="255"/>
      <c r="K1482" s="255"/>
      <c r="L1482" s="260"/>
      <c r="M1482" s="261"/>
      <c r="N1482" s="262"/>
      <c r="O1482" s="262"/>
      <c r="P1482" s="262"/>
      <c r="Q1482" s="262"/>
      <c r="R1482" s="262"/>
      <c r="S1482" s="262"/>
      <c r="T1482" s="263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4" t="s">
        <v>171</v>
      </c>
      <c r="AU1482" s="264" t="s">
        <v>81</v>
      </c>
      <c r="AV1482" s="15" t="s">
        <v>167</v>
      </c>
      <c r="AW1482" s="15" t="s">
        <v>33</v>
      </c>
      <c r="AX1482" s="15" t="s">
        <v>79</v>
      </c>
      <c r="AY1482" s="264" t="s">
        <v>160</v>
      </c>
    </row>
    <row r="1483" s="2" customFormat="1" ht="24.15" customHeight="1">
      <c r="A1483" s="40"/>
      <c r="B1483" s="41"/>
      <c r="C1483" s="214" t="s">
        <v>1547</v>
      </c>
      <c r="D1483" s="214" t="s">
        <v>162</v>
      </c>
      <c r="E1483" s="215" t="s">
        <v>1548</v>
      </c>
      <c r="F1483" s="216" t="s">
        <v>1549</v>
      </c>
      <c r="G1483" s="217" t="s">
        <v>207</v>
      </c>
      <c r="H1483" s="218">
        <v>351.45299999999997</v>
      </c>
      <c r="I1483" s="219"/>
      <c r="J1483" s="220">
        <f>ROUND(I1483*H1483,2)</f>
        <v>0</v>
      </c>
      <c r="K1483" s="216" t="s">
        <v>166</v>
      </c>
      <c r="L1483" s="46"/>
      <c r="M1483" s="221" t="s">
        <v>19</v>
      </c>
      <c r="N1483" s="222" t="s">
        <v>43</v>
      </c>
      <c r="O1483" s="86"/>
      <c r="P1483" s="223">
        <f>O1483*H1483</f>
        <v>0</v>
      </c>
      <c r="Q1483" s="223">
        <v>2.0000000000000002E-05</v>
      </c>
      <c r="R1483" s="223">
        <f>Q1483*H1483</f>
        <v>0.0070290600000000002</v>
      </c>
      <c r="S1483" s="223">
        <v>0</v>
      </c>
      <c r="T1483" s="224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5" t="s">
        <v>167</v>
      </c>
      <c r="AT1483" s="225" t="s">
        <v>162</v>
      </c>
      <c r="AU1483" s="225" t="s">
        <v>81</v>
      </c>
      <c r="AY1483" s="19" t="s">
        <v>160</v>
      </c>
      <c r="BE1483" s="226">
        <f>IF(N1483="základní",J1483,0)</f>
        <v>0</v>
      </c>
      <c r="BF1483" s="226">
        <f>IF(N1483="snížená",J1483,0)</f>
        <v>0</v>
      </c>
      <c r="BG1483" s="226">
        <f>IF(N1483="zákl. přenesená",J1483,0)</f>
        <v>0</v>
      </c>
      <c r="BH1483" s="226">
        <f>IF(N1483="sníž. přenesená",J1483,0)</f>
        <v>0</v>
      </c>
      <c r="BI1483" s="226">
        <f>IF(N1483="nulová",J1483,0)</f>
        <v>0</v>
      </c>
      <c r="BJ1483" s="19" t="s">
        <v>79</v>
      </c>
      <c r="BK1483" s="226">
        <f>ROUND(I1483*H1483,2)</f>
        <v>0</v>
      </c>
      <c r="BL1483" s="19" t="s">
        <v>167</v>
      </c>
      <c r="BM1483" s="225" t="s">
        <v>1550</v>
      </c>
    </row>
    <row r="1484" s="2" customFormat="1">
      <c r="A1484" s="40"/>
      <c r="B1484" s="41"/>
      <c r="C1484" s="42"/>
      <c r="D1484" s="227" t="s">
        <v>169</v>
      </c>
      <c r="E1484" s="42"/>
      <c r="F1484" s="228" t="s">
        <v>1551</v>
      </c>
      <c r="G1484" s="42"/>
      <c r="H1484" s="42"/>
      <c r="I1484" s="229"/>
      <c r="J1484" s="42"/>
      <c r="K1484" s="42"/>
      <c r="L1484" s="46"/>
      <c r="M1484" s="230"/>
      <c r="N1484" s="231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169</v>
      </c>
      <c r="AU1484" s="19" t="s">
        <v>81</v>
      </c>
    </row>
    <row r="1485" s="13" customFormat="1">
      <c r="A1485" s="13"/>
      <c r="B1485" s="232"/>
      <c r="C1485" s="233"/>
      <c r="D1485" s="234" t="s">
        <v>171</v>
      </c>
      <c r="E1485" s="235" t="s">
        <v>19</v>
      </c>
      <c r="F1485" s="236" t="s">
        <v>324</v>
      </c>
      <c r="G1485" s="233"/>
      <c r="H1485" s="235" t="s">
        <v>19</v>
      </c>
      <c r="I1485" s="237"/>
      <c r="J1485" s="233"/>
      <c r="K1485" s="233"/>
      <c r="L1485" s="238"/>
      <c r="M1485" s="239"/>
      <c r="N1485" s="240"/>
      <c r="O1485" s="240"/>
      <c r="P1485" s="240"/>
      <c r="Q1485" s="240"/>
      <c r="R1485" s="240"/>
      <c r="S1485" s="240"/>
      <c r="T1485" s="24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2" t="s">
        <v>171</v>
      </c>
      <c r="AU1485" s="242" t="s">
        <v>81</v>
      </c>
      <c r="AV1485" s="13" t="s">
        <v>79</v>
      </c>
      <c r="AW1485" s="13" t="s">
        <v>33</v>
      </c>
      <c r="AX1485" s="13" t="s">
        <v>72</v>
      </c>
      <c r="AY1485" s="242" t="s">
        <v>160</v>
      </c>
    </row>
    <row r="1486" s="13" customFormat="1">
      <c r="A1486" s="13"/>
      <c r="B1486" s="232"/>
      <c r="C1486" s="233"/>
      <c r="D1486" s="234" t="s">
        <v>171</v>
      </c>
      <c r="E1486" s="235" t="s">
        <v>19</v>
      </c>
      <c r="F1486" s="236" t="s">
        <v>518</v>
      </c>
      <c r="G1486" s="233"/>
      <c r="H1486" s="235" t="s">
        <v>19</v>
      </c>
      <c r="I1486" s="237"/>
      <c r="J1486" s="233"/>
      <c r="K1486" s="233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171</v>
      </c>
      <c r="AU1486" s="242" t="s">
        <v>81</v>
      </c>
      <c r="AV1486" s="13" t="s">
        <v>79</v>
      </c>
      <c r="AW1486" s="13" t="s">
        <v>33</v>
      </c>
      <c r="AX1486" s="13" t="s">
        <v>72</v>
      </c>
      <c r="AY1486" s="242" t="s">
        <v>160</v>
      </c>
    </row>
    <row r="1487" s="14" customFormat="1">
      <c r="A1487" s="14"/>
      <c r="B1487" s="243"/>
      <c r="C1487" s="244"/>
      <c r="D1487" s="234" t="s">
        <v>171</v>
      </c>
      <c r="E1487" s="245" t="s">
        <v>19</v>
      </c>
      <c r="F1487" s="246" t="s">
        <v>1552</v>
      </c>
      <c r="G1487" s="244"/>
      <c r="H1487" s="247">
        <v>5.7850000000000001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171</v>
      </c>
      <c r="AU1487" s="253" t="s">
        <v>81</v>
      </c>
      <c r="AV1487" s="14" t="s">
        <v>81</v>
      </c>
      <c r="AW1487" s="14" t="s">
        <v>33</v>
      </c>
      <c r="AX1487" s="14" t="s">
        <v>72</v>
      </c>
      <c r="AY1487" s="253" t="s">
        <v>160</v>
      </c>
    </row>
    <row r="1488" s="14" customFormat="1">
      <c r="A1488" s="14"/>
      <c r="B1488" s="243"/>
      <c r="C1488" s="244"/>
      <c r="D1488" s="234" t="s">
        <v>171</v>
      </c>
      <c r="E1488" s="245" t="s">
        <v>19</v>
      </c>
      <c r="F1488" s="246" t="s">
        <v>1553</v>
      </c>
      <c r="G1488" s="244"/>
      <c r="H1488" s="247">
        <v>1.1299999999999999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171</v>
      </c>
      <c r="AU1488" s="253" t="s">
        <v>81</v>
      </c>
      <c r="AV1488" s="14" t="s">
        <v>81</v>
      </c>
      <c r="AW1488" s="14" t="s">
        <v>33</v>
      </c>
      <c r="AX1488" s="14" t="s">
        <v>72</v>
      </c>
      <c r="AY1488" s="253" t="s">
        <v>160</v>
      </c>
    </row>
    <row r="1489" s="13" customFormat="1">
      <c r="A1489" s="13"/>
      <c r="B1489" s="232"/>
      <c r="C1489" s="233"/>
      <c r="D1489" s="234" t="s">
        <v>171</v>
      </c>
      <c r="E1489" s="235" t="s">
        <v>19</v>
      </c>
      <c r="F1489" s="236" t="s">
        <v>354</v>
      </c>
      <c r="G1489" s="233"/>
      <c r="H1489" s="235" t="s">
        <v>19</v>
      </c>
      <c r="I1489" s="237"/>
      <c r="J1489" s="233"/>
      <c r="K1489" s="233"/>
      <c r="L1489" s="238"/>
      <c r="M1489" s="239"/>
      <c r="N1489" s="240"/>
      <c r="O1489" s="240"/>
      <c r="P1489" s="240"/>
      <c r="Q1489" s="240"/>
      <c r="R1489" s="240"/>
      <c r="S1489" s="240"/>
      <c r="T1489" s="241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2" t="s">
        <v>171</v>
      </c>
      <c r="AU1489" s="242" t="s">
        <v>81</v>
      </c>
      <c r="AV1489" s="13" t="s">
        <v>79</v>
      </c>
      <c r="AW1489" s="13" t="s">
        <v>33</v>
      </c>
      <c r="AX1489" s="13" t="s">
        <v>72</v>
      </c>
      <c r="AY1489" s="242" t="s">
        <v>160</v>
      </c>
    </row>
    <row r="1490" s="14" customFormat="1">
      <c r="A1490" s="14"/>
      <c r="B1490" s="243"/>
      <c r="C1490" s="244"/>
      <c r="D1490" s="234" t="s">
        <v>171</v>
      </c>
      <c r="E1490" s="245" t="s">
        <v>19</v>
      </c>
      <c r="F1490" s="246" t="s">
        <v>1554</v>
      </c>
      <c r="G1490" s="244"/>
      <c r="H1490" s="247">
        <v>34.200000000000003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171</v>
      </c>
      <c r="AU1490" s="253" t="s">
        <v>81</v>
      </c>
      <c r="AV1490" s="14" t="s">
        <v>81</v>
      </c>
      <c r="AW1490" s="14" t="s">
        <v>33</v>
      </c>
      <c r="AX1490" s="14" t="s">
        <v>72</v>
      </c>
      <c r="AY1490" s="253" t="s">
        <v>160</v>
      </c>
    </row>
    <row r="1491" s="13" customFormat="1">
      <c r="A1491" s="13"/>
      <c r="B1491" s="232"/>
      <c r="C1491" s="233"/>
      <c r="D1491" s="234" t="s">
        <v>171</v>
      </c>
      <c r="E1491" s="235" t="s">
        <v>19</v>
      </c>
      <c r="F1491" s="236" t="s">
        <v>1322</v>
      </c>
      <c r="G1491" s="233"/>
      <c r="H1491" s="235" t="s">
        <v>19</v>
      </c>
      <c r="I1491" s="237"/>
      <c r="J1491" s="233"/>
      <c r="K1491" s="233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171</v>
      </c>
      <c r="AU1491" s="242" t="s">
        <v>81</v>
      </c>
      <c r="AV1491" s="13" t="s">
        <v>79</v>
      </c>
      <c r="AW1491" s="13" t="s">
        <v>33</v>
      </c>
      <c r="AX1491" s="13" t="s">
        <v>72</v>
      </c>
      <c r="AY1491" s="242" t="s">
        <v>160</v>
      </c>
    </row>
    <row r="1492" s="14" customFormat="1">
      <c r="A1492" s="14"/>
      <c r="B1492" s="243"/>
      <c r="C1492" s="244"/>
      <c r="D1492" s="234" t="s">
        <v>171</v>
      </c>
      <c r="E1492" s="245" t="s">
        <v>19</v>
      </c>
      <c r="F1492" s="246" t="s">
        <v>1555</v>
      </c>
      <c r="G1492" s="244"/>
      <c r="H1492" s="247">
        <v>11.619999999999999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171</v>
      </c>
      <c r="AU1492" s="253" t="s">
        <v>81</v>
      </c>
      <c r="AV1492" s="14" t="s">
        <v>81</v>
      </c>
      <c r="AW1492" s="14" t="s">
        <v>33</v>
      </c>
      <c r="AX1492" s="14" t="s">
        <v>72</v>
      </c>
      <c r="AY1492" s="253" t="s">
        <v>160</v>
      </c>
    </row>
    <row r="1493" s="13" customFormat="1">
      <c r="A1493" s="13"/>
      <c r="B1493" s="232"/>
      <c r="C1493" s="233"/>
      <c r="D1493" s="234" t="s">
        <v>171</v>
      </c>
      <c r="E1493" s="235" t="s">
        <v>19</v>
      </c>
      <c r="F1493" s="236" t="s">
        <v>1325</v>
      </c>
      <c r="G1493" s="233"/>
      <c r="H1493" s="235" t="s">
        <v>19</v>
      </c>
      <c r="I1493" s="237"/>
      <c r="J1493" s="233"/>
      <c r="K1493" s="233"/>
      <c r="L1493" s="238"/>
      <c r="M1493" s="239"/>
      <c r="N1493" s="240"/>
      <c r="O1493" s="240"/>
      <c r="P1493" s="240"/>
      <c r="Q1493" s="240"/>
      <c r="R1493" s="240"/>
      <c r="S1493" s="240"/>
      <c r="T1493" s="241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2" t="s">
        <v>171</v>
      </c>
      <c r="AU1493" s="242" t="s">
        <v>81</v>
      </c>
      <c r="AV1493" s="13" t="s">
        <v>79</v>
      </c>
      <c r="AW1493" s="13" t="s">
        <v>33</v>
      </c>
      <c r="AX1493" s="13" t="s">
        <v>72</v>
      </c>
      <c r="AY1493" s="242" t="s">
        <v>160</v>
      </c>
    </row>
    <row r="1494" s="14" customFormat="1">
      <c r="A1494" s="14"/>
      <c r="B1494" s="243"/>
      <c r="C1494" s="244"/>
      <c r="D1494" s="234" t="s">
        <v>171</v>
      </c>
      <c r="E1494" s="245" t="s">
        <v>19</v>
      </c>
      <c r="F1494" s="246" t="s">
        <v>1556</v>
      </c>
      <c r="G1494" s="244"/>
      <c r="H1494" s="247">
        <v>9.8000000000000007</v>
      </c>
      <c r="I1494" s="248"/>
      <c r="J1494" s="244"/>
      <c r="K1494" s="244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3" t="s">
        <v>171</v>
      </c>
      <c r="AU1494" s="253" t="s">
        <v>81</v>
      </c>
      <c r="AV1494" s="14" t="s">
        <v>81</v>
      </c>
      <c r="AW1494" s="14" t="s">
        <v>33</v>
      </c>
      <c r="AX1494" s="14" t="s">
        <v>72</v>
      </c>
      <c r="AY1494" s="253" t="s">
        <v>160</v>
      </c>
    </row>
    <row r="1495" s="13" customFormat="1">
      <c r="A1495" s="13"/>
      <c r="B1495" s="232"/>
      <c r="C1495" s="233"/>
      <c r="D1495" s="234" t="s">
        <v>171</v>
      </c>
      <c r="E1495" s="235" t="s">
        <v>19</v>
      </c>
      <c r="F1495" s="236" t="s">
        <v>1328</v>
      </c>
      <c r="G1495" s="233"/>
      <c r="H1495" s="235" t="s">
        <v>19</v>
      </c>
      <c r="I1495" s="237"/>
      <c r="J1495" s="233"/>
      <c r="K1495" s="233"/>
      <c r="L1495" s="238"/>
      <c r="M1495" s="239"/>
      <c r="N1495" s="240"/>
      <c r="O1495" s="240"/>
      <c r="P1495" s="240"/>
      <c r="Q1495" s="240"/>
      <c r="R1495" s="240"/>
      <c r="S1495" s="240"/>
      <c r="T1495" s="24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2" t="s">
        <v>171</v>
      </c>
      <c r="AU1495" s="242" t="s">
        <v>81</v>
      </c>
      <c r="AV1495" s="13" t="s">
        <v>79</v>
      </c>
      <c r="AW1495" s="13" t="s">
        <v>33</v>
      </c>
      <c r="AX1495" s="13" t="s">
        <v>72</v>
      </c>
      <c r="AY1495" s="242" t="s">
        <v>160</v>
      </c>
    </row>
    <row r="1496" s="14" customFormat="1">
      <c r="A1496" s="14"/>
      <c r="B1496" s="243"/>
      <c r="C1496" s="244"/>
      <c r="D1496" s="234" t="s">
        <v>171</v>
      </c>
      <c r="E1496" s="245" t="s">
        <v>19</v>
      </c>
      <c r="F1496" s="246" t="s">
        <v>1557</v>
      </c>
      <c r="G1496" s="244"/>
      <c r="H1496" s="247">
        <v>11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171</v>
      </c>
      <c r="AU1496" s="253" t="s">
        <v>81</v>
      </c>
      <c r="AV1496" s="14" t="s">
        <v>81</v>
      </c>
      <c r="AW1496" s="14" t="s">
        <v>33</v>
      </c>
      <c r="AX1496" s="14" t="s">
        <v>72</v>
      </c>
      <c r="AY1496" s="253" t="s">
        <v>160</v>
      </c>
    </row>
    <row r="1497" s="13" customFormat="1">
      <c r="A1497" s="13"/>
      <c r="B1497" s="232"/>
      <c r="C1497" s="233"/>
      <c r="D1497" s="234" t="s">
        <v>171</v>
      </c>
      <c r="E1497" s="235" t="s">
        <v>19</v>
      </c>
      <c r="F1497" s="236" t="s">
        <v>1267</v>
      </c>
      <c r="G1497" s="233"/>
      <c r="H1497" s="235" t="s">
        <v>19</v>
      </c>
      <c r="I1497" s="237"/>
      <c r="J1497" s="233"/>
      <c r="K1497" s="233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171</v>
      </c>
      <c r="AU1497" s="242" t="s">
        <v>81</v>
      </c>
      <c r="AV1497" s="13" t="s">
        <v>79</v>
      </c>
      <c r="AW1497" s="13" t="s">
        <v>33</v>
      </c>
      <c r="AX1497" s="13" t="s">
        <v>72</v>
      </c>
      <c r="AY1497" s="242" t="s">
        <v>160</v>
      </c>
    </row>
    <row r="1498" s="14" customFormat="1">
      <c r="A1498" s="14"/>
      <c r="B1498" s="243"/>
      <c r="C1498" s="244"/>
      <c r="D1498" s="234" t="s">
        <v>171</v>
      </c>
      <c r="E1498" s="245" t="s">
        <v>19</v>
      </c>
      <c r="F1498" s="246" t="s">
        <v>1558</v>
      </c>
      <c r="G1498" s="244"/>
      <c r="H1498" s="247">
        <v>33.130000000000003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171</v>
      </c>
      <c r="AU1498" s="253" t="s">
        <v>81</v>
      </c>
      <c r="AV1498" s="14" t="s">
        <v>81</v>
      </c>
      <c r="AW1498" s="14" t="s">
        <v>33</v>
      </c>
      <c r="AX1498" s="14" t="s">
        <v>72</v>
      </c>
      <c r="AY1498" s="253" t="s">
        <v>160</v>
      </c>
    </row>
    <row r="1499" s="14" customFormat="1">
      <c r="A1499" s="14"/>
      <c r="B1499" s="243"/>
      <c r="C1499" s="244"/>
      <c r="D1499" s="234" t="s">
        <v>171</v>
      </c>
      <c r="E1499" s="245" t="s">
        <v>19</v>
      </c>
      <c r="F1499" s="246" t="s">
        <v>1559</v>
      </c>
      <c r="G1499" s="244"/>
      <c r="H1499" s="247">
        <v>3.7679999999999998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171</v>
      </c>
      <c r="AU1499" s="253" t="s">
        <v>81</v>
      </c>
      <c r="AV1499" s="14" t="s">
        <v>81</v>
      </c>
      <c r="AW1499" s="14" t="s">
        <v>33</v>
      </c>
      <c r="AX1499" s="14" t="s">
        <v>72</v>
      </c>
      <c r="AY1499" s="253" t="s">
        <v>160</v>
      </c>
    </row>
    <row r="1500" s="14" customFormat="1">
      <c r="A1500" s="14"/>
      <c r="B1500" s="243"/>
      <c r="C1500" s="244"/>
      <c r="D1500" s="234" t="s">
        <v>171</v>
      </c>
      <c r="E1500" s="245" t="s">
        <v>19</v>
      </c>
      <c r="F1500" s="246" t="s">
        <v>1560</v>
      </c>
      <c r="G1500" s="244"/>
      <c r="H1500" s="247">
        <v>10.4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3" t="s">
        <v>171</v>
      </c>
      <c r="AU1500" s="253" t="s">
        <v>81</v>
      </c>
      <c r="AV1500" s="14" t="s">
        <v>81</v>
      </c>
      <c r="AW1500" s="14" t="s">
        <v>33</v>
      </c>
      <c r="AX1500" s="14" t="s">
        <v>72</v>
      </c>
      <c r="AY1500" s="253" t="s">
        <v>160</v>
      </c>
    </row>
    <row r="1501" s="14" customFormat="1">
      <c r="A1501" s="14"/>
      <c r="B1501" s="243"/>
      <c r="C1501" s="244"/>
      <c r="D1501" s="234" t="s">
        <v>171</v>
      </c>
      <c r="E1501" s="245" t="s">
        <v>19</v>
      </c>
      <c r="F1501" s="246" t="s">
        <v>1561</v>
      </c>
      <c r="G1501" s="244"/>
      <c r="H1501" s="247">
        <v>10.35</v>
      </c>
      <c r="I1501" s="248"/>
      <c r="J1501" s="244"/>
      <c r="K1501" s="244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171</v>
      </c>
      <c r="AU1501" s="253" t="s">
        <v>81</v>
      </c>
      <c r="AV1501" s="14" t="s">
        <v>81</v>
      </c>
      <c r="AW1501" s="14" t="s">
        <v>33</v>
      </c>
      <c r="AX1501" s="14" t="s">
        <v>72</v>
      </c>
      <c r="AY1501" s="253" t="s">
        <v>160</v>
      </c>
    </row>
    <row r="1502" s="14" customFormat="1">
      <c r="A1502" s="14"/>
      <c r="B1502" s="243"/>
      <c r="C1502" s="244"/>
      <c r="D1502" s="234" t="s">
        <v>171</v>
      </c>
      <c r="E1502" s="245" t="s">
        <v>19</v>
      </c>
      <c r="F1502" s="246" t="s">
        <v>1560</v>
      </c>
      <c r="G1502" s="244"/>
      <c r="H1502" s="247">
        <v>10.4</v>
      </c>
      <c r="I1502" s="248"/>
      <c r="J1502" s="244"/>
      <c r="K1502" s="244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3" t="s">
        <v>171</v>
      </c>
      <c r="AU1502" s="253" t="s">
        <v>81</v>
      </c>
      <c r="AV1502" s="14" t="s">
        <v>81</v>
      </c>
      <c r="AW1502" s="14" t="s">
        <v>33</v>
      </c>
      <c r="AX1502" s="14" t="s">
        <v>72</v>
      </c>
      <c r="AY1502" s="253" t="s">
        <v>160</v>
      </c>
    </row>
    <row r="1503" s="13" customFormat="1">
      <c r="A1503" s="13"/>
      <c r="B1503" s="232"/>
      <c r="C1503" s="233"/>
      <c r="D1503" s="234" t="s">
        <v>171</v>
      </c>
      <c r="E1503" s="235" t="s">
        <v>19</v>
      </c>
      <c r="F1503" s="236" t="s">
        <v>326</v>
      </c>
      <c r="G1503" s="233"/>
      <c r="H1503" s="235" t="s">
        <v>19</v>
      </c>
      <c r="I1503" s="237"/>
      <c r="J1503" s="233"/>
      <c r="K1503" s="233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171</v>
      </c>
      <c r="AU1503" s="242" t="s">
        <v>81</v>
      </c>
      <c r="AV1503" s="13" t="s">
        <v>79</v>
      </c>
      <c r="AW1503" s="13" t="s">
        <v>33</v>
      </c>
      <c r="AX1503" s="13" t="s">
        <v>72</v>
      </c>
      <c r="AY1503" s="242" t="s">
        <v>160</v>
      </c>
    </row>
    <row r="1504" s="13" customFormat="1">
      <c r="A1504" s="13"/>
      <c r="B1504" s="232"/>
      <c r="C1504" s="233"/>
      <c r="D1504" s="234" t="s">
        <v>171</v>
      </c>
      <c r="E1504" s="235" t="s">
        <v>19</v>
      </c>
      <c r="F1504" s="236" t="s">
        <v>1344</v>
      </c>
      <c r="G1504" s="233"/>
      <c r="H1504" s="235" t="s">
        <v>19</v>
      </c>
      <c r="I1504" s="237"/>
      <c r="J1504" s="233"/>
      <c r="K1504" s="233"/>
      <c r="L1504" s="238"/>
      <c r="M1504" s="239"/>
      <c r="N1504" s="240"/>
      <c r="O1504" s="240"/>
      <c r="P1504" s="240"/>
      <c r="Q1504" s="240"/>
      <c r="R1504" s="240"/>
      <c r="S1504" s="240"/>
      <c r="T1504" s="241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2" t="s">
        <v>171</v>
      </c>
      <c r="AU1504" s="242" t="s">
        <v>81</v>
      </c>
      <c r="AV1504" s="13" t="s">
        <v>79</v>
      </c>
      <c r="AW1504" s="13" t="s">
        <v>33</v>
      </c>
      <c r="AX1504" s="13" t="s">
        <v>72</v>
      </c>
      <c r="AY1504" s="242" t="s">
        <v>160</v>
      </c>
    </row>
    <row r="1505" s="14" customFormat="1">
      <c r="A1505" s="14"/>
      <c r="B1505" s="243"/>
      <c r="C1505" s="244"/>
      <c r="D1505" s="234" t="s">
        <v>171</v>
      </c>
      <c r="E1505" s="245" t="s">
        <v>19</v>
      </c>
      <c r="F1505" s="246" t="s">
        <v>1562</v>
      </c>
      <c r="G1505" s="244"/>
      <c r="H1505" s="247">
        <v>21.829999999999998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3" t="s">
        <v>171</v>
      </c>
      <c r="AU1505" s="253" t="s">
        <v>81</v>
      </c>
      <c r="AV1505" s="14" t="s">
        <v>81</v>
      </c>
      <c r="AW1505" s="14" t="s">
        <v>33</v>
      </c>
      <c r="AX1505" s="14" t="s">
        <v>72</v>
      </c>
      <c r="AY1505" s="253" t="s">
        <v>160</v>
      </c>
    </row>
    <row r="1506" s="13" customFormat="1">
      <c r="A1506" s="13"/>
      <c r="B1506" s="232"/>
      <c r="C1506" s="233"/>
      <c r="D1506" s="234" t="s">
        <v>171</v>
      </c>
      <c r="E1506" s="235" t="s">
        <v>19</v>
      </c>
      <c r="F1506" s="236" t="s">
        <v>1349</v>
      </c>
      <c r="G1506" s="233"/>
      <c r="H1506" s="235" t="s">
        <v>19</v>
      </c>
      <c r="I1506" s="237"/>
      <c r="J1506" s="233"/>
      <c r="K1506" s="233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2" t="s">
        <v>171</v>
      </c>
      <c r="AU1506" s="242" t="s">
        <v>81</v>
      </c>
      <c r="AV1506" s="13" t="s">
        <v>79</v>
      </c>
      <c r="AW1506" s="13" t="s">
        <v>33</v>
      </c>
      <c r="AX1506" s="13" t="s">
        <v>72</v>
      </c>
      <c r="AY1506" s="242" t="s">
        <v>160</v>
      </c>
    </row>
    <row r="1507" s="14" customFormat="1">
      <c r="A1507" s="14"/>
      <c r="B1507" s="243"/>
      <c r="C1507" s="244"/>
      <c r="D1507" s="234" t="s">
        <v>171</v>
      </c>
      <c r="E1507" s="245" t="s">
        <v>19</v>
      </c>
      <c r="F1507" s="246" t="s">
        <v>1563</v>
      </c>
      <c r="G1507" s="244"/>
      <c r="H1507" s="247">
        <v>34.399999999999999</v>
      </c>
      <c r="I1507" s="248"/>
      <c r="J1507" s="244"/>
      <c r="K1507" s="244"/>
      <c r="L1507" s="249"/>
      <c r="M1507" s="250"/>
      <c r="N1507" s="251"/>
      <c r="O1507" s="251"/>
      <c r="P1507" s="251"/>
      <c r="Q1507" s="251"/>
      <c r="R1507" s="251"/>
      <c r="S1507" s="251"/>
      <c r="T1507" s="252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3" t="s">
        <v>171</v>
      </c>
      <c r="AU1507" s="253" t="s">
        <v>81</v>
      </c>
      <c r="AV1507" s="14" t="s">
        <v>81</v>
      </c>
      <c r="AW1507" s="14" t="s">
        <v>33</v>
      </c>
      <c r="AX1507" s="14" t="s">
        <v>72</v>
      </c>
      <c r="AY1507" s="253" t="s">
        <v>160</v>
      </c>
    </row>
    <row r="1508" s="13" customFormat="1">
      <c r="A1508" s="13"/>
      <c r="B1508" s="232"/>
      <c r="C1508" s="233"/>
      <c r="D1508" s="234" t="s">
        <v>171</v>
      </c>
      <c r="E1508" s="235" t="s">
        <v>19</v>
      </c>
      <c r="F1508" s="236" t="s">
        <v>1353</v>
      </c>
      <c r="G1508" s="233"/>
      <c r="H1508" s="235" t="s">
        <v>19</v>
      </c>
      <c r="I1508" s="237"/>
      <c r="J1508" s="233"/>
      <c r="K1508" s="233"/>
      <c r="L1508" s="238"/>
      <c r="M1508" s="239"/>
      <c r="N1508" s="240"/>
      <c r="O1508" s="240"/>
      <c r="P1508" s="240"/>
      <c r="Q1508" s="240"/>
      <c r="R1508" s="240"/>
      <c r="S1508" s="240"/>
      <c r="T1508" s="24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2" t="s">
        <v>171</v>
      </c>
      <c r="AU1508" s="242" t="s">
        <v>81</v>
      </c>
      <c r="AV1508" s="13" t="s">
        <v>79</v>
      </c>
      <c r="AW1508" s="13" t="s">
        <v>33</v>
      </c>
      <c r="AX1508" s="13" t="s">
        <v>72</v>
      </c>
      <c r="AY1508" s="242" t="s">
        <v>160</v>
      </c>
    </row>
    <row r="1509" s="14" customFormat="1">
      <c r="A1509" s="14"/>
      <c r="B1509" s="243"/>
      <c r="C1509" s="244"/>
      <c r="D1509" s="234" t="s">
        <v>171</v>
      </c>
      <c r="E1509" s="245" t="s">
        <v>19</v>
      </c>
      <c r="F1509" s="246" t="s">
        <v>1564</v>
      </c>
      <c r="G1509" s="244"/>
      <c r="H1509" s="247">
        <v>18.100000000000001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171</v>
      </c>
      <c r="AU1509" s="253" t="s">
        <v>81</v>
      </c>
      <c r="AV1509" s="14" t="s">
        <v>81</v>
      </c>
      <c r="AW1509" s="14" t="s">
        <v>33</v>
      </c>
      <c r="AX1509" s="14" t="s">
        <v>72</v>
      </c>
      <c r="AY1509" s="253" t="s">
        <v>160</v>
      </c>
    </row>
    <row r="1510" s="14" customFormat="1">
      <c r="A1510" s="14"/>
      <c r="B1510" s="243"/>
      <c r="C1510" s="244"/>
      <c r="D1510" s="234" t="s">
        <v>171</v>
      </c>
      <c r="E1510" s="245" t="s">
        <v>19</v>
      </c>
      <c r="F1510" s="246" t="s">
        <v>1565</v>
      </c>
      <c r="G1510" s="244"/>
      <c r="H1510" s="247">
        <v>0.5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171</v>
      </c>
      <c r="AU1510" s="253" t="s">
        <v>81</v>
      </c>
      <c r="AV1510" s="14" t="s">
        <v>81</v>
      </c>
      <c r="AW1510" s="14" t="s">
        <v>33</v>
      </c>
      <c r="AX1510" s="14" t="s">
        <v>72</v>
      </c>
      <c r="AY1510" s="253" t="s">
        <v>160</v>
      </c>
    </row>
    <row r="1511" s="13" customFormat="1">
      <c r="A1511" s="13"/>
      <c r="B1511" s="232"/>
      <c r="C1511" s="233"/>
      <c r="D1511" s="234" t="s">
        <v>171</v>
      </c>
      <c r="E1511" s="235" t="s">
        <v>19</v>
      </c>
      <c r="F1511" s="236" t="s">
        <v>1358</v>
      </c>
      <c r="G1511" s="233"/>
      <c r="H1511" s="235" t="s">
        <v>19</v>
      </c>
      <c r="I1511" s="237"/>
      <c r="J1511" s="233"/>
      <c r="K1511" s="233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171</v>
      </c>
      <c r="AU1511" s="242" t="s">
        <v>81</v>
      </c>
      <c r="AV1511" s="13" t="s">
        <v>79</v>
      </c>
      <c r="AW1511" s="13" t="s">
        <v>33</v>
      </c>
      <c r="AX1511" s="13" t="s">
        <v>72</v>
      </c>
      <c r="AY1511" s="242" t="s">
        <v>160</v>
      </c>
    </row>
    <row r="1512" s="14" customFormat="1">
      <c r="A1512" s="14"/>
      <c r="B1512" s="243"/>
      <c r="C1512" s="244"/>
      <c r="D1512" s="234" t="s">
        <v>171</v>
      </c>
      <c r="E1512" s="245" t="s">
        <v>19</v>
      </c>
      <c r="F1512" s="246" t="s">
        <v>1566</v>
      </c>
      <c r="G1512" s="244"/>
      <c r="H1512" s="247">
        <v>18.34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171</v>
      </c>
      <c r="AU1512" s="253" t="s">
        <v>81</v>
      </c>
      <c r="AV1512" s="14" t="s">
        <v>81</v>
      </c>
      <c r="AW1512" s="14" t="s">
        <v>33</v>
      </c>
      <c r="AX1512" s="14" t="s">
        <v>72</v>
      </c>
      <c r="AY1512" s="253" t="s">
        <v>160</v>
      </c>
    </row>
    <row r="1513" s="13" customFormat="1">
      <c r="A1513" s="13"/>
      <c r="B1513" s="232"/>
      <c r="C1513" s="233"/>
      <c r="D1513" s="234" t="s">
        <v>171</v>
      </c>
      <c r="E1513" s="235" t="s">
        <v>19</v>
      </c>
      <c r="F1513" s="236" t="s">
        <v>1361</v>
      </c>
      <c r="G1513" s="233"/>
      <c r="H1513" s="235" t="s">
        <v>19</v>
      </c>
      <c r="I1513" s="237"/>
      <c r="J1513" s="233"/>
      <c r="K1513" s="233"/>
      <c r="L1513" s="238"/>
      <c r="M1513" s="239"/>
      <c r="N1513" s="240"/>
      <c r="O1513" s="240"/>
      <c r="P1513" s="240"/>
      <c r="Q1513" s="240"/>
      <c r="R1513" s="240"/>
      <c r="S1513" s="240"/>
      <c r="T1513" s="241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2" t="s">
        <v>171</v>
      </c>
      <c r="AU1513" s="242" t="s">
        <v>81</v>
      </c>
      <c r="AV1513" s="13" t="s">
        <v>79</v>
      </c>
      <c r="AW1513" s="13" t="s">
        <v>33</v>
      </c>
      <c r="AX1513" s="13" t="s">
        <v>72</v>
      </c>
      <c r="AY1513" s="242" t="s">
        <v>160</v>
      </c>
    </row>
    <row r="1514" s="14" customFormat="1">
      <c r="A1514" s="14"/>
      <c r="B1514" s="243"/>
      <c r="C1514" s="244"/>
      <c r="D1514" s="234" t="s">
        <v>171</v>
      </c>
      <c r="E1514" s="245" t="s">
        <v>19</v>
      </c>
      <c r="F1514" s="246" t="s">
        <v>1567</v>
      </c>
      <c r="G1514" s="244"/>
      <c r="H1514" s="247">
        <v>8.3000000000000007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171</v>
      </c>
      <c r="AU1514" s="253" t="s">
        <v>81</v>
      </c>
      <c r="AV1514" s="14" t="s">
        <v>81</v>
      </c>
      <c r="AW1514" s="14" t="s">
        <v>33</v>
      </c>
      <c r="AX1514" s="14" t="s">
        <v>72</v>
      </c>
      <c r="AY1514" s="253" t="s">
        <v>160</v>
      </c>
    </row>
    <row r="1515" s="13" customFormat="1">
      <c r="A1515" s="13"/>
      <c r="B1515" s="232"/>
      <c r="C1515" s="233"/>
      <c r="D1515" s="234" t="s">
        <v>171</v>
      </c>
      <c r="E1515" s="235" t="s">
        <v>19</v>
      </c>
      <c r="F1515" s="236" t="s">
        <v>1364</v>
      </c>
      <c r="G1515" s="233"/>
      <c r="H1515" s="235" t="s">
        <v>19</v>
      </c>
      <c r="I1515" s="237"/>
      <c r="J1515" s="233"/>
      <c r="K1515" s="233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2" t="s">
        <v>171</v>
      </c>
      <c r="AU1515" s="242" t="s">
        <v>81</v>
      </c>
      <c r="AV1515" s="13" t="s">
        <v>79</v>
      </c>
      <c r="AW1515" s="13" t="s">
        <v>33</v>
      </c>
      <c r="AX1515" s="13" t="s">
        <v>72</v>
      </c>
      <c r="AY1515" s="242" t="s">
        <v>160</v>
      </c>
    </row>
    <row r="1516" s="14" customFormat="1">
      <c r="A1516" s="14"/>
      <c r="B1516" s="243"/>
      <c r="C1516" s="244"/>
      <c r="D1516" s="234" t="s">
        <v>171</v>
      </c>
      <c r="E1516" s="245" t="s">
        <v>19</v>
      </c>
      <c r="F1516" s="246" t="s">
        <v>1568</v>
      </c>
      <c r="G1516" s="244"/>
      <c r="H1516" s="247">
        <v>18.780000000000001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171</v>
      </c>
      <c r="AU1516" s="253" t="s">
        <v>81</v>
      </c>
      <c r="AV1516" s="14" t="s">
        <v>81</v>
      </c>
      <c r="AW1516" s="14" t="s">
        <v>33</v>
      </c>
      <c r="AX1516" s="14" t="s">
        <v>72</v>
      </c>
      <c r="AY1516" s="253" t="s">
        <v>160</v>
      </c>
    </row>
    <row r="1517" s="13" customFormat="1">
      <c r="A1517" s="13"/>
      <c r="B1517" s="232"/>
      <c r="C1517" s="233"/>
      <c r="D1517" s="234" t="s">
        <v>171</v>
      </c>
      <c r="E1517" s="235" t="s">
        <v>19</v>
      </c>
      <c r="F1517" s="236" t="s">
        <v>1367</v>
      </c>
      <c r="G1517" s="233"/>
      <c r="H1517" s="235" t="s">
        <v>19</v>
      </c>
      <c r="I1517" s="237"/>
      <c r="J1517" s="233"/>
      <c r="K1517" s="233"/>
      <c r="L1517" s="238"/>
      <c r="M1517" s="239"/>
      <c r="N1517" s="240"/>
      <c r="O1517" s="240"/>
      <c r="P1517" s="240"/>
      <c r="Q1517" s="240"/>
      <c r="R1517" s="240"/>
      <c r="S1517" s="240"/>
      <c r="T1517" s="24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2" t="s">
        <v>171</v>
      </c>
      <c r="AU1517" s="242" t="s">
        <v>81</v>
      </c>
      <c r="AV1517" s="13" t="s">
        <v>79</v>
      </c>
      <c r="AW1517" s="13" t="s">
        <v>33</v>
      </c>
      <c r="AX1517" s="13" t="s">
        <v>72</v>
      </c>
      <c r="AY1517" s="242" t="s">
        <v>160</v>
      </c>
    </row>
    <row r="1518" s="14" customFormat="1">
      <c r="A1518" s="14"/>
      <c r="B1518" s="243"/>
      <c r="C1518" s="244"/>
      <c r="D1518" s="234" t="s">
        <v>171</v>
      </c>
      <c r="E1518" s="245" t="s">
        <v>19</v>
      </c>
      <c r="F1518" s="246" t="s">
        <v>1569</v>
      </c>
      <c r="G1518" s="244"/>
      <c r="H1518" s="247">
        <v>8.5</v>
      </c>
      <c r="I1518" s="248"/>
      <c r="J1518" s="244"/>
      <c r="K1518" s="244"/>
      <c r="L1518" s="249"/>
      <c r="M1518" s="250"/>
      <c r="N1518" s="251"/>
      <c r="O1518" s="251"/>
      <c r="P1518" s="251"/>
      <c r="Q1518" s="251"/>
      <c r="R1518" s="251"/>
      <c r="S1518" s="251"/>
      <c r="T1518" s="25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3" t="s">
        <v>171</v>
      </c>
      <c r="AU1518" s="253" t="s">
        <v>81</v>
      </c>
      <c r="AV1518" s="14" t="s">
        <v>81</v>
      </c>
      <c r="AW1518" s="14" t="s">
        <v>33</v>
      </c>
      <c r="AX1518" s="14" t="s">
        <v>72</v>
      </c>
      <c r="AY1518" s="253" t="s">
        <v>160</v>
      </c>
    </row>
    <row r="1519" s="13" customFormat="1">
      <c r="A1519" s="13"/>
      <c r="B1519" s="232"/>
      <c r="C1519" s="233"/>
      <c r="D1519" s="234" t="s">
        <v>171</v>
      </c>
      <c r="E1519" s="235" t="s">
        <v>19</v>
      </c>
      <c r="F1519" s="236" t="s">
        <v>1369</v>
      </c>
      <c r="G1519" s="233"/>
      <c r="H1519" s="235" t="s">
        <v>19</v>
      </c>
      <c r="I1519" s="237"/>
      <c r="J1519" s="233"/>
      <c r="K1519" s="233"/>
      <c r="L1519" s="238"/>
      <c r="M1519" s="239"/>
      <c r="N1519" s="240"/>
      <c r="O1519" s="240"/>
      <c r="P1519" s="240"/>
      <c r="Q1519" s="240"/>
      <c r="R1519" s="240"/>
      <c r="S1519" s="240"/>
      <c r="T1519" s="24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2" t="s">
        <v>171</v>
      </c>
      <c r="AU1519" s="242" t="s">
        <v>81</v>
      </c>
      <c r="AV1519" s="13" t="s">
        <v>79</v>
      </c>
      <c r="AW1519" s="13" t="s">
        <v>33</v>
      </c>
      <c r="AX1519" s="13" t="s">
        <v>72</v>
      </c>
      <c r="AY1519" s="242" t="s">
        <v>160</v>
      </c>
    </row>
    <row r="1520" s="14" customFormat="1">
      <c r="A1520" s="14"/>
      <c r="B1520" s="243"/>
      <c r="C1520" s="244"/>
      <c r="D1520" s="234" t="s">
        <v>171</v>
      </c>
      <c r="E1520" s="245" t="s">
        <v>19</v>
      </c>
      <c r="F1520" s="246" t="s">
        <v>1570</v>
      </c>
      <c r="G1520" s="244"/>
      <c r="H1520" s="247">
        <v>18.539999999999999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171</v>
      </c>
      <c r="AU1520" s="253" t="s">
        <v>81</v>
      </c>
      <c r="AV1520" s="14" t="s">
        <v>81</v>
      </c>
      <c r="AW1520" s="14" t="s">
        <v>33</v>
      </c>
      <c r="AX1520" s="14" t="s">
        <v>72</v>
      </c>
      <c r="AY1520" s="253" t="s">
        <v>160</v>
      </c>
    </row>
    <row r="1521" s="13" customFormat="1">
      <c r="A1521" s="13"/>
      <c r="B1521" s="232"/>
      <c r="C1521" s="233"/>
      <c r="D1521" s="234" t="s">
        <v>171</v>
      </c>
      <c r="E1521" s="235" t="s">
        <v>19</v>
      </c>
      <c r="F1521" s="236" t="s">
        <v>1371</v>
      </c>
      <c r="G1521" s="233"/>
      <c r="H1521" s="235" t="s">
        <v>19</v>
      </c>
      <c r="I1521" s="237"/>
      <c r="J1521" s="233"/>
      <c r="K1521" s="233"/>
      <c r="L1521" s="238"/>
      <c r="M1521" s="239"/>
      <c r="N1521" s="240"/>
      <c r="O1521" s="240"/>
      <c r="P1521" s="240"/>
      <c r="Q1521" s="240"/>
      <c r="R1521" s="240"/>
      <c r="S1521" s="240"/>
      <c r="T1521" s="241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2" t="s">
        <v>171</v>
      </c>
      <c r="AU1521" s="242" t="s">
        <v>81</v>
      </c>
      <c r="AV1521" s="13" t="s">
        <v>79</v>
      </c>
      <c r="AW1521" s="13" t="s">
        <v>33</v>
      </c>
      <c r="AX1521" s="13" t="s">
        <v>72</v>
      </c>
      <c r="AY1521" s="242" t="s">
        <v>160</v>
      </c>
    </row>
    <row r="1522" s="14" customFormat="1">
      <c r="A1522" s="14"/>
      <c r="B1522" s="243"/>
      <c r="C1522" s="244"/>
      <c r="D1522" s="234" t="s">
        <v>171</v>
      </c>
      <c r="E1522" s="245" t="s">
        <v>19</v>
      </c>
      <c r="F1522" s="246" t="s">
        <v>1569</v>
      </c>
      <c r="G1522" s="244"/>
      <c r="H1522" s="247">
        <v>8.5</v>
      </c>
      <c r="I1522" s="248"/>
      <c r="J1522" s="244"/>
      <c r="K1522" s="244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3" t="s">
        <v>171</v>
      </c>
      <c r="AU1522" s="253" t="s">
        <v>81</v>
      </c>
      <c r="AV1522" s="14" t="s">
        <v>81</v>
      </c>
      <c r="AW1522" s="14" t="s">
        <v>33</v>
      </c>
      <c r="AX1522" s="14" t="s">
        <v>72</v>
      </c>
      <c r="AY1522" s="253" t="s">
        <v>160</v>
      </c>
    </row>
    <row r="1523" s="13" customFormat="1">
      <c r="A1523" s="13"/>
      <c r="B1523" s="232"/>
      <c r="C1523" s="233"/>
      <c r="D1523" s="234" t="s">
        <v>171</v>
      </c>
      <c r="E1523" s="235" t="s">
        <v>19</v>
      </c>
      <c r="F1523" s="236" t="s">
        <v>1372</v>
      </c>
      <c r="G1523" s="233"/>
      <c r="H1523" s="235" t="s">
        <v>19</v>
      </c>
      <c r="I1523" s="237"/>
      <c r="J1523" s="233"/>
      <c r="K1523" s="233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171</v>
      </c>
      <c r="AU1523" s="242" t="s">
        <v>81</v>
      </c>
      <c r="AV1523" s="13" t="s">
        <v>79</v>
      </c>
      <c r="AW1523" s="13" t="s">
        <v>33</v>
      </c>
      <c r="AX1523" s="13" t="s">
        <v>72</v>
      </c>
      <c r="AY1523" s="242" t="s">
        <v>160</v>
      </c>
    </row>
    <row r="1524" s="14" customFormat="1">
      <c r="A1524" s="14"/>
      <c r="B1524" s="243"/>
      <c r="C1524" s="244"/>
      <c r="D1524" s="234" t="s">
        <v>171</v>
      </c>
      <c r="E1524" s="245" t="s">
        <v>19</v>
      </c>
      <c r="F1524" s="246" t="s">
        <v>1571</v>
      </c>
      <c r="G1524" s="244"/>
      <c r="H1524" s="247">
        <v>18.530000000000001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171</v>
      </c>
      <c r="AU1524" s="253" t="s">
        <v>81</v>
      </c>
      <c r="AV1524" s="14" t="s">
        <v>81</v>
      </c>
      <c r="AW1524" s="14" t="s">
        <v>33</v>
      </c>
      <c r="AX1524" s="14" t="s">
        <v>72</v>
      </c>
      <c r="AY1524" s="253" t="s">
        <v>160</v>
      </c>
    </row>
    <row r="1525" s="13" customFormat="1">
      <c r="A1525" s="13"/>
      <c r="B1525" s="232"/>
      <c r="C1525" s="233"/>
      <c r="D1525" s="234" t="s">
        <v>171</v>
      </c>
      <c r="E1525" s="235" t="s">
        <v>19</v>
      </c>
      <c r="F1525" s="236" t="s">
        <v>1374</v>
      </c>
      <c r="G1525" s="233"/>
      <c r="H1525" s="235" t="s">
        <v>19</v>
      </c>
      <c r="I1525" s="237"/>
      <c r="J1525" s="233"/>
      <c r="K1525" s="233"/>
      <c r="L1525" s="238"/>
      <c r="M1525" s="239"/>
      <c r="N1525" s="240"/>
      <c r="O1525" s="240"/>
      <c r="P1525" s="240"/>
      <c r="Q1525" s="240"/>
      <c r="R1525" s="240"/>
      <c r="S1525" s="240"/>
      <c r="T1525" s="241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2" t="s">
        <v>171</v>
      </c>
      <c r="AU1525" s="242" t="s">
        <v>81</v>
      </c>
      <c r="AV1525" s="13" t="s">
        <v>79</v>
      </c>
      <c r="AW1525" s="13" t="s">
        <v>33</v>
      </c>
      <c r="AX1525" s="13" t="s">
        <v>72</v>
      </c>
      <c r="AY1525" s="242" t="s">
        <v>160</v>
      </c>
    </row>
    <row r="1526" s="14" customFormat="1">
      <c r="A1526" s="14"/>
      <c r="B1526" s="243"/>
      <c r="C1526" s="244"/>
      <c r="D1526" s="234" t="s">
        <v>171</v>
      </c>
      <c r="E1526" s="245" t="s">
        <v>19</v>
      </c>
      <c r="F1526" s="246" t="s">
        <v>1569</v>
      </c>
      <c r="G1526" s="244"/>
      <c r="H1526" s="247">
        <v>8.5</v>
      </c>
      <c r="I1526" s="248"/>
      <c r="J1526" s="244"/>
      <c r="K1526" s="244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3" t="s">
        <v>171</v>
      </c>
      <c r="AU1526" s="253" t="s">
        <v>81</v>
      </c>
      <c r="AV1526" s="14" t="s">
        <v>81</v>
      </c>
      <c r="AW1526" s="14" t="s">
        <v>33</v>
      </c>
      <c r="AX1526" s="14" t="s">
        <v>72</v>
      </c>
      <c r="AY1526" s="253" t="s">
        <v>160</v>
      </c>
    </row>
    <row r="1527" s="13" customFormat="1">
      <c r="A1527" s="13"/>
      <c r="B1527" s="232"/>
      <c r="C1527" s="233"/>
      <c r="D1527" s="234" t="s">
        <v>171</v>
      </c>
      <c r="E1527" s="235" t="s">
        <v>19</v>
      </c>
      <c r="F1527" s="236" t="s">
        <v>1375</v>
      </c>
      <c r="G1527" s="233"/>
      <c r="H1527" s="235" t="s">
        <v>19</v>
      </c>
      <c r="I1527" s="237"/>
      <c r="J1527" s="233"/>
      <c r="K1527" s="233"/>
      <c r="L1527" s="238"/>
      <c r="M1527" s="239"/>
      <c r="N1527" s="240"/>
      <c r="O1527" s="240"/>
      <c r="P1527" s="240"/>
      <c r="Q1527" s="240"/>
      <c r="R1527" s="240"/>
      <c r="S1527" s="240"/>
      <c r="T1527" s="241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2" t="s">
        <v>171</v>
      </c>
      <c r="AU1527" s="242" t="s">
        <v>81</v>
      </c>
      <c r="AV1527" s="13" t="s">
        <v>79</v>
      </c>
      <c r="AW1527" s="13" t="s">
        <v>33</v>
      </c>
      <c r="AX1527" s="13" t="s">
        <v>72</v>
      </c>
      <c r="AY1527" s="242" t="s">
        <v>160</v>
      </c>
    </row>
    <row r="1528" s="14" customFormat="1">
      <c r="A1528" s="14"/>
      <c r="B1528" s="243"/>
      <c r="C1528" s="244"/>
      <c r="D1528" s="234" t="s">
        <v>171</v>
      </c>
      <c r="E1528" s="245" t="s">
        <v>19</v>
      </c>
      <c r="F1528" s="246" t="s">
        <v>1572</v>
      </c>
      <c r="G1528" s="244"/>
      <c r="H1528" s="247">
        <v>18.550000000000001</v>
      </c>
      <c r="I1528" s="248"/>
      <c r="J1528" s="244"/>
      <c r="K1528" s="244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3" t="s">
        <v>171</v>
      </c>
      <c r="AU1528" s="253" t="s">
        <v>81</v>
      </c>
      <c r="AV1528" s="14" t="s">
        <v>81</v>
      </c>
      <c r="AW1528" s="14" t="s">
        <v>33</v>
      </c>
      <c r="AX1528" s="14" t="s">
        <v>72</v>
      </c>
      <c r="AY1528" s="253" t="s">
        <v>160</v>
      </c>
    </row>
    <row r="1529" s="13" customFormat="1">
      <c r="A1529" s="13"/>
      <c r="B1529" s="232"/>
      <c r="C1529" s="233"/>
      <c r="D1529" s="234" t="s">
        <v>171</v>
      </c>
      <c r="E1529" s="235" t="s">
        <v>19</v>
      </c>
      <c r="F1529" s="236" t="s">
        <v>1377</v>
      </c>
      <c r="G1529" s="233"/>
      <c r="H1529" s="235" t="s">
        <v>19</v>
      </c>
      <c r="I1529" s="237"/>
      <c r="J1529" s="233"/>
      <c r="K1529" s="233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171</v>
      </c>
      <c r="AU1529" s="242" t="s">
        <v>81</v>
      </c>
      <c r="AV1529" s="13" t="s">
        <v>79</v>
      </c>
      <c r="AW1529" s="13" t="s">
        <v>33</v>
      </c>
      <c r="AX1529" s="13" t="s">
        <v>72</v>
      </c>
      <c r="AY1529" s="242" t="s">
        <v>160</v>
      </c>
    </row>
    <row r="1530" s="14" customFormat="1">
      <c r="A1530" s="14"/>
      <c r="B1530" s="243"/>
      <c r="C1530" s="244"/>
      <c r="D1530" s="234" t="s">
        <v>171</v>
      </c>
      <c r="E1530" s="245" t="s">
        <v>19</v>
      </c>
      <c r="F1530" s="246" t="s">
        <v>1569</v>
      </c>
      <c r="G1530" s="244"/>
      <c r="H1530" s="247">
        <v>8.5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171</v>
      </c>
      <c r="AU1530" s="253" t="s">
        <v>81</v>
      </c>
      <c r="AV1530" s="14" t="s">
        <v>81</v>
      </c>
      <c r="AW1530" s="14" t="s">
        <v>33</v>
      </c>
      <c r="AX1530" s="14" t="s">
        <v>72</v>
      </c>
      <c r="AY1530" s="253" t="s">
        <v>160</v>
      </c>
    </row>
    <row r="1531" s="15" customFormat="1">
      <c r="A1531" s="15"/>
      <c r="B1531" s="254"/>
      <c r="C1531" s="255"/>
      <c r="D1531" s="234" t="s">
        <v>171</v>
      </c>
      <c r="E1531" s="256" t="s">
        <v>19</v>
      </c>
      <c r="F1531" s="257" t="s">
        <v>173</v>
      </c>
      <c r="G1531" s="255"/>
      <c r="H1531" s="258">
        <v>351.45299999999997</v>
      </c>
      <c r="I1531" s="259"/>
      <c r="J1531" s="255"/>
      <c r="K1531" s="255"/>
      <c r="L1531" s="260"/>
      <c r="M1531" s="261"/>
      <c r="N1531" s="262"/>
      <c r="O1531" s="262"/>
      <c r="P1531" s="262"/>
      <c r="Q1531" s="262"/>
      <c r="R1531" s="262"/>
      <c r="S1531" s="262"/>
      <c r="T1531" s="263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4" t="s">
        <v>171</v>
      </c>
      <c r="AU1531" s="264" t="s">
        <v>81</v>
      </c>
      <c r="AV1531" s="15" t="s">
        <v>167</v>
      </c>
      <c r="AW1531" s="15" t="s">
        <v>33</v>
      </c>
      <c r="AX1531" s="15" t="s">
        <v>79</v>
      </c>
      <c r="AY1531" s="264" t="s">
        <v>160</v>
      </c>
    </row>
    <row r="1532" s="2" customFormat="1" ht="24.15" customHeight="1">
      <c r="A1532" s="40"/>
      <c r="B1532" s="41"/>
      <c r="C1532" s="214" t="s">
        <v>1573</v>
      </c>
      <c r="D1532" s="214" t="s">
        <v>162</v>
      </c>
      <c r="E1532" s="215" t="s">
        <v>1574</v>
      </c>
      <c r="F1532" s="216" t="s">
        <v>1575</v>
      </c>
      <c r="G1532" s="217" t="s">
        <v>165</v>
      </c>
      <c r="H1532" s="218">
        <v>3</v>
      </c>
      <c r="I1532" s="219"/>
      <c r="J1532" s="220">
        <f>ROUND(I1532*H1532,2)</f>
        <v>0</v>
      </c>
      <c r="K1532" s="216" t="s">
        <v>166</v>
      </c>
      <c r="L1532" s="46"/>
      <c r="M1532" s="221" t="s">
        <v>19</v>
      </c>
      <c r="N1532" s="222" t="s">
        <v>43</v>
      </c>
      <c r="O1532" s="86"/>
      <c r="P1532" s="223">
        <f>O1532*H1532</f>
        <v>0</v>
      </c>
      <c r="Q1532" s="223">
        <v>0.017770000000000001</v>
      </c>
      <c r="R1532" s="223">
        <f>Q1532*H1532</f>
        <v>0.053310000000000003</v>
      </c>
      <c r="S1532" s="223">
        <v>0</v>
      </c>
      <c r="T1532" s="224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25" t="s">
        <v>167</v>
      </c>
      <c r="AT1532" s="225" t="s">
        <v>162</v>
      </c>
      <c r="AU1532" s="225" t="s">
        <v>81</v>
      </c>
      <c r="AY1532" s="19" t="s">
        <v>160</v>
      </c>
      <c r="BE1532" s="226">
        <f>IF(N1532="základní",J1532,0)</f>
        <v>0</v>
      </c>
      <c r="BF1532" s="226">
        <f>IF(N1532="snížená",J1532,0)</f>
        <v>0</v>
      </c>
      <c r="BG1532" s="226">
        <f>IF(N1532="zákl. přenesená",J1532,0)</f>
        <v>0</v>
      </c>
      <c r="BH1532" s="226">
        <f>IF(N1532="sníž. přenesená",J1532,0)</f>
        <v>0</v>
      </c>
      <c r="BI1532" s="226">
        <f>IF(N1532="nulová",J1532,0)</f>
        <v>0</v>
      </c>
      <c r="BJ1532" s="19" t="s">
        <v>79</v>
      </c>
      <c r="BK1532" s="226">
        <f>ROUND(I1532*H1532,2)</f>
        <v>0</v>
      </c>
      <c r="BL1532" s="19" t="s">
        <v>167</v>
      </c>
      <c r="BM1532" s="225" t="s">
        <v>1576</v>
      </c>
    </row>
    <row r="1533" s="2" customFormat="1">
      <c r="A1533" s="40"/>
      <c r="B1533" s="41"/>
      <c r="C1533" s="42"/>
      <c r="D1533" s="227" t="s">
        <v>169</v>
      </c>
      <c r="E1533" s="42"/>
      <c r="F1533" s="228" t="s">
        <v>1577</v>
      </c>
      <c r="G1533" s="42"/>
      <c r="H1533" s="42"/>
      <c r="I1533" s="229"/>
      <c r="J1533" s="42"/>
      <c r="K1533" s="42"/>
      <c r="L1533" s="46"/>
      <c r="M1533" s="230"/>
      <c r="N1533" s="231"/>
      <c r="O1533" s="86"/>
      <c r="P1533" s="86"/>
      <c r="Q1533" s="86"/>
      <c r="R1533" s="86"/>
      <c r="S1533" s="86"/>
      <c r="T1533" s="87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T1533" s="19" t="s">
        <v>169</v>
      </c>
      <c r="AU1533" s="19" t="s">
        <v>81</v>
      </c>
    </row>
    <row r="1534" s="14" customFormat="1">
      <c r="A1534" s="14"/>
      <c r="B1534" s="243"/>
      <c r="C1534" s="244"/>
      <c r="D1534" s="234" t="s">
        <v>171</v>
      </c>
      <c r="E1534" s="245" t="s">
        <v>19</v>
      </c>
      <c r="F1534" s="246" t="s">
        <v>1578</v>
      </c>
      <c r="G1534" s="244"/>
      <c r="H1534" s="247">
        <v>1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171</v>
      </c>
      <c r="AU1534" s="253" t="s">
        <v>81</v>
      </c>
      <c r="AV1534" s="14" t="s">
        <v>81</v>
      </c>
      <c r="AW1534" s="14" t="s">
        <v>33</v>
      </c>
      <c r="AX1534" s="14" t="s">
        <v>72</v>
      </c>
      <c r="AY1534" s="253" t="s">
        <v>160</v>
      </c>
    </row>
    <row r="1535" s="14" customFormat="1">
      <c r="A1535" s="14"/>
      <c r="B1535" s="243"/>
      <c r="C1535" s="244"/>
      <c r="D1535" s="234" t="s">
        <v>171</v>
      </c>
      <c r="E1535" s="245" t="s">
        <v>19</v>
      </c>
      <c r="F1535" s="246" t="s">
        <v>1579</v>
      </c>
      <c r="G1535" s="244"/>
      <c r="H1535" s="247">
        <v>1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171</v>
      </c>
      <c r="AU1535" s="253" t="s">
        <v>81</v>
      </c>
      <c r="AV1535" s="14" t="s">
        <v>81</v>
      </c>
      <c r="AW1535" s="14" t="s">
        <v>33</v>
      </c>
      <c r="AX1535" s="14" t="s">
        <v>72</v>
      </c>
      <c r="AY1535" s="253" t="s">
        <v>160</v>
      </c>
    </row>
    <row r="1536" s="14" customFormat="1">
      <c r="A1536" s="14"/>
      <c r="B1536" s="243"/>
      <c r="C1536" s="244"/>
      <c r="D1536" s="234" t="s">
        <v>171</v>
      </c>
      <c r="E1536" s="245" t="s">
        <v>19</v>
      </c>
      <c r="F1536" s="246" t="s">
        <v>1580</v>
      </c>
      <c r="G1536" s="244"/>
      <c r="H1536" s="247">
        <v>1</v>
      </c>
      <c r="I1536" s="248"/>
      <c r="J1536" s="244"/>
      <c r="K1536" s="244"/>
      <c r="L1536" s="249"/>
      <c r="M1536" s="250"/>
      <c r="N1536" s="251"/>
      <c r="O1536" s="251"/>
      <c r="P1536" s="251"/>
      <c r="Q1536" s="251"/>
      <c r="R1536" s="251"/>
      <c r="S1536" s="251"/>
      <c r="T1536" s="252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3" t="s">
        <v>171</v>
      </c>
      <c r="AU1536" s="253" t="s">
        <v>81</v>
      </c>
      <c r="AV1536" s="14" t="s">
        <v>81</v>
      </c>
      <c r="AW1536" s="14" t="s">
        <v>33</v>
      </c>
      <c r="AX1536" s="14" t="s">
        <v>72</v>
      </c>
      <c r="AY1536" s="253" t="s">
        <v>160</v>
      </c>
    </row>
    <row r="1537" s="15" customFormat="1">
      <c r="A1537" s="15"/>
      <c r="B1537" s="254"/>
      <c r="C1537" s="255"/>
      <c r="D1537" s="234" t="s">
        <v>171</v>
      </c>
      <c r="E1537" s="256" t="s">
        <v>19</v>
      </c>
      <c r="F1537" s="257" t="s">
        <v>173</v>
      </c>
      <c r="G1537" s="255"/>
      <c r="H1537" s="258">
        <v>3</v>
      </c>
      <c r="I1537" s="259"/>
      <c r="J1537" s="255"/>
      <c r="K1537" s="255"/>
      <c r="L1537" s="260"/>
      <c r="M1537" s="261"/>
      <c r="N1537" s="262"/>
      <c r="O1537" s="262"/>
      <c r="P1537" s="262"/>
      <c r="Q1537" s="262"/>
      <c r="R1537" s="262"/>
      <c r="S1537" s="262"/>
      <c r="T1537" s="263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64" t="s">
        <v>171</v>
      </c>
      <c r="AU1537" s="264" t="s">
        <v>81</v>
      </c>
      <c r="AV1537" s="15" t="s">
        <v>167</v>
      </c>
      <c r="AW1537" s="15" t="s">
        <v>33</v>
      </c>
      <c r="AX1537" s="15" t="s">
        <v>79</v>
      </c>
      <c r="AY1537" s="264" t="s">
        <v>160</v>
      </c>
    </row>
    <row r="1538" s="2" customFormat="1" ht="16.5" customHeight="1">
      <c r="A1538" s="40"/>
      <c r="B1538" s="41"/>
      <c r="C1538" s="279" t="s">
        <v>1581</v>
      </c>
      <c r="D1538" s="279" t="s">
        <v>1270</v>
      </c>
      <c r="E1538" s="280" t="s">
        <v>1582</v>
      </c>
      <c r="F1538" s="281" t="s">
        <v>1583</v>
      </c>
      <c r="G1538" s="282" t="s">
        <v>165</v>
      </c>
      <c r="H1538" s="283">
        <v>1</v>
      </c>
      <c r="I1538" s="284"/>
      <c r="J1538" s="285">
        <f>ROUND(I1538*H1538,2)</f>
        <v>0</v>
      </c>
      <c r="K1538" s="281" t="s">
        <v>166</v>
      </c>
      <c r="L1538" s="286"/>
      <c r="M1538" s="287" t="s">
        <v>19</v>
      </c>
      <c r="N1538" s="288" t="s">
        <v>43</v>
      </c>
      <c r="O1538" s="86"/>
      <c r="P1538" s="223">
        <f>O1538*H1538</f>
        <v>0</v>
      </c>
      <c r="Q1538" s="223">
        <v>0.018339999999999999</v>
      </c>
      <c r="R1538" s="223">
        <f>Q1538*H1538</f>
        <v>0.018339999999999999</v>
      </c>
      <c r="S1538" s="223">
        <v>0</v>
      </c>
      <c r="T1538" s="224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25" t="s">
        <v>219</v>
      </c>
      <c r="AT1538" s="225" t="s">
        <v>1270</v>
      </c>
      <c r="AU1538" s="225" t="s">
        <v>81</v>
      </c>
      <c r="AY1538" s="19" t="s">
        <v>160</v>
      </c>
      <c r="BE1538" s="226">
        <f>IF(N1538="základní",J1538,0)</f>
        <v>0</v>
      </c>
      <c r="BF1538" s="226">
        <f>IF(N1538="snížená",J1538,0)</f>
        <v>0</v>
      </c>
      <c r="BG1538" s="226">
        <f>IF(N1538="zákl. přenesená",J1538,0)</f>
        <v>0</v>
      </c>
      <c r="BH1538" s="226">
        <f>IF(N1538="sníž. přenesená",J1538,0)</f>
        <v>0</v>
      </c>
      <c r="BI1538" s="226">
        <f>IF(N1538="nulová",J1538,0)</f>
        <v>0</v>
      </c>
      <c r="BJ1538" s="19" t="s">
        <v>79</v>
      </c>
      <c r="BK1538" s="226">
        <f>ROUND(I1538*H1538,2)</f>
        <v>0</v>
      </c>
      <c r="BL1538" s="19" t="s">
        <v>167</v>
      </c>
      <c r="BM1538" s="225" t="s">
        <v>1584</v>
      </c>
    </row>
    <row r="1539" s="2" customFormat="1">
      <c r="A1539" s="40"/>
      <c r="B1539" s="41"/>
      <c r="C1539" s="42"/>
      <c r="D1539" s="234" t="s">
        <v>1585</v>
      </c>
      <c r="E1539" s="42"/>
      <c r="F1539" s="289" t="s">
        <v>1586</v>
      </c>
      <c r="G1539" s="42"/>
      <c r="H1539" s="42"/>
      <c r="I1539" s="229"/>
      <c r="J1539" s="42"/>
      <c r="K1539" s="42"/>
      <c r="L1539" s="46"/>
      <c r="M1539" s="230"/>
      <c r="N1539" s="231"/>
      <c r="O1539" s="86"/>
      <c r="P1539" s="86"/>
      <c r="Q1539" s="86"/>
      <c r="R1539" s="86"/>
      <c r="S1539" s="86"/>
      <c r="T1539" s="87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9" t="s">
        <v>1585</v>
      </c>
      <c r="AU1539" s="19" t="s">
        <v>81</v>
      </c>
    </row>
    <row r="1540" s="14" customFormat="1">
      <c r="A1540" s="14"/>
      <c r="B1540" s="243"/>
      <c r="C1540" s="244"/>
      <c r="D1540" s="234" t="s">
        <v>171</v>
      </c>
      <c r="E1540" s="245" t="s">
        <v>19</v>
      </c>
      <c r="F1540" s="246" t="s">
        <v>1587</v>
      </c>
      <c r="G1540" s="244"/>
      <c r="H1540" s="247">
        <v>1</v>
      </c>
      <c r="I1540" s="248"/>
      <c r="J1540" s="244"/>
      <c r="K1540" s="244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3" t="s">
        <v>171</v>
      </c>
      <c r="AU1540" s="253" t="s">
        <v>81</v>
      </c>
      <c r="AV1540" s="14" t="s">
        <v>81</v>
      </c>
      <c r="AW1540" s="14" t="s">
        <v>33</v>
      </c>
      <c r="AX1540" s="14" t="s">
        <v>79</v>
      </c>
      <c r="AY1540" s="253" t="s">
        <v>160</v>
      </c>
    </row>
    <row r="1541" s="2" customFormat="1" ht="16.5" customHeight="1">
      <c r="A1541" s="40"/>
      <c r="B1541" s="41"/>
      <c r="C1541" s="279" t="s">
        <v>1588</v>
      </c>
      <c r="D1541" s="279" t="s">
        <v>1270</v>
      </c>
      <c r="E1541" s="280" t="s">
        <v>1589</v>
      </c>
      <c r="F1541" s="281" t="s">
        <v>1590</v>
      </c>
      <c r="G1541" s="282" t="s">
        <v>165</v>
      </c>
      <c r="H1541" s="283">
        <v>1</v>
      </c>
      <c r="I1541" s="284"/>
      <c r="J1541" s="285">
        <f>ROUND(I1541*H1541,2)</f>
        <v>0</v>
      </c>
      <c r="K1541" s="281" t="s">
        <v>166</v>
      </c>
      <c r="L1541" s="286"/>
      <c r="M1541" s="287" t="s">
        <v>19</v>
      </c>
      <c r="N1541" s="288" t="s">
        <v>43</v>
      </c>
      <c r="O1541" s="86"/>
      <c r="P1541" s="223">
        <f>O1541*H1541</f>
        <v>0</v>
      </c>
      <c r="Q1541" s="223">
        <v>0.019230000000000001</v>
      </c>
      <c r="R1541" s="223">
        <f>Q1541*H1541</f>
        <v>0.019230000000000001</v>
      </c>
      <c r="S1541" s="223">
        <v>0</v>
      </c>
      <c r="T1541" s="224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25" t="s">
        <v>219</v>
      </c>
      <c r="AT1541" s="225" t="s">
        <v>1270</v>
      </c>
      <c r="AU1541" s="225" t="s">
        <v>81</v>
      </c>
      <c r="AY1541" s="19" t="s">
        <v>160</v>
      </c>
      <c r="BE1541" s="226">
        <f>IF(N1541="základní",J1541,0)</f>
        <v>0</v>
      </c>
      <c r="BF1541" s="226">
        <f>IF(N1541="snížená",J1541,0)</f>
        <v>0</v>
      </c>
      <c r="BG1541" s="226">
        <f>IF(N1541="zákl. přenesená",J1541,0)</f>
        <v>0</v>
      </c>
      <c r="BH1541" s="226">
        <f>IF(N1541="sníž. přenesená",J1541,0)</f>
        <v>0</v>
      </c>
      <c r="BI1541" s="226">
        <f>IF(N1541="nulová",J1541,0)</f>
        <v>0</v>
      </c>
      <c r="BJ1541" s="19" t="s">
        <v>79</v>
      </c>
      <c r="BK1541" s="226">
        <f>ROUND(I1541*H1541,2)</f>
        <v>0</v>
      </c>
      <c r="BL1541" s="19" t="s">
        <v>167</v>
      </c>
      <c r="BM1541" s="225" t="s">
        <v>1591</v>
      </c>
    </row>
    <row r="1542" s="2" customFormat="1">
      <c r="A1542" s="40"/>
      <c r="B1542" s="41"/>
      <c r="C1542" s="42"/>
      <c r="D1542" s="234" t="s">
        <v>1585</v>
      </c>
      <c r="E1542" s="42"/>
      <c r="F1542" s="289" t="s">
        <v>1586</v>
      </c>
      <c r="G1542" s="42"/>
      <c r="H1542" s="42"/>
      <c r="I1542" s="229"/>
      <c r="J1542" s="42"/>
      <c r="K1542" s="42"/>
      <c r="L1542" s="46"/>
      <c r="M1542" s="230"/>
      <c r="N1542" s="231"/>
      <c r="O1542" s="86"/>
      <c r="P1542" s="86"/>
      <c r="Q1542" s="86"/>
      <c r="R1542" s="86"/>
      <c r="S1542" s="86"/>
      <c r="T1542" s="87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T1542" s="19" t="s">
        <v>1585</v>
      </c>
      <c r="AU1542" s="19" t="s">
        <v>81</v>
      </c>
    </row>
    <row r="1543" s="14" customFormat="1">
      <c r="A1543" s="14"/>
      <c r="B1543" s="243"/>
      <c r="C1543" s="244"/>
      <c r="D1543" s="234" t="s">
        <v>171</v>
      </c>
      <c r="E1543" s="245" t="s">
        <v>19</v>
      </c>
      <c r="F1543" s="246" t="s">
        <v>1592</v>
      </c>
      <c r="G1543" s="244"/>
      <c r="H1543" s="247">
        <v>1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171</v>
      </c>
      <c r="AU1543" s="253" t="s">
        <v>81</v>
      </c>
      <c r="AV1543" s="14" t="s">
        <v>81</v>
      </c>
      <c r="AW1543" s="14" t="s">
        <v>33</v>
      </c>
      <c r="AX1543" s="14" t="s">
        <v>79</v>
      </c>
      <c r="AY1543" s="253" t="s">
        <v>160</v>
      </c>
    </row>
    <row r="1544" s="2" customFormat="1" ht="16.5" customHeight="1">
      <c r="A1544" s="40"/>
      <c r="B1544" s="41"/>
      <c r="C1544" s="279" t="s">
        <v>1593</v>
      </c>
      <c r="D1544" s="279" t="s">
        <v>1270</v>
      </c>
      <c r="E1544" s="280" t="s">
        <v>1594</v>
      </c>
      <c r="F1544" s="281" t="s">
        <v>1595</v>
      </c>
      <c r="G1544" s="282" t="s">
        <v>1596</v>
      </c>
      <c r="H1544" s="283">
        <v>1</v>
      </c>
      <c r="I1544" s="284"/>
      <c r="J1544" s="285">
        <f>ROUND(I1544*H1544,2)</f>
        <v>0</v>
      </c>
      <c r="K1544" s="281" t="s">
        <v>19</v>
      </c>
      <c r="L1544" s="286"/>
      <c r="M1544" s="287" t="s">
        <v>19</v>
      </c>
      <c r="N1544" s="288" t="s">
        <v>43</v>
      </c>
      <c r="O1544" s="86"/>
      <c r="P1544" s="223">
        <f>O1544*H1544</f>
        <v>0</v>
      </c>
      <c r="Q1544" s="223">
        <v>0.023</v>
      </c>
      <c r="R1544" s="223">
        <f>Q1544*H1544</f>
        <v>0.023</v>
      </c>
      <c r="S1544" s="223">
        <v>0</v>
      </c>
      <c r="T1544" s="224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5" t="s">
        <v>219</v>
      </c>
      <c r="AT1544" s="225" t="s">
        <v>1270</v>
      </c>
      <c r="AU1544" s="225" t="s">
        <v>81</v>
      </c>
      <c r="AY1544" s="19" t="s">
        <v>160</v>
      </c>
      <c r="BE1544" s="226">
        <f>IF(N1544="základní",J1544,0)</f>
        <v>0</v>
      </c>
      <c r="BF1544" s="226">
        <f>IF(N1544="snížená",J1544,0)</f>
        <v>0</v>
      </c>
      <c r="BG1544" s="226">
        <f>IF(N1544="zákl. přenesená",J1544,0)</f>
        <v>0</v>
      </c>
      <c r="BH1544" s="226">
        <f>IF(N1544="sníž. přenesená",J1544,0)</f>
        <v>0</v>
      </c>
      <c r="BI1544" s="226">
        <f>IF(N1544="nulová",J1544,0)</f>
        <v>0</v>
      </c>
      <c r="BJ1544" s="19" t="s">
        <v>79</v>
      </c>
      <c r="BK1544" s="226">
        <f>ROUND(I1544*H1544,2)</f>
        <v>0</v>
      </c>
      <c r="BL1544" s="19" t="s">
        <v>167</v>
      </c>
      <c r="BM1544" s="225" t="s">
        <v>1597</v>
      </c>
    </row>
    <row r="1545" s="14" customFormat="1">
      <c r="A1545" s="14"/>
      <c r="B1545" s="243"/>
      <c r="C1545" s="244"/>
      <c r="D1545" s="234" t="s">
        <v>171</v>
      </c>
      <c r="E1545" s="245" t="s">
        <v>19</v>
      </c>
      <c r="F1545" s="246" t="s">
        <v>1598</v>
      </c>
      <c r="G1545" s="244"/>
      <c r="H1545" s="247">
        <v>1</v>
      </c>
      <c r="I1545" s="248"/>
      <c r="J1545" s="244"/>
      <c r="K1545" s="244"/>
      <c r="L1545" s="249"/>
      <c r="M1545" s="250"/>
      <c r="N1545" s="251"/>
      <c r="O1545" s="251"/>
      <c r="P1545" s="251"/>
      <c r="Q1545" s="251"/>
      <c r="R1545" s="251"/>
      <c r="S1545" s="251"/>
      <c r="T1545" s="252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3" t="s">
        <v>171</v>
      </c>
      <c r="AU1545" s="253" t="s">
        <v>81</v>
      </c>
      <c r="AV1545" s="14" t="s">
        <v>81</v>
      </c>
      <c r="AW1545" s="14" t="s">
        <v>33</v>
      </c>
      <c r="AX1545" s="14" t="s">
        <v>79</v>
      </c>
      <c r="AY1545" s="253" t="s">
        <v>160</v>
      </c>
    </row>
    <row r="1546" s="2" customFormat="1" ht="24.15" customHeight="1">
      <c r="A1546" s="40"/>
      <c r="B1546" s="41"/>
      <c r="C1546" s="214" t="s">
        <v>1599</v>
      </c>
      <c r="D1546" s="214" t="s">
        <v>162</v>
      </c>
      <c r="E1546" s="215" t="s">
        <v>1600</v>
      </c>
      <c r="F1546" s="216" t="s">
        <v>1601</v>
      </c>
      <c r="G1546" s="217" t="s">
        <v>165</v>
      </c>
      <c r="H1546" s="218">
        <v>14</v>
      </c>
      <c r="I1546" s="219"/>
      <c r="J1546" s="220">
        <f>ROUND(I1546*H1546,2)</f>
        <v>0</v>
      </c>
      <c r="K1546" s="216" t="s">
        <v>166</v>
      </c>
      <c r="L1546" s="46"/>
      <c r="M1546" s="221" t="s">
        <v>19</v>
      </c>
      <c r="N1546" s="222" t="s">
        <v>43</v>
      </c>
      <c r="O1546" s="86"/>
      <c r="P1546" s="223">
        <f>O1546*H1546</f>
        <v>0</v>
      </c>
      <c r="Q1546" s="223">
        <v>0.025420000000000002</v>
      </c>
      <c r="R1546" s="223">
        <f>Q1546*H1546</f>
        <v>0.35588000000000003</v>
      </c>
      <c r="S1546" s="223">
        <v>0</v>
      </c>
      <c r="T1546" s="224">
        <f>S1546*H1546</f>
        <v>0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25" t="s">
        <v>167</v>
      </c>
      <c r="AT1546" s="225" t="s">
        <v>162</v>
      </c>
      <c r="AU1546" s="225" t="s">
        <v>81</v>
      </c>
      <c r="AY1546" s="19" t="s">
        <v>160</v>
      </c>
      <c r="BE1546" s="226">
        <f>IF(N1546="základní",J1546,0)</f>
        <v>0</v>
      </c>
      <c r="BF1546" s="226">
        <f>IF(N1546="snížená",J1546,0)</f>
        <v>0</v>
      </c>
      <c r="BG1546" s="226">
        <f>IF(N1546="zákl. přenesená",J1546,0)</f>
        <v>0</v>
      </c>
      <c r="BH1546" s="226">
        <f>IF(N1546="sníž. přenesená",J1546,0)</f>
        <v>0</v>
      </c>
      <c r="BI1546" s="226">
        <f>IF(N1546="nulová",J1546,0)</f>
        <v>0</v>
      </c>
      <c r="BJ1546" s="19" t="s">
        <v>79</v>
      </c>
      <c r="BK1546" s="226">
        <f>ROUND(I1546*H1546,2)</f>
        <v>0</v>
      </c>
      <c r="BL1546" s="19" t="s">
        <v>167</v>
      </c>
      <c r="BM1546" s="225" t="s">
        <v>1602</v>
      </c>
    </row>
    <row r="1547" s="2" customFormat="1">
      <c r="A1547" s="40"/>
      <c r="B1547" s="41"/>
      <c r="C1547" s="42"/>
      <c r="D1547" s="227" t="s">
        <v>169</v>
      </c>
      <c r="E1547" s="42"/>
      <c r="F1547" s="228" t="s">
        <v>1603</v>
      </c>
      <c r="G1547" s="42"/>
      <c r="H1547" s="42"/>
      <c r="I1547" s="229"/>
      <c r="J1547" s="42"/>
      <c r="K1547" s="42"/>
      <c r="L1547" s="46"/>
      <c r="M1547" s="230"/>
      <c r="N1547" s="231"/>
      <c r="O1547" s="86"/>
      <c r="P1547" s="86"/>
      <c r="Q1547" s="86"/>
      <c r="R1547" s="86"/>
      <c r="S1547" s="86"/>
      <c r="T1547" s="87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T1547" s="19" t="s">
        <v>169</v>
      </c>
      <c r="AU1547" s="19" t="s">
        <v>81</v>
      </c>
    </row>
    <row r="1548" s="13" customFormat="1">
      <c r="A1548" s="13"/>
      <c r="B1548" s="232"/>
      <c r="C1548" s="233"/>
      <c r="D1548" s="234" t="s">
        <v>171</v>
      </c>
      <c r="E1548" s="235" t="s">
        <v>19</v>
      </c>
      <c r="F1548" s="236" t="s">
        <v>1604</v>
      </c>
      <c r="G1548" s="233"/>
      <c r="H1548" s="235" t="s">
        <v>19</v>
      </c>
      <c r="I1548" s="237"/>
      <c r="J1548" s="233"/>
      <c r="K1548" s="233"/>
      <c r="L1548" s="238"/>
      <c r="M1548" s="239"/>
      <c r="N1548" s="240"/>
      <c r="O1548" s="240"/>
      <c r="P1548" s="240"/>
      <c r="Q1548" s="240"/>
      <c r="R1548" s="240"/>
      <c r="S1548" s="240"/>
      <c r="T1548" s="24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2" t="s">
        <v>171</v>
      </c>
      <c r="AU1548" s="242" t="s">
        <v>81</v>
      </c>
      <c r="AV1548" s="13" t="s">
        <v>79</v>
      </c>
      <c r="AW1548" s="13" t="s">
        <v>33</v>
      </c>
      <c r="AX1548" s="13" t="s">
        <v>72</v>
      </c>
      <c r="AY1548" s="242" t="s">
        <v>160</v>
      </c>
    </row>
    <row r="1549" s="14" customFormat="1">
      <c r="A1549" s="14"/>
      <c r="B1549" s="243"/>
      <c r="C1549" s="244"/>
      <c r="D1549" s="234" t="s">
        <v>171</v>
      </c>
      <c r="E1549" s="245" t="s">
        <v>19</v>
      </c>
      <c r="F1549" s="246" t="s">
        <v>1605</v>
      </c>
      <c r="G1549" s="244"/>
      <c r="H1549" s="247">
        <v>7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3" t="s">
        <v>171</v>
      </c>
      <c r="AU1549" s="253" t="s">
        <v>81</v>
      </c>
      <c r="AV1549" s="14" t="s">
        <v>81</v>
      </c>
      <c r="AW1549" s="14" t="s">
        <v>33</v>
      </c>
      <c r="AX1549" s="14" t="s">
        <v>72</v>
      </c>
      <c r="AY1549" s="253" t="s">
        <v>160</v>
      </c>
    </row>
    <row r="1550" s="13" customFormat="1">
      <c r="A1550" s="13"/>
      <c r="B1550" s="232"/>
      <c r="C1550" s="233"/>
      <c r="D1550" s="234" t="s">
        <v>171</v>
      </c>
      <c r="E1550" s="235" t="s">
        <v>19</v>
      </c>
      <c r="F1550" s="236" t="s">
        <v>1606</v>
      </c>
      <c r="G1550" s="233"/>
      <c r="H1550" s="235" t="s">
        <v>19</v>
      </c>
      <c r="I1550" s="237"/>
      <c r="J1550" s="233"/>
      <c r="K1550" s="233"/>
      <c r="L1550" s="238"/>
      <c r="M1550" s="239"/>
      <c r="N1550" s="240"/>
      <c r="O1550" s="240"/>
      <c r="P1550" s="240"/>
      <c r="Q1550" s="240"/>
      <c r="R1550" s="240"/>
      <c r="S1550" s="240"/>
      <c r="T1550" s="24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2" t="s">
        <v>171</v>
      </c>
      <c r="AU1550" s="242" t="s">
        <v>81</v>
      </c>
      <c r="AV1550" s="13" t="s">
        <v>79</v>
      </c>
      <c r="AW1550" s="13" t="s">
        <v>33</v>
      </c>
      <c r="AX1550" s="13" t="s">
        <v>72</v>
      </c>
      <c r="AY1550" s="242" t="s">
        <v>160</v>
      </c>
    </row>
    <row r="1551" s="14" customFormat="1">
      <c r="A1551" s="14"/>
      <c r="B1551" s="243"/>
      <c r="C1551" s="244"/>
      <c r="D1551" s="234" t="s">
        <v>171</v>
      </c>
      <c r="E1551" s="245" t="s">
        <v>19</v>
      </c>
      <c r="F1551" s="246" t="s">
        <v>1607</v>
      </c>
      <c r="G1551" s="244"/>
      <c r="H1551" s="247">
        <v>7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171</v>
      </c>
      <c r="AU1551" s="253" t="s">
        <v>81</v>
      </c>
      <c r="AV1551" s="14" t="s">
        <v>81</v>
      </c>
      <c r="AW1551" s="14" t="s">
        <v>33</v>
      </c>
      <c r="AX1551" s="14" t="s">
        <v>72</v>
      </c>
      <c r="AY1551" s="253" t="s">
        <v>160</v>
      </c>
    </row>
    <row r="1552" s="15" customFormat="1">
      <c r="A1552" s="15"/>
      <c r="B1552" s="254"/>
      <c r="C1552" s="255"/>
      <c r="D1552" s="234" t="s">
        <v>171</v>
      </c>
      <c r="E1552" s="256" t="s">
        <v>19</v>
      </c>
      <c r="F1552" s="257" t="s">
        <v>173</v>
      </c>
      <c r="G1552" s="255"/>
      <c r="H1552" s="258">
        <v>14</v>
      </c>
      <c r="I1552" s="259"/>
      <c r="J1552" s="255"/>
      <c r="K1552" s="255"/>
      <c r="L1552" s="260"/>
      <c r="M1552" s="261"/>
      <c r="N1552" s="262"/>
      <c r="O1552" s="262"/>
      <c r="P1552" s="262"/>
      <c r="Q1552" s="262"/>
      <c r="R1552" s="262"/>
      <c r="S1552" s="262"/>
      <c r="T1552" s="263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64" t="s">
        <v>171</v>
      </c>
      <c r="AU1552" s="264" t="s">
        <v>81</v>
      </c>
      <c r="AV1552" s="15" t="s">
        <v>167</v>
      </c>
      <c r="AW1552" s="15" t="s">
        <v>33</v>
      </c>
      <c r="AX1552" s="15" t="s">
        <v>79</v>
      </c>
      <c r="AY1552" s="264" t="s">
        <v>160</v>
      </c>
    </row>
    <row r="1553" s="2" customFormat="1" ht="24.15" customHeight="1">
      <c r="A1553" s="40"/>
      <c r="B1553" s="41"/>
      <c r="C1553" s="214" t="s">
        <v>1608</v>
      </c>
      <c r="D1553" s="214" t="s">
        <v>162</v>
      </c>
      <c r="E1553" s="215" t="s">
        <v>1609</v>
      </c>
      <c r="F1553" s="216" t="s">
        <v>1610</v>
      </c>
      <c r="G1553" s="217" t="s">
        <v>165</v>
      </c>
      <c r="H1553" s="218">
        <v>8</v>
      </c>
      <c r="I1553" s="219"/>
      <c r="J1553" s="220">
        <f>ROUND(I1553*H1553,2)</f>
        <v>0</v>
      </c>
      <c r="K1553" s="216" t="s">
        <v>166</v>
      </c>
      <c r="L1553" s="46"/>
      <c r="M1553" s="221" t="s">
        <v>19</v>
      </c>
      <c r="N1553" s="222" t="s">
        <v>43</v>
      </c>
      <c r="O1553" s="86"/>
      <c r="P1553" s="223">
        <f>O1553*H1553</f>
        <v>0</v>
      </c>
      <c r="Q1553" s="223">
        <v>0.44169999999999998</v>
      </c>
      <c r="R1553" s="223">
        <f>Q1553*H1553</f>
        <v>3.5335999999999999</v>
      </c>
      <c r="S1553" s="223">
        <v>0</v>
      </c>
      <c r="T1553" s="224">
        <f>S1553*H1553</f>
        <v>0</v>
      </c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R1553" s="225" t="s">
        <v>167</v>
      </c>
      <c r="AT1553" s="225" t="s">
        <v>162</v>
      </c>
      <c r="AU1553" s="225" t="s">
        <v>81</v>
      </c>
      <c r="AY1553" s="19" t="s">
        <v>160</v>
      </c>
      <c r="BE1553" s="226">
        <f>IF(N1553="základní",J1553,0)</f>
        <v>0</v>
      </c>
      <c r="BF1553" s="226">
        <f>IF(N1553="snížená",J1553,0)</f>
        <v>0</v>
      </c>
      <c r="BG1553" s="226">
        <f>IF(N1553="zákl. přenesená",J1553,0)</f>
        <v>0</v>
      </c>
      <c r="BH1553" s="226">
        <f>IF(N1553="sníž. přenesená",J1553,0)</f>
        <v>0</v>
      </c>
      <c r="BI1553" s="226">
        <f>IF(N1553="nulová",J1553,0)</f>
        <v>0</v>
      </c>
      <c r="BJ1553" s="19" t="s">
        <v>79</v>
      </c>
      <c r="BK1553" s="226">
        <f>ROUND(I1553*H1553,2)</f>
        <v>0</v>
      </c>
      <c r="BL1553" s="19" t="s">
        <v>167</v>
      </c>
      <c r="BM1553" s="225" t="s">
        <v>1611</v>
      </c>
    </row>
    <row r="1554" s="2" customFormat="1">
      <c r="A1554" s="40"/>
      <c r="B1554" s="41"/>
      <c r="C1554" s="42"/>
      <c r="D1554" s="227" t="s">
        <v>169</v>
      </c>
      <c r="E1554" s="42"/>
      <c r="F1554" s="228" t="s">
        <v>1612</v>
      </c>
      <c r="G1554" s="42"/>
      <c r="H1554" s="42"/>
      <c r="I1554" s="229"/>
      <c r="J1554" s="42"/>
      <c r="K1554" s="42"/>
      <c r="L1554" s="46"/>
      <c r="M1554" s="230"/>
      <c r="N1554" s="231"/>
      <c r="O1554" s="86"/>
      <c r="P1554" s="86"/>
      <c r="Q1554" s="86"/>
      <c r="R1554" s="86"/>
      <c r="S1554" s="86"/>
      <c r="T1554" s="87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T1554" s="19" t="s">
        <v>169</v>
      </c>
      <c r="AU1554" s="19" t="s">
        <v>81</v>
      </c>
    </row>
    <row r="1555" s="14" customFormat="1">
      <c r="A1555" s="14"/>
      <c r="B1555" s="243"/>
      <c r="C1555" s="244"/>
      <c r="D1555" s="234" t="s">
        <v>171</v>
      </c>
      <c r="E1555" s="245" t="s">
        <v>19</v>
      </c>
      <c r="F1555" s="246" t="s">
        <v>1613</v>
      </c>
      <c r="G1555" s="244"/>
      <c r="H1555" s="247">
        <v>1</v>
      </c>
      <c r="I1555" s="248"/>
      <c r="J1555" s="244"/>
      <c r="K1555" s="244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3" t="s">
        <v>171</v>
      </c>
      <c r="AU1555" s="253" t="s">
        <v>81</v>
      </c>
      <c r="AV1555" s="14" t="s">
        <v>81</v>
      </c>
      <c r="AW1555" s="14" t="s">
        <v>33</v>
      </c>
      <c r="AX1555" s="14" t="s">
        <v>72</v>
      </c>
      <c r="AY1555" s="253" t="s">
        <v>160</v>
      </c>
    </row>
    <row r="1556" s="14" customFormat="1">
      <c r="A1556" s="14"/>
      <c r="B1556" s="243"/>
      <c r="C1556" s="244"/>
      <c r="D1556" s="234" t="s">
        <v>171</v>
      </c>
      <c r="E1556" s="245" t="s">
        <v>19</v>
      </c>
      <c r="F1556" s="246" t="s">
        <v>1614</v>
      </c>
      <c r="G1556" s="244"/>
      <c r="H1556" s="247">
        <v>5</v>
      </c>
      <c r="I1556" s="248"/>
      <c r="J1556" s="244"/>
      <c r="K1556" s="244"/>
      <c r="L1556" s="249"/>
      <c r="M1556" s="250"/>
      <c r="N1556" s="251"/>
      <c r="O1556" s="251"/>
      <c r="P1556" s="251"/>
      <c r="Q1556" s="251"/>
      <c r="R1556" s="251"/>
      <c r="S1556" s="251"/>
      <c r="T1556" s="25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3" t="s">
        <v>171</v>
      </c>
      <c r="AU1556" s="253" t="s">
        <v>81</v>
      </c>
      <c r="AV1556" s="14" t="s">
        <v>81</v>
      </c>
      <c r="AW1556" s="14" t="s">
        <v>33</v>
      </c>
      <c r="AX1556" s="14" t="s">
        <v>72</v>
      </c>
      <c r="AY1556" s="253" t="s">
        <v>160</v>
      </c>
    </row>
    <row r="1557" s="14" customFormat="1">
      <c r="A1557" s="14"/>
      <c r="B1557" s="243"/>
      <c r="C1557" s="244"/>
      <c r="D1557" s="234" t="s">
        <v>171</v>
      </c>
      <c r="E1557" s="245" t="s">
        <v>19</v>
      </c>
      <c r="F1557" s="246" t="s">
        <v>1615</v>
      </c>
      <c r="G1557" s="244"/>
      <c r="H1557" s="247">
        <v>1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171</v>
      </c>
      <c r="AU1557" s="253" t="s">
        <v>81</v>
      </c>
      <c r="AV1557" s="14" t="s">
        <v>81</v>
      </c>
      <c r="AW1557" s="14" t="s">
        <v>33</v>
      </c>
      <c r="AX1557" s="14" t="s">
        <v>72</v>
      </c>
      <c r="AY1557" s="253" t="s">
        <v>160</v>
      </c>
    </row>
    <row r="1558" s="14" customFormat="1">
      <c r="A1558" s="14"/>
      <c r="B1558" s="243"/>
      <c r="C1558" s="244"/>
      <c r="D1558" s="234" t="s">
        <v>171</v>
      </c>
      <c r="E1558" s="245" t="s">
        <v>19</v>
      </c>
      <c r="F1558" s="246" t="s">
        <v>1616</v>
      </c>
      <c r="G1558" s="244"/>
      <c r="H1558" s="247">
        <v>1</v>
      </c>
      <c r="I1558" s="248"/>
      <c r="J1558" s="244"/>
      <c r="K1558" s="244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3" t="s">
        <v>171</v>
      </c>
      <c r="AU1558" s="253" t="s">
        <v>81</v>
      </c>
      <c r="AV1558" s="14" t="s">
        <v>81</v>
      </c>
      <c r="AW1558" s="14" t="s">
        <v>33</v>
      </c>
      <c r="AX1558" s="14" t="s">
        <v>72</v>
      </c>
      <c r="AY1558" s="253" t="s">
        <v>160</v>
      </c>
    </row>
    <row r="1559" s="15" customFormat="1">
      <c r="A1559" s="15"/>
      <c r="B1559" s="254"/>
      <c r="C1559" s="255"/>
      <c r="D1559" s="234" t="s">
        <v>171</v>
      </c>
      <c r="E1559" s="256" t="s">
        <v>19</v>
      </c>
      <c r="F1559" s="257" t="s">
        <v>173</v>
      </c>
      <c r="G1559" s="255"/>
      <c r="H1559" s="258">
        <v>8</v>
      </c>
      <c r="I1559" s="259"/>
      <c r="J1559" s="255"/>
      <c r="K1559" s="255"/>
      <c r="L1559" s="260"/>
      <c r="M1559" s="261"/>
      <c r="N1559" s="262"/>
      <c r="O1559" s="262"/>
      <c r="P1559" s="262"/>
      <c r="Q1559" s="262"/>
      <c r="R1559" s="262"/>
      <c r="S1559" s="262"/>
      <c r="T1559" s="263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64" t="s">
        <v>171</v>
      </c>
      <c r="AU1559" s="264" t="s">
        <v>81</v>
      </c>
      <c r="AV1559" s="15" t="s">
        <v>167</v>
      </c>
      <c r="AW1559" s="15" t="s">
        <v>33</v>
      </c>
      <c r="AX1559" s="15" t="s">
        <v>79</v>
      </c>
      <c r="AY1559" s="264" t="s">
        <v>160</v>
      </c>
    </row>
    <row r="1560" s="2" customFormat="1" ht="24.15" customHeight="1">
      <c r="A1560" s="40"/>
      <c r="B1560" s="41"/>
      <c r="C1560" s="279" t="s">
        <v>1617</v>
      </c>
      <c r="D1560" s="279" t="s">
        <v>1270</v>
      </c>
      <c r="E1560" s="280" t="s">
        <v>1618</v>
      </c>
      <c r="F1560" s="281" t="s">
        <v>1619</v>
      </c>
      <c r="G1560" s="282" t="s">
        <v>1596</v>
      </c>
      <c r="H1560" s="283">
        <v>6</v>
      </c>
      <c r="I1560" s="284"/>
      <c r="J1560" s="285">
        <f>ROUND(I1560*H1560,2)</f>
        <v>0</v>
      </c>
      <c r="K1560" s="281" t="s">
        <v>19</v>
      </c>
      <c r="L1560" s="286"/>
      <c r="M1560" s="287" t="s">
        <v>19</v>
      </c>
      <c r="N1560" s="288" t="s">
        <v>43</v>
      </c>
      <c r="O1560" s="86"/>
      <c r="P1560" s="223">
        <f>O1560*H1560</f>
        <v>0</v>
      </c>
      <c r="Q1560" s="223">
        <v>0.023</v>
      </c>
      <c r="R1560" s="223">
        <f>Q1560*H1560</f>
        <v>0.13800000000000001</v>
      </c>
      <c r="S1560" s="223">
        <v>0</v>
      </c>
      <c r="T1560" s="224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25" t="s">
        <v>219</v>
      </c>
      <c r="AT1560" s="225" t="s">
        <v>1270</v>
      </c>
      <c r="AU1560" s="225" t="s">
        <v>81</v>
      </c>
      <c r="AY1560" s="19" t="s">
        <v>160</v>
      </c>
      <c r="BE1560" s="226">
        <f>IF(N1560="základní",J1560,0)</f>
        <v>0</v>
      </c>
      <c r="BF1560" s="226">
        <f>IF(N1560="snížená",J1560,0)</f>
        <v>0</v>
      </c>
      <c r="BG1560" s="226">
        <f>IF(N1560="zákl. přenesená",J1560,0)</f>
        <v>0</v>
      </c>
      <c r="BH1560" s="226">
        <f>IF(N1560="sníž. přenesená",J1560,0)</f>
        <v>0</v>
      </c>
      <c r="BI1560" s="226">
        <f>IF(N1560="nulová",J1560,0)</f>
        <v>0</v>
      </c>
      <c r="BJ1560" s="19" t="s">
        <v>79</v>
      </c>
      <c r="BK1560" s="226">
        <f>ROUND(I1560*H1560,2)</f>
        <v>0</v>
      </c>
      <c r="BL1560" s="19" t="s">
        <v>167</v>
      </c>
      <c r="BM1560" s="225" t="s">
        <v>1620</v>
      </c>
    </row>
    <row r="1561" s="14" customFormat="1">
      <c r="A1561" s="14"/>
      <c r="B1561" s="243"/>
      <c r="C1561" s="244"/>
      <c r="D1561" s="234" t="s">
        <v>171</v>
      </c>
      <c r="E1561" s="245" t="s">
        <v>19</v>
      </c>
      <c r="F1561" s="246" t="s">
        <v>1621</v>
      </c>
      <c r="G1561" s="244"/>
      <c r="H1561" s="247">
        <v>5</v>
      </c>
      <c r="I1561" s="248"/>
      <c r="J1561" s="244"/>
      <c r="K1561" s="244"/>
      <c r="L1561" s="249"/>
      <c r="M1561" s="250"/>
      <c r="N1561" s="251"/>
      <c r="O1561" s="251"/>
      <c r="P1561" s="251"/>
      <c r="Q1561" s="251"/>
      <c r="R1561" s="251"/>
      <c r="S1561" s="251"/>
      <c r="T1561" s="252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3" t="s">
        <v>171</v>
      </c>
      <c r="AU1561" s="253" t="s">
        <v>81</v>
      </c>
      <c r="AV1561" s="14" t="s">
        <v>81</v>
      </c>
      <c r="AW1561" s="14" t="s">
        <v>33</v>
      </c>
      <c r="AX1561" s="14" t="s">
        <v>72</v>
      </c>
      <c r="AY1561" s="253" t="s">
        <v>160</v>
      </c>
    </row>
    <row r="1562" s="14" customFormat="1">
      <c r="A1562" s="14"/>
      <c r="B1562" s="243"/>
      <c r="C1562" s="244"/>
      <c r="D1562" s="234" t="s">
        <v>171</v>
      </c>
      <c r="E1562" s="245" t="s">
        <v>19</v>
      </c>
      <c r="F1562" s="246" t="s">
        <v>1622</v>
      </c>
      <c r="G1562" s="244"/>
      <c r="H1562" s="247">
        <v>1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3" t="s">
        <v>171</v>
      </c>
      <c r="AU1562" s="253" t="s">
        <v>81</v>
      </c>
      <c r="AV1562" s="14" t="s">
        <v>81</v>
      </c>
      <c r="AW1562" s="14" t="s">
        <v>33</v>
      </c>
      <c r="AX1562" s="14" t="s">
        <v>72</v>
      </c>
      <c r="AY1562" s="253" t="s">
        <v>160</v>
      </c>
    </row>
    <row r="1563" s="15" customFormat="1">
      <c r="A1563" s="15"/>
      <c r="B1563" s="254"/>
      <c r="C1563" s="255"/>
      <c r="D1563" s="234" t="s">
        <v>171</v>
      </c>
      <c r="E1563" s="256" t="s">
        <v>19</v>
      </c>
      <c r="F1563" s="257" t="s">
        <v>173</v>
      </c>
      <c r="G1563" s="255"/>
      <c r="H1563" s="258">
        <v>6</v>
      </c>
      <c r="I1563" s="259"/>
      <c r="J1563" s="255"/>
      <c r="K1563" s="255"/>
      <c r="L1563" s="260"/>
      <c r="M1563" s="261"/>
      <c r="N1563" s="262"/>
      <c r="O1563" s="262"/>
      <c r="P1563" s="262"/>
      <c r="Q1563" s="262"/>
      <c r="R1563" s="262"/>
      <c r="S1563" s="262"/>
      <c r="T1563" s="263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64" t="s">
        <v>171</v>
      </c>
      <c r="AU1563" s="264" t="s">
        <v>81</v>
      </c>
      <c r="AV1563" s="15" t="s">
        <v>167</v>
      </c>
      <c r="AW1563" s="15" t="s">
        <v>33</v>
      </c>
      <c r="AX1563" s="15" t="s">
        <v>79</v>
      </c>
      <c r="AY1563" s="264" t="s">
        <v>160</v>
      </c>
    </row>
    <row r="1564" s="2" customFormat="1" ht="21.75" customHeight="1">
      <c r="A1564" s="40"/>
      <c r="B1564" s="41"/>
      <c r="C1564" s="279" t="s">
        <v>1623</v>
      </c>
      <c r="D1564" s="279" t="s">
        <v>1270</v>
      </c>
      <c r="E1564" s="280" t="s">
        <v>1624</v>
      </c>
      <c r="F1564" s="281" t="s">
        <v>1625</v>
      </c>
      <c r="G1564" s="282" t="s">
        <v>1596</v>
      </c>
      <c r="H1564" s="283">
        <v>1</v>
      </c>
      <c r="I1564" s="284"/>
      <c r="J1564" s="285">
        <f>ROUND(I1564*H1564,2)</f>
        <v>0</v>
      </c>
      <c r="K1564" s="281" t="s">
        <v>19</v>
      </c>
      <c r="L1564" s="286"/>
      <c r="M1564" s="287" t="s">
        <v>19</v>
      </c>
      <c r="N1564" s="288" t="s">
        <v>43</v>
      </c>
      <c r="O1564" s="86"/>
      <c r="P1564" s="223">
        <f>O1564*H1564</f>
        <v>0</v>
      </c>
      <c r="Q1564" s="223">
        <v>0.034500000000000003</v>
      </c>
      <c r="R1564" s="223">
        <f>Q1564*H1564</f>
        <v>0.034500000000000003</v>
      </c>
      <c r="S1564" s="223">
        <v>0</v>
      </c>
      <c r="T1564" s="224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25" t="s">
        <v>219</v>
      </c>
      <c r="AT1564" s="225" t="s">
        <v>1270</v>
      </c>
      <c r="AU1564" s="225" t="s">
        <v>81</v>
      </c>
      <c r="AY1564" s="19" t="s">
        <v>160</v>
      </c>
      <c r="BE1564" s="226">
        <f>IF(N1564="základní",J1564,0)</f>
        <v>0</v>
      </c>
      <c r="BF1564" s="226">
        <f>IF(N1564="snížená",J1564,0)</f>
        <v>0</v>
      </c>
      <c r="BG1564" s="226">
        <f>IF(N1564="zákl. přenesená",J1564,0)</f>
        <v>0</v>
      </c>
      <c r="BH1564" s="226">
        <f>IF(N1564="sníž. přenesená",J1564,0)</f>
        <v>0</v>
      </c>
      <c r="BI1564" s="226">
        <f>IF(N1564="nulová",J1564,0)</f>
        <v>0</v>
      </c>
      <c r="BJ1564" s="19" t="s">
        <v>79</v>
      </c>
      <c r="BK1564" s="226">
        <f>ROUND(I1564*H1564,2)</f>
        <v>0</v>
      </c>
      <c r="BL1564" s="19" t="s">
        <v>167</v>
      </c>
      <c r="BM1564" s="225" t="s">
        <v>1626</v>
      </c>
    </row>
    <row r="1565" s="14" customFormat="1">
      <c r="A1565" s="14"/>
      <c r="B1565" s="243"/>
      <c r="C1565" s="244"/>
      <c r="D1565" s="234" t="s">
        <v>171</v>
      </c>
      <c r="E1565" s="245" t="s">
        <v>19</v>
      </c>
      <c r="F1565" s="246" t="s">
        <v>1627</v>
      </c>
      <c r="G1565" s="244"/>
      <c r="H1565" s="247">
        <v>1</v>
      </c>
      <c r="I1565" s="248"/>
      <c r="J1565" s="244"/>
      <c r="K1565" s="244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3" t="s">
        <v>171</v>
      </c>
      <c r="AU1565" s="253" t="s">
        <v>81</v>
      </c>
      <c r="AV1565" s="14" t="s">
        <v>81</v>
      </c>
      <c r="AW1565" s="14" t="s">
        <v>33</v>
      </c>
      <c r="AX1565" s="14" t="s">
        <v>72</v>
      </c>
      <c r="AY1565" s="253" t="s">
        <v>160</v>
      </c>
    </row>
    <row r="1566" s="15" customFormat="1">
      <c r="A1566" s="15"/>
      <c r="B1566" s="254"/>
      <c r="C1566" s="255"/>
      <c r="D1566" s="234" t="s">
        <v>171</v>
      </c>
      <c r="E1566" s="256" t="s">
        <v>19</v>
      </c>
      <c r="F1566" s="257" t="s">
        <v>173</v>
      </c>
      <c r="G1566" s="255"/>
      <c r="H1566" s="258">
        <v>1</v>
      </c>
      <c r="I1566" s="259"/>
      <c r="J1566" s="255"/>
      <c r="K1566" s="255"/>
      <c r="L1566" s="260"/>
      <c r="M1566" s="261"/>
      <c r="N1566" s="262"/>
      <c r="O1566" s="262"/>
      <c r="P1566" s="262"/>
      <c r="Q1566" s="262"/>
      <c r="R1566" s="262"/>
      <c r="S1566" s="262"/>
      <c r="T1566" s="263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64" t="s">
        <v>171</v>
      </c>
      <c r="AU1566" s="264" t="s">
        <v>81</v>
      </c>
      <c r="AV1566" s="15" t="s">
        <v>167</v>
      </c>
      <c r="AW1566" s="15" t="s">
        <v>33</v>
      </c>
      <c r="AX1566" s="15" t="s">
        <v>79</v>
      </c>
      <c r="AY1566" s="264" t="s">
        <v>160</v>
      </c>
    </row>
    <row r="1567" s="2" customFormat="1" ht="24.15" customHeight="1">
      <c r="A1567" s="40"/>
      <c r="B1567" s="41"/>
      <c r="C1567" s="279" t="s">
        <v>1628</v>
      </c>
      <c r="D1567" s="279" t="s">
        <v>1270</v>
      </c>
      <c r="E1567" s="280" t="s">
        <v>1629</v>
      </c>
      <c r="F1567" s="281" t="s">
        <v>1630</v>
      </c>
      <c r="G1567" s="282" t="s">
        <v>1596</v>
      </c>
      <c r="H1567" s="283">
        <v>1</v>
      </c>
      <c r="I1567" s="284"/>
      <c r="J1567" s="285">
        <f>ROUND(I1567*H1567,2)</f>
        <v>0</v>
      </c>
      <c r="K1567" s="281" t="s">
        <v>19</v>
      </c>
      <c r="L1567" s="286"/>
      <c r="M1567" s="287" t="s">
        <v>19</v>
      </c>
      <c r="N1567" s="288" t="s">
        <v>43</v>
      </c>
      <c r="O1567" s="86"/>
      <c r="P1567" s="223">
        <f>O1567*H1567</f>
        <v>0</v>
      </c>
      <c r="Q1567" s="223">
        <v>0.025000000000000001</v>
      </c>
      <c r="R1567" s="223">
        <f>Q1567*H1567</f>
        <v>0.025000000000000001</v>
      </c>
      <c r="S1567" s="223">
        <v>0</v>
      </c>
      <c r="T1567" s="224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25" t="s">
        <v>219</v>
      </c>
      <c r="AT1567" s="225" t="s">
        <v>1270</v>
      </c>
      <c r="AU1567" s="225" t="s">
        <v>81</v>
      </c>
      <c r="AY1567" s="19" t="s">
        <v>160</v>
      </c>
      <c r="BE1567" s="226">
        <f>IF(N1567="základní",J1567,0)</f>
        <v>0</v>
      </c>
      <c r="BF1567" s="226">
        <f>IF(N1567="snížená",J1567,0)</f>
        <v>0</v>
      </c>
      <c r="BG1567" s="226">
        <f>IF(N1567="zákl. přenesená",J1567,0)</f>
        <v>0</v>
      </c>
      <c r="BH1567" s="226">
        <f>IF(N1567="sníž. přenesená",J1567,0)</f>
        <v>0</v>
      </c>
      <c r="BI1567" s="226">
        <f>IF(N1567="nulová",J1567,0)</f>
        <v>0</v>
      </c>
      <c r="BJ1567" s="19" t="s">
        <v>79</v>
      </c>
      <c r="BK1567" s="226">
        <f>ROUND(I1567*H1567,2)</f>
        <v>0</v>
      </c>
      <c r="BL1567" s="19" t="s">
        <v>167</v>
      </c>
      <c r="BM1567" s="225" t="s">
        <v>1631</v>
      </c>
    </row>
    <row r="1568" s="14" customFormat="1">
      <c r="A1568" s="14"/>
      <c r="B1568" s="243"/>
      <c r="C1568" s="244"/>
      <c r="D1568" s="234" t="s">
        <v>171</v>
      </c>
      <c r="E1568" s="245" t="s">
        <v>19</v>
      </c>
      <c r="F1568" s="246" t="s">
        <v>1632</v>
      </c>
      <c r="G1568" s="244"/>
      <c r="H1568" s="247">
        <v>1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171</v>
      </c>
      <c r="AU1568" s="253" t="s">
        <v>81</v>
      </c>
      <c r="AV1568" s="14" t="s">
        <v>81</v>
      </c>
      <c r="AW1568" s="14" t="s">
        <v>33</v>
      </c>
      <c r="AX1568" s="14" t="s">
        <v>72</v>
      </c>
      <c r="AY1568" s="253" t="s">
        <v>160</v>
      </c>
    </row>
    <row r="1569" s="15" customFormat="1">
      <c r="A1569" s="15"/>
      <c r="B1569" s="254"/>
      <c r="C1569" s="255"/>
      <c r="D1569" s="234" t="s">
        <v>171</v>
      </c>
      <c r="E1569" s="256" t="s">
        <v>19</v>
      </c>
      <c r="F1569" s="257" t="s">
        <v>173</v>
      </c>
      <c r="G1569" s="255"/>
      <c r="H1569" s="258">
        <v>1</v>
      </c>
      <c r="I1569" s="259"/>
      <c r="J1569" s="255"/>
      <c r="K1569" s="255"/>
      <c r="L1569" s="260"/>
      <c r="M1569" s="261"/>
      <c r="N1569" s="262"/>
      <c r="O1569" s="262"/>
      <c r="P1569" s="262"/>
      <c r="Q1569" s="262"/>
      <c r="R1569" s="262"/>
      <c r="S1569" s="262"/>
      <c r="T1569" s="263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4" t="s">
        <v>171</v>
      </c>
      <c r="AU1569" s="264" t="s">
        <v>81</v>
      </c>
      <c r="AV1569" s="15" t="s">
        <v>167</v>
      </c>
      <c r="AW1569" s="15" t="s">
        <v>33</v>
      </c>
      <c r="AX1569" s="15" t="s">
        <v>79</v>
      </c>
      <c r="AY1569" s="264" t="s">
        <v>160</v>
      </c>
    </row>
    <row r="1570" s="2" customFormat="1" ht="24.15" customHeight="1">
      <c r="A1570" s="40"/>
      <c r="B1570" s="41"/>
      <c r="C1570" s="214" t="s">
        <v>1633</v>
      </c>
      <c r="D1570" s="214" t="s">
        <v>162</v>
      </c>
      <c r="E1570" s="215" t="s">
        <v>1634</v>
      </c>
      <c r="F1570" s="216" t="s">
        <v>1635</v>
      </c>
      <c r="G1570" s="217" t="s">
        <v>165</v>
      </c>
      <c r="H1570" s="218">
        <v>1</v>
      </c>
      <c r="I1570" s="219"/>
      <c r="J1570" s="220">
        <f>ROUND(I1570*H1570,2)</f>
        <v>0</v>
      </c>
      <c r="K1570" s="216" t="s">
        <v>166</v>
      </c>
      <c r="L1570" s="46"/>
      <c r="M1570" s="221" t="s">
        <v>19</v>
      </c>
      <c r="N1570" s="222" t="s">
        <v>43</v>
      </c>
      <c r="O1570" s="86"/>
      <c r="P1570" s="223">
        <f>O1570*H1570</f>
        <v>0</v>
      </c>
      <c r="Q1570" s="223">
        <v>0.54769000000000001</v>
      </c>
      <c r="R1570" s="223">
        <f>Q1570*H1570</f>
        <v>0.54769000000000001</v>
      </c>
      <c r="S1570" s="223">
        <v>0</v>
      </c>
      <c r="T1570" s="224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25" t="s">
        <v>167</v>
      </c>
      <c r="AT1570" s="225" t="s">
        <v>162</v>
      </c>
      <c r="AU1570" s="225" t="s">
        <v>81</v>
      </c>
      <c r="AY1570" s="19" t="s">
        <v>160</v>
      </c>
      <c r="BE1570" s="226">
        <f>IF(N1570="základní",J1570,0)</f>
        <v>0</v>
      </c>
      <c r="BF1570" s="226">
        <f>IF(N1570="snížená",J1570,0)</f>
        <v>0</v>
      </c>
      <c r="BG1570" s="226">
        <f>IF(N1570="zákl. přenesená",J1570,0)</f>
        <v>0</v>
      </c>
      <c r="BH1570" s="226">
        <f>IF(N1570="sníž. přenesená",J1570,0)</f>
        <v>0</v>
      </c>
      <c r="BI1570" s="226">
        <f>IF(N1570="nulová",J1570,0)</f>
        <v>0</v>
      </c>
      <c r="BJ1570" s="19" t="s">
        <v>79</v>
      </c>
      <c r="BK1570" s="226">
        <f>ROUND(I1570*H1570,2)</f>
        <v>0</v>
      </c>
      <c r="BL1570" s="19" t="s">
        <v>167</v>
      </c>
      <c r="BM1570" s="225" t="s">
        <v>1636</v>
      </c>
    </row>
    <row r="1571" s="2" customFormat="1">
      <c r="A1571" s="40"/>
      <c r="B1571" s="41"/>
      <c r="C1571" s="42"/>
      <c r="D1571" s="227" t="s">
        <v>169</v>
      </c>
      <c r="E1571" s="42"/>
      <c r="F1571" s="228" t="s">
        <v>1637</v>
      </c>
      <c r="G1571" s="42"/>
      <c r="H1571" s="42"/>
      <c r="I1571" s="229"/>
      <c r="J1571" s="42"/>
      <c r="K1571" s="42"/>
      <c r="L1571" s="46"/>
      <c r="M1571" s="230"/>
      <c r="N1571" s="231"/>
      <c r="O1571" s="86"/>
      <c r="P1571" s="86"/>
      <c r="Q1571" s="86"/>
      <c r="R1571" s="86"/>
      <c r="S1571" s="86"/>
      <c r="T1571" s="87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T1571" s="19" t="s">
        <v>169</v>
      </c>
      <c r="AU1571" s="19" t="s">
        <v>81</v>
      </c>
    </row>
    <row r="1572" s="14" customFormat="1">
      <c r="A1572" s="14"/>
      <c r="B1572" s="243"/>
      <c r="C1572" s="244"/>
      <c r="D1572" s="234" t="s">
        <v>171</v>
      </c>
      <c r="E1572" s="245" t="s">
        <v>19</v>
      </c>
      <c r="F1572" s="246" t="s">
        <v>1638</v>
      </c>
      <c r="G1572" s="244"/>
      <c r="H1572" s="247">
        <v>1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3" t="s">
        <v>171</v>
      </c>
      <c r="AU1572" s="253" t="s">
        <v>81</v>
      </c>
      <c r="AV1572" s="14" t="s">
        <v>81</v>
      </c>
      <c r="AW1572" s="14" t="s">
        <v>33</v>
      </c>
      <c r="AX1572" s="14" t="s">
        <v>79</v>
      </c>
      <c r="AY1572" s="253" t="s">
        <v>160</v>
      </c>
    </row>
    <row r="1573" s="2" customFormat="1" ht="24.15" customHeight="1">
      <c r="A1573" s="40"/>
      <c r="B1573" s="41"/>
      <c r="C1573" s="279" t="s">
        <v>1639</v>
      </c>
      <c r="D1573" s="279" t="s">
        <v>1270</v>
      </c>
      <c r="E1573" s="280" t="s">
        <v>1640</v>
      </c>
      <c r="F1573" s="281" t="s">
        <v>1641</v>
      </c>
      <c r="G1573" s="282" t="s">
        <v>1596</v>
      </c>
      <c r="H1573" s="283">
        <v>1</v>
      </c>
      <c r="I1573" s="284"/>
      <c r="J1573" s="285">
        <f>ROUND(I1573*H1573,2)</f>
        <v>0</v>
      </c>
      <c r="K1573" s="281" t="s">
        <v>19</v>
      </c>
      <c r="L1573" s="286"/>
      <c r="M1573" s="287" t="s">
        <v>19</v>
      </c>
      <c r="N1573" s="288" t="s">
        <v>43</v>
      </c>
      <c r="O1573" s="86"/>
      <c r="P1573" s="223">
        <f>O1573*H1573</f>
        <v>0</v>
      </c>
      <c r="Q1573" s="223">
        <v>0.034000000000000002</v>
      </c>
      <c r="R1573" s="223">
        <f>Q1573*H1573</f>
        <v>0.034000000000000002</v>
      </c>
      <c r="S1573" s="223">
        <v>0</v>
      </c>
      <c r="T1573" s="224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5" t="s">
        <v>219</v>
      </c>
      <c r="AT1573" s="225" t="s">
        <v>1270</v>
      </c>
      <c r="AU1573" s="225" t="s">
        <v>81</v>
      </c>
      <c r="AY1573" s="19" t="s">
        <v>160</v>
      </c>
      <c r="BE1573" s="226">
        <f>IF(N1573="základní",J1573,0)</f>
        <v>0</v>
      </c>
      <c r="BF1573" s="226">
        <f>IF(N1573="snížená",J1573,0)</f>
        <v>0</v>
      </c>
      <c r="BG1573" s="226">
        <f>IF(N1573="zákl. přenesená",J1573,0)</f>
        <v>0</v>
      </c>
      <c r="BH1573" s="226">
        <f>IF(N1573="sníž. přenesená",J1573,0)</f>
        <v>0</v>
      </c>
      <c r="BI1573" s="226">
        <f>IF(N1573="nulová",J1573,0)</f>
        <v>0</v>
      </c>
      <c r="BJ1573" s="19" t="s">
        <v>79</v>
      </c>
      <c r="BK1573" s="226">
        <f>ROUND(I1573*H1573,2)</f>
        <v>0</v>
      </c>
      <c r="BL1573" s="19" t="s">
        <v>167</v>
      </c>
      <c r="BM1573" s="225" t="s">
        <v>1642</v>
      </c>
    </row>
    <row r="1574" s="14" customFormat="1">
      <c r="A1574" s="14"/>
      <c r="B1574" s="243"/>
      <c r="C1574" s="244"/>
      <c r="D1574" s="234" t="s">
        <v>171</v>
      </c>
      <c r="E1574" s="245" t="s">
        <v>19</v>
      </c>
      <c r="F1574" s="246" t="s">
        <v>1643</v>
      </c>
      <c r="G1574" s="244"/>
      <c r="H1574" s="247">
        <v>1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171</v>
      </c>
      <c r="AU1574" s="253" t="s">
        <v>81</v>
      </c>
      <c r="AV1574" s="14" t="s">
        <v>81</v>
      </c>
      <c r="AW1574" s="14" t="s">
        <v>33</v>
      </c>
      <c r="AX1574" s="14" t="s">
        <v>79</v>
      </c>
      <c r="AY1574" s="253" t="s">
        <v>160</v>
      </c>
    </row>
    <row r="1575" s="12" customFormat="1" ht="22.8" customHeight="1">
      <c r="A1575" s="12"/>
      <c r="B1575" s="198"/>
      <c r="C1575" s="199"/>
      <c r="D1575" s="200" t="s">
        <v>71</v>
      </c>
      <c r="E1575" s="212" t="s">
        <v>228</v>
      </c>
      <c r="F1575" s="212" t="s">
        <v>282</v>
      </c>
      <c r="G1575" s="199"/>
      <c r="H1575" s="199"/>
      <c r="I1575" s="202"/>
      <c r="J1575" s="213">
        <f>BK1575</f>
        <v>0</v>
      </c>
      <c r="K1575" s="199"/>
      <c r="L1575" s="204"/>
      <c r="M1575" s="205"/>
      <c r="N1575" s="206"/>
      <c r="O1575" s="206"/>
      <c r="P1575" s="207">
        <f>SUM(P1576:P1650)</f>
        <v>0</v>
      </c>
      <c r="Q1575" s="206"/>
      <c r="R1575" s="207">
        <f>SUM(R1576:R1650)</f>
        <v>0.14783656000000001</v>
      </c>
      <c r="S1575" s="206"/>
      <c r="T1575" s="208">
        <f>SUM(T1576:T1650)</f>
        <v>0</v>
      </c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R1575" s="209" t="s">
        <v>79</v>
      </c>
      <c r="AT1575" s="210" t="s">
        <v>71</v>
      </c>
      <c r="AU1575" s="210" t="s">
        <v>79</v>
      </c>
      <c r="AY1575" s="209" t="s">
        <v>160</v>
      </c>
      <c r="BK1575" s="211">
        <f>SUM(BK1576:BK1650)</f>
        <v>0</v>
      </c>
    </row>
    <row r="1576" s="2" customFormat="1" ht="24.15" customHeight="1">
      <c r="A1576" s="40"/>
      <c r="B1576" s="41"/>
      <c r="C1576" s="214" t="s">
        <v>1644</v>
      </c>
      <c r="D1576" s="214" t="s">
        <v>162</v>
      </c>
      <c r="E1576" s="215" t="s">
        <v>284</v>
      </c>
      <c r="F1576" s="216" t="s">
        <v>285</v>
      </c>
      <c r="G1576" s="217" t="s">
        <v>181</v>
      </c>
      <c r="H1576" s="218">
        <v>524.73000000000002</v>
      </c>
      <c r="I1576" s="219"/>
      <c r="J1576" s="220">
        <f>ROUND(I1576*H1576,2)</f>
        <v>0</v>
      </c>
      <c r="K1576" s="216" t="s">
        <v>166</v>
      </c>
      <c r="L1576" s="46"/>
      <c r="M1576" s="221" t="s">
        <v>19</v>
      </c>
      <c r="N1576" s="222" t="s">
        <v>43</v>
      </c>
      <c r="O1576" s="86"/>
      <c r="P1576" s="223">
        <f>O1576*H1576</f>
        <v>0</v>
      </c>
      <c r="Q1576" s="223">
        <v>0</v>
      </c>
      <c r="R1576" s="223">
        <f>Q1576*H1576</f>
        <v>0</v>
      </c>
      <c r="S1576" s="223">
        <v>0</v>
      </c>
      <c r="T1576" s="224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25" t="s">
        <v>167</v>
      </c>
      <c r="AT1576" s="225" t="s">
        <v>162</v>
      </c>
      <c r="AU1576" s="225" t="s">
        <v>81</v>
      </c>
      <c r="AY1576" s="19" t="s">
        <v>160</v>
      </c>
      <c r="BE1576" s="226">
        <f>IF(N1576="základní",J1576,0)</f>
        <v>0</v>
      </c>
      <c r="BF1576" s="226">
        <f>IF(N1576="snížená",J1576,0)</f>
        <v>0</v>
      </c>
      <c r="BG1576" s="226">
        <f>IF(N1576="zákl. přenesená",J1576,0)</f>
        <v>0</v>
      </c>
      <c r="BH1576" s="226">
        <f>IF(N1576="sníž. přenesená",J1576,0)</f>
        <v>0</v>
      </c>
      <c r="BI1576" s="226">
        <f>IF(N1576="nulová",J1576,0)</f>
        <v>0</v>
      </c>
      <c r="BJ1576" s="19" t="s">
        <v>79</v>
      </c>
      <c r="BK1576" s="226">
        <f>ROUND(I1576*H1576,2)</f>
        <v>0</v>
      </c>
      <c r="BL1576" s="19" t="s">
        <v>167</v>
      </c>
      <c r="BM1576" s="225" t="s">
        <v>1645</v>
      </c>
    </row>
    <row r="1577" s="2" customFormat="1">
      <c r="A1577" s="40"/>
      <c r="B1577" s="41"/>
      <c r="C1577" s="42"/>
      <c r="D1577" s="227" t="s">
        <v>169</v>
      </c>
      <c r="E1577" s="42"/>
      <c r="F1577" s="228" t="s">
        <v>287</v>
      </c>
      <c r="G1577" s="42"/>
      <c r="H1577" s="42"/>
      <c r="I1577" s="229"/>
      <c r="J1577" s="42"/>
      <c r="K1577" s="42"/>
      <c r="L1577" s="46"/>
      <c r="M1577" s="230"/>
      <c r="N1577" s="231"/>
      <c r="O1577" s="86"/>
      <c r="P1577" s="86"/>
      <c r="Q1577" s="86"/>
      <c r="R1577" s="86"/>
      <c r="S1577" s="86"/>
      <c r="T1577" s="87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9" t="s">
        <v>169</v>
      </c>
      <c r="AU1577" s="19" t="s">
        <v>81</v>
      </c>
    </row>
    <row r="1578" s="14" customFormat="1">
      <c r="A1578" s="14"/>
      <c r="B1578" s="243"/>
      <c r="C1578" s="244"/>
      <c r="D1578" s="234" t="s">
        <v>171</v>
      </c>
      <c r="E1578" s="245" t="s">
        <v>19</v>
      </c>
      <c r="F1578" s="246" t="s">
        <v>1646</v>
      </c>
      <c r="G1578" s="244"/>
      <c r="H1578" s="247">
        <v>456.38</v>
      </c>
      <c r="I1578" s="248"/>
      <c r="J1578" s="244"/>
      <c r="K1578" s="244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3" t="s">
        <v>171</v>
      </c>
      <c r="AU1578" s="253" t="s">
        <v>81</v>
      </c>
      <c r="AV1578" s="14" t="s">
        <v>81</v>
      </c>
      <c r="AW1578" s="14" t="s">
        <v>33</v>
      </c>
      <c r="AX1578" s="14" t="s">
        <v>72</v>
      </c>
      <c r="AY1578" s="253" t="s">
        <v>160</v>
      </c>
    </row>
    <row r="1579" s="14" customFormat="1">
      <c r="A1579" s="14"/>
      <c r="B1579" s="243"/>
      <c r="C1579" s="244"/>
      <c r="D1579" s="234" t="s">
        <v>171</v>
      </c>
      <c r="E1579" s="245" t="s">
        <v>19</v>
      </c>
      <c r="F1579" s="246" t="s">
        <v>1647</v>
      </c>
      <c r="G1579" s="244"/>
      <c r="H1579" s="247">
        <v>29.25</v>
      </c>
      <c r="I1579" s="248"/>
      <c r="J1579" s="244"/>
      <c r="K1579" s="244"/>
      <c r="L1579" s="249"/>
      <c r="M1579" s="250"/>
      <c r="N1579" s="251"/>
      <c r="O1579" s="251"/>
      <c r="P1579" s="251"/>
      <c r="Q1579" s="251"/>
      <c r="R1579" s="251"/>
      <c r="S1579" s="251"/>
      <c r="T1579" s="25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3" t="s">
        <v>171</v>
      </c>
      <c r="AU1579" s="253" t="s">
        <v>81</v>
      </c>
      <c r="AV1579" s="14" t="s">
        <v>81</v>
      </c>
      <c r="AW1579" s="14" t="s">
        <v>33</v>
      </c>
      <c r="AX1579" s="14" t="s">
        <v>72</v>
      </c>
      <c r="AY1579" s="253" t="s">
        <v>160</v>
      </c>
    </row>
    <row r="1580" s="14" customFormat="1">
      <c r="A1580" s="14"/>
      <c r="B1580" s="243"/>
      <c r="C1580" s="244"/>
      <c r="D1580" s="234" t="s">
        <v>171</v>
      </c>
      <c r="E1580" s="245" t="s">
        <v>19</v>
      </c>
      <c r="F1580" s="246" t="s">
        <v>1648</v>
      </c>
      <c r="G1580" s="244"/>
      <c r="H1580" s="247">
        <v>14.800000000000001</v>
      </c>
      <c r="I1580" s="248"/>
      <c r="J1580" s="244"/>
      <c r="K1580" s="244"/>
      <c r="L1580" s="249"/>
      <c r="M1580" s="250"/>
      <c r="N1580" s="251"/>
      <c r="O1580" s="251"/>
      <c r="P1580" s="251"/>
      <c r="Q1580" s="251"/>
      <c r="R1580" s="251"/>
      <c r="S1580" s="251"/>
      <c r="T1580" s="252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3" t="s">
        <v>171</v>
      </c>
      <c r="AU1580" s="253" t="s">
        <v>81</v>
      </c>
      <c r="AV1580" s="14" t="s">
        <v>81</v>
      </c>
      <c r="AW1580" s="14" t="s">
        <v>33</v>
      </c>
      <c r="AX1580" s="14" t="s">
        <v>72</v>
      </c>
      <c r="AY1580" s="253" t="s">
        <v>160</v>
      </c>
    </row>
    <row r="1581" s="14" customFormat="1">
      <c r="A1581" s="14"/>
      <c r="B1581" s="243"/>
      <c r="C1581" s="244"/>
      <c r="D1581" s="234" t="s">
        <v>171</v>
      </c>
      <c r="E1581" s="245" t="s">
        <v>19</v>
      </c>
      <c r="F1581" s="246" t="s">
        <v>1649</v>
      </c>
      <c r="G1581" s="244"/>
      <c r="H1581" s="247">
        <v>24.300000000000001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171</v>
      </c>
      <c r="AU1581" s="253" t="s">
        <v>81</v>
      </c>
      <c r="AV1581" s="14" t="s">
        <v>81</v>
      </c>
      <c r="AW1581" s="14" t="s">
        <v>33</v>
      </c>
      <c r="AX1581" s="14" t="s">
        <v>72</v>
      </c>
      <c r="AY1581" s="253" t="s">
        <v>160</v>
      </c>
    </row>
    <row r="1582" s="15" customFormat="1">
      <c r="A1582" s="15"/>
      <c r="B1582" s="254"/>
      <c r="C1582" s="255"/>
      <c r="D1582" s="234" t="s">
        <v>171</v>
      </c>
      <c r="E1582" s="256" t="s">
        <v>19</v>
      </c>
      <c r="F1582" s="257" t="s">
        <v>173</v>
      </c>
      <c r="G1582" s="255"/>
      <c r="H1582" s="258">
        <v>524.73000000000002</v>
      </c>
      <c r="I1582" s="259"/>
      <c r="J1582" s="255"/>
      <c r="K1582" s="255"/>
      <c r="L1582" s="260"/>
      <c r="M1582" s="261"/>
      <c r="N1582" s="262"/>
      <c r="O1582" s="262"/>
      <c r="P1582" s="262"/>
      <c r="Q1582" s="262"/>
      <c r="R1582" s="262"/>
      <c r="S1582" s="262"/>
      <c r="T1582" s="263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64" t="s">
        <v>171</v>
      </c>
      <c r="AU1582" s="264" t="s">
        <v>81</v>
      </c>
      <c r="AV1582" s="15" t="s">
        <v>167</v>
      </c>
      <c r="AW1582" s="15" t="s">
        <v>33</v>
      </c>
      <c r="AX1582" s="15" t="s">
        <v>79</v>
      </c>
      <c r="AY1582" s="264" t="s">
        <v>160</v>
      </c>
    </row>
    <row r="1583" s="2" customFormat="1" ht="24.15" customHeight="1">
      <c r="A1583" s="40"/>
      <c r="B1583" s="41"/>
      <c r="C1583" s="214" t="s">
        <v>1650</v>
      </c>
      <c r="D1583" s="214" t="s">
        <v>162</v>
      </c>
      <c r="E1583" s="215" t="s">
        <v>290</v>
      </c>
      <c r="F1583" s="216" t="s">
        <v>291</v>
      </c>
      <c r="G1583" s="217" t="s">
        <v>181</v>
      </c>
      <c r="H1583" s="218">
        <v>62967.599999999999</v>
      </c>
      <c r="I1583" s="219"/>
      <c r="J1583" s="220">
        <f>ROUND(I1583*H1583,2)</f>
        <v>0</v>
      </c>
      <c r="K1583" s="216" t="s">
        <v>166</v>
      </c>
      <c r="L1583" s="46"/>
      <c r="M1583" s="221" t="s">
        <v>19</v>
      </c>
      <c r="N1583" s="222" t="s">
        <v>43</v>
      </c>
      <c r="O1583" s="86"/>
      <c r="P1583" s="223">
        <f>O1583*H1583</f>
        <v>0</v>
      </c>
      <c r="Q1583" s="223">
        <v>0</v>
      </c>
      <c r="R1583" s="223">
        <f>Q1583*H1583</f>
        <v>0</v>
      </c>
      <c r="S1583" s="223">
        <v>0</v>
      </c>
      <c r="T1583" s="224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25" t="s">
        <v>167</v>
      </c>
      <c r="AT1583" s="225" t="s">
        <v>162</v>
      </c>
      <c r="AU1583" s="225" t="s">
        <v>81</v>
      </c>
      <c r="AY1583" s="19" t="s">
        <v>160</v>
      </c>
      <c r="BE1583" s="226">
        <f>IF(N1583="základní",J1583,0)</f>
        <v>0</v>
      </c>
      <c r="BF1583" s="226">
        <f>IF(N1583="snížená",J1583,0)</f>
        <v>0</v>
      </c>
      <c r="BG1583" s="226">
        <f>IF(N1583="zákl. přenesená",J1583,0)</f>
        <v>0</v>
      </c>
      <c r="BH1583" s="226">
        <f>IF(N1583="sníž. přenesená",J1583,0)</f>
        <v>0</v>
      </c>
      <c r="BI1583" s="226">
        <f>IF(N1583="nulová",J1583,0)</f>
        <v>0</v>
      </c>
      <c r="BJ1583" s="19" t="s">
        <v>79</v>
      </c>
      <c r="BK1583" s="226">
        <f>ROUND(I1583*H1583,2)</f>
        <v>0</v>
      </c>
      <c r="BL1583" s="19" t="s">
        <v>167</v>
      </c>
      <c r="BM1583" s="225" t="s">
        <v>1651</v>
      </c>
    </row>
    <row r="1584" s="2" customFormat="1">
      <c r="A1584" s="40"/>
      <c r="B1584" s="41"/>
      <c r="C1584" s="42"/>
      <c r="D1584" s="227" t="s">
        <v>169</v>
      </c>
      <c r="E1584" s="42"/>
      <c r="F1584" s="228" t="s">
        <v>293</v>
      </c>
      <c r="G1584" s="42"/>
      <c r="H1584" s="42"/>
      <c r="I1584" s="229"/>
      <c r="J1584" s="42"/>
      <c r="K1584" s="42"/>
      <c r="L1584" s="46"/>
      <c r="M1584" s="230"/>
      <c r="N1584" s="231"/>
      <c r="O1584" s="86"/>
      <c r="P1584" s="86"/>
      <c r="Q1584" s="86"/>
      <c r="R1584" s="86"/>
      <c r="S1584" s="86"/>
      <c r="T1584" s="87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169</v>
      </c>
      <c r="AU1584" s="19" t="s">
        <v>81</v>
      </c>
    </row>
    <row r="1585" s="14" customFormat="1">
      <c r="A1585" s="14"/>
      <c r="B1585" s="243"/>
      <c r="C1585" s="244"/>
      <c r="D1585" s="234" t="s">
        <v>171</v>
      </c>
      <c r="E1585" s="245" t="s">
        <v>19</v>
      </c>
      <c r="F1585" s="246" t="s">
        <v>1652</v>
      </c>
      <c r="G1585" s="244"/>
      <c r="H1585" s="247">
        <v>62967.599999999999</v>
      </c>
      <c r="I1585" s="248"/>
      <c r="J1585" s="244"/>
      <c r="K1585" s="244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3" t="s">
        <v>171</v>
      </c>
      <c r="AU1585" s="253" t="s">
        <v>81</v>
      </c>
      <c r="AV1585" s="14" t="s">
        <v>81</v>
      </c>
      <c r="AW1585" s="14" t="s">
        <v>33</v>
      </c>
      <c r="AX1585" s="14" t="s">
        <v>72</v>
      </c>
      <c r="AY1585" s="253" t="s">
        <v>160</v>
      </c>
    </row>
    <row r="1586" s="15" customFormat="1">
      <c r="A1586" s="15"/>
      <c r="B1586" s="254"/>
      <c r="C1586" s="255"/>
      <c r="D1586" s="234" t="s">
        <v>171</v>
      </c>
      <c r="E1586" s="256" t="s">
        <v>19</v>
      </c>
      <c r="F1586" s="257" t="s">
        <v>173</v>
      </c>
      <c r="G1586" s="255"/>
      <c r="H1586" s="258">
        <v>62967.599999999999</v>
      </c>
      <c r="I1586" s="259"/>
      <c r="J1586" s="255"/>
      <c r="K1586" s="255"/>
      <c r="L1586" s="260"/>
      <c r="M1586" s="261"/>
      <c r="N1586" s="262"/>
      <c r="O1586" s="262"/>
      <c r="P1586" s="262"/>
      <c r="Q1586" s="262"/>
      <c r="R1586" s="262"/>
      <c r="S1586" s="262"/>
      <c r="T1586" s="263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64" t="s">
        <v>171</v>
      </c>
      <c r="AU1586" s="264" t="s">
        <v>81</v>
      </c>
      <c r="AV1586" s="15" t="s">
        <v>167</v>
      </c>
      <c r="AW1586" s="15" t="s">
        <v>33</v>
      </c>
      <c r="AX1586" s="15" t="s">
        <v>79</v>
      </c>
      <c r="AY1586" s="264" t="s">
        <v>160</v>
      </c>
    </row>
    <row r="1587" s="2" customFormat="1" ht="33" customHeight="1">
      <c r="A1587" s="40"/>
      <c r="B1587" s="41"/>
      <c r="C1587" s="214" t="s">
        <v>1653</v>
      </c>
      <c r="D1587" s="214" t="s">
        <v>162</v>
      </c>
      <c r="E1587" s="215" t="s">
        <v>1654</v>
      </c>
      <c r="F1587" s="216" t="s">
        <v>1655</v>
      </c>
      <c r="G1587" s="217" t="s">
        <v>165</v>
      </c>
      <c r="H1587" s="218">
        <v>1</v>
      </c>
      <c r="I1587" s="219"/>
      <c r="J1587" s="220">
        <f>ROUND(I1587*H1587,2)</f>
        <v>0</v>
      </c>
      <c r="K1587" s="216" t="s">
        <v>166</v>
      </c>
      <c r="L1587" s="46"/>
      <c r="M1587" s="221" t="s">
        <v>19</v>
      </c>
      <c r="N1587" s="222" t="s">
        <v>43</v>
      </c>
      <c r="O1587" s="86"/>
      <c r="P1587" s="223">
        <f>O1587*H1587</f>
        <v>0</v>
      </c>
      <c r="Q1587" s="223">
        <v>0</v>
      </c>
      <c r="R1587" s="223">
        <f>Q1587*H1587</f>
        <v>0</v>
      </c>
      <c r="S1587" s="223">
        <v>0</v>
      </c>
      <c r="T1587" s="224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25" t="s">
        <v>167</v>
      </c>
      <c r="AT1587" s="225" t="s">
        <v>162</v>
      </c>
      <c r="AU1587" s="225" t="s">
        <v>81</v>
      </c>
      <c r="AY1587" s="19" t="s">
        <v>160</v>
      </c>
      <c r="BE1587" s="226">
        <f>IF(N1587="základní",J1587,0)</f>
        <v>0</v>
      </c>
      <c r="BF1587" s="226">
        <f>IF(N1587="snížená",J1587,0)</f>
        <v>0</v>
      </c>
      <c r="BG1587" s="226">
        <f>IF(N1587="zákl. přenesená",J1587,0)</f>
        <v>0</v>
      </c>
      <c r="BH1587" s="226">
        <f>IF(N1587="sníž. přenesená",J1587,0)</f>
        <v>0</v>
      </c>
      <c r="BI1587" s="226">
        <f>IF(N1587="nulová",J1587,0)</f>
        <v>0</v>
      </c>
      <c r="BJ1587" s="19" t="s">
        <v>79</v>
      </c>
      <c r="BK1587" s="226">
        <f>ROUND(I1587*H1587,2)</f>
        <v>0</v>
      </c>
      <c r="BL1587" s="19" t="s">
        <v>167</v>
      </c>
      <c r="BM1587" s="225" t="s">
        <v>1656</v>
      </c>
    </row>
    <row r="1588" s="2" customFormat="1">
      <c r="A1588" s="40"/>
      <c r="B1588" s="41"/>
      <c r="C1588" s="42"/>
      <c r="D1588" s="227" t="s">
        <v>169</v>
      </c>
      <c r="E1588" s="42"/>
      <c r="F1588" s="228" t="s">
        <v>1657</v>
      </c>
      <c r="G1588" s="42"/>
      <c r="H1588" s="42"/>
      <c r="I1588" s="229"/>
      <c r="J1588" s="42"/>
      <c r="K1588" s="42"/>
      <c r="L1588" s="46"/>
      <c r="M1588" s="230"/>
      <c r="N1588" s="231"/>
      <c r="O1588" s="86"/>
      <c r="P1588" s="86"/>
      <c r="Q1588" s="86"/>
      <c r="R1588" s="86"/>
      <c r="S1588" s="86"/>
      <c r="T1588" s="87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169</v>
      </c>
      <c r="AU1588" s="19" t="s">
        <v>81</v>
      </c>
    </row>
    <row r="1589" s="14" customFormat="1">
      <c r="A1589" s="14"/>
      <c r="B1589" s="243"/>
      <c r="C1589" s="244"/>
      <c r="D1589" s="234" t="s">
        <v>171</v>
      </c>
      <c r="E1589" s="245" t="s">
        <v>19</v>
      </c>
      <c r="F1589" s="246" t="s">
        <v>79</v>
      </c>
      <c r="G1589" s="244"/>
      <c r="H1589" s="247">
        <v>1</v>
      </c>
      <c r="I1589" s="248"/>
      <c r="J1589" s="244"/>
      <c r="K1589" s="244"/>
      <c r="L1589" s="249"/>
      <c r="M1589" s="250"/>
      <c r="N1589" s="251"/>
      <c r="O1589" s="251"/>
      <c r="P1589" s="251"/>
      <c r="Q1589" s="251"/>
      <c r="R1589" s="251"/>
      <c r="S1589" s="251"/>
      <c r="T1589" s="252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3" t="s">
        <v>171</v>
      </c>
      <c r="AU1589" s="253" t="s">
        <v>81</v>
      </c>
      <c r="AV1589" s="14" t="s">
        <v>81</v>
      </c>
      <c r="AW1589" s="14" t="s">
        <v>33</v>
      </c>
      <c r="AX1589" s="14" t="s">
        <v>72</v>
      </c>
      <c r="AY1589" s="253" t="s">
        <v>160</v>
      </c>
    </row>
    <row r="1590" s="15" customFormat="1">
      <c r="A1590" s="15"/>
      <c r="B1590" s="254"/>
      <c r="C1590" s="255"/>
      <c r="D1590" s="234" t="s">
        <v>171</v>
      </c>
      <c r="E1590" s="256" t="s">
        <v>19</v>
      </c>
      <c r="F1590" s="257" t="s">
        <v>173</v>
      </c>
      <c r="G1590" s="255"/>
      <c r="H1590" s="258">
        <v>1</v>
      </c>
      <c r="I1590" s="259"/>
      <c r="J1590" s="255"/>
      <c r="K1590" s="255"/>
      <c r="L1590" s="260"/>
      <c r="M1590" s="261"/>
      <c r="N1590" s="262"/>
      <c r="O1590" s="262"/>
      <c r="P1590" s="262"/>
      <c r="Q1590" s="262"/>
      <c r="R1590" s="262"/>
      <c r="S1590" s="262"/>
      <c r="T1590" s="263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64" t="s">
        <v>171</v>
      </c>
      <c r="AU1590" s="264" t="s">
        <v>81</v>
      </c>
      <c r="AV1590" s="15" t="s">
        <v>167</v>
      </c>
      <c r="AW1590" s="15" t="s">
        <v>33</v>
      </c>
      <c r="AX1590" s="15" t="s">
        <v>79</v>
      </c>
      <c r="AY1590" s="264" t="s">
        <v>160</v>
      </c>
    </row>
    <row r="1591" s="2" customFormat="1" ht="24.15" customHeight="1">
      <c r="A1591" s="40"/>
      <c r="B1591" s="41"/>
      <c r="C1591" s="214" t="s">
        <v>1658</v>
      </c>
      <c r="D1591" s="214" t="s">
        <v>162</v>
      </c>
      <c r="E1591" s="215" t="s">
        <v>300</v>
      </c>
      <c r="F1591" s="216" t="s">
        <v>301</v>
      </c>
      <c r="G1591" s="217" t="s">
        <v>181</v>
      </c>
      <c r="H1591" s="218">
        <v>524.73000000000002</v>
      </c>
      <c r="I1591" s="219"/>
      <c r="J1591" s="220">
        <f>ROUND(I1591*H1591,2)</f>
        <v>0</v>
      </c>
      <c r="K1591" s="216" t="s">
        <v>166</v>
      </c>
      <c r="L1591" s="46"/>
      <c r="M1591" s="221" t="s">
        <v>19</v>
      </c>
      <c r="N1591" s="222" t="s">
        <v>43</v>
      </c>
      <c r="O1591" s="86"/>
      <c r="P1591" s="223">
        <f>O1591*H1591</f>
        <v>0</v>
      </c>
      <c r="Q1591" s="223">
        <v>0</v>
      </c>
      <c r="R1591" s="223">
        <f>Q1591*H1591</f>
        <v>0</v>
      </c>
      <c r="S1591" s="223">
        <v>0</v>
      </c>
      <c r="T1591" s="224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25" t="s">
        <v>167</v>
      </c>
      <c r="AT1591" s="225" t="s">
        <v>162</v>
      </c>
      <c r="AU1591" s="225" t="s">
        <v>81</v>
      </c>
      <c r="AY1591" s="19" t="s">
        <v>160</v>
      </c>
      <c r="BE1591" s="226">
        <f>IF(N1591="základní",J1591,0)</f>
        <v>0</v>
      </c>
      <c r="BF1591" s="226">
        <f>IF(N1591="snížená",J1591,0)</f>
        <v>0</v>
      </c>
      <c r="BG1591" s="226">
        <f>IF(N1591="zákl. přenesená",J1591,0)</f>
        <v>0</v>
      </c>
      <c r="BH1591" s="226">
        <f>IF(N1591="sníž. přenesená",J1591,0)</f>
        <v>0</v>
      </c>
      <c r="BI1591" s="226">
        <f>IF(N1591="nulová",J1591,0)</f>
        <v>0</v>
      </c>
      <c r="BJ1591" s="19" t="s">
        <v>79</v>
      </c>
      <c r="BK1591" s="226">
        <f>ROUND(I1591*H1591,2)</f>
        <v>0</v>
      </c>
      <c r="BL1591" s="19" t="s">
        <v>167</v>
      </c>
      <c r="BM1591" s="225" t="s">
        <v>1659</v>
      </c>
    </row>
    <row r="1592" s="2" customFormat="1">
      <c r="A1592" s="40"/>
      <c r="B1592" s="41"/>
      <c r="C1592" s="42"/>
      <c r="D1592" s="227" t="s">
        <v>169</v>
      </c>
      <c r="E1592" s="42"/>
      <c r="F1592" s="228" t="s">
        <v>303</v>
      </c>
      <c r="G1592" s="42"/>
      <c r="H1592" s="42"/>
      <c r="I1592" s="229"/>
      <c r="J1592" s="42"/>
      <c r="K1592" s="42"/>
      <c r="L1592" s="46"/>
      <c r="M1592" s="230"/>
      <c r="N1592" s="231"/>
      <c r="O1592" s="86"/>
      <c r="P1592" s="86"/>
      <c r="Q1592" s="86"/>
      <c r="R1592" s="86"/>
      <c r="S1592" s="86"/>
      <c r="T1592" s="87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9" t="s">
        <v>169</v>
      </c>
      <c r="AU1592" s="19" t="s">
        <v>81</v>
      </c>
    </row>
    <row r="1593" s="14" customFormat="1">
      <c r="A1593" s="14"/>
      <c r="B1593" s="243"/>
      <c r="C1593" s="244"/>
      <c r="D1593" s="234" t="s">
        <v>171</v>
      </c>
      <c r="E1593" s="245" t="s">
        <v>19</v>
      </c>
      <c r="F1593" s="246" t="s">
        <v>1646</v>
      </c>
      <c r="G1593" s="244"/>
      <c r="H1593" s="247">
        <v>456.38</v>
      </c>
      <c r="I1593" s="248"/>
      <c r="J1593" s="244"/>
      <c r="K1593" s="244"/>
      <c r="L1593" s="249"/>
      <c r="M1593" s="250"/>
      <c r="N1593" s="251"/>
      <c r="O1593" s="251"/>
      <c r="P1593" s="251"/>
      <c r="Q1593" s="251"/>
      <c r="R1593" s="251"/>
      <c r="S1593" s="251"/>
      <c r="T1593" s="252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3" t="s">
        <v>171</v>
      </c>
      <c r="AU1593" s="253" t="s">
        <v>81</v>
      </c>
      <c r="AV1593" s="14" t="s">
        <v>81</v>
      </c>
      <c r="AW1593" s="14" t="s">
        <v>33</v>
      </c>
      <c r="AX1593" s="14" t="s">
        <v>72</v>
      </c>
      <c r="AY1593" s="253" t="s">
        <v>160</v>
      </c>
    </row>
    <row r="1594" s="14" customFormat="1">
      <c r="A1594" s="14"/>
      <c r="B1594" s="243"/>
      <c r="C1594" s="244"/>
      <c r="D1594" s="234" t="s">
        <v>171</v>
      </c>
      <c r="E1594" s="245" t="s">
        <v>19</v>
      </c>
      <c r="F1594" s="246" t="s">
        <v>1647</v>
      </c>
      <c r="G1594" s="244"/>
      <c r="H1594" s="247">
        <v>29.25</v>
      </c>
      <c r="I1594" s="248"/>
      <c r="J1594" s="244"/>
      <c r="K1594" s="244"/>
      <c r="L1594" s="249"/>
      <c r="M1594" s="250"/>
      <c r="N1594" s="251"/>
      <c r="O1594" s="251"/>
      <c r="P1594" s="251"/>
      <c r="Q1594" s="251"/>
      <c r="R1594" s="251"/>
      <c r="S1594" s="251"/>
      <c r="T1594" s="25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3" t="s">
        <v>171</v>
      </c>
      <c r="AU1594" s="253" t="s">
        <v>81</v>
      </c>
      <c r="AV1594" s="14" t="s">
        <v>81</v>
      </c>
      <c r="AW1594" s="14" t="s">
        <v>33</v>
      </c>
      <c r="AX1594" s="14" t="s">
        <v>72</v>
      </c>
      <c r="AY1594" s="253" t="s">
        <v>160</v>
      </c>
    </row>
    <row r="1595" s="14" customFormat="1">
      <c r="A1595" s="14"/>
      <c r="B1595" s="243"/>
      <c r="C1595" s="244"/>
      <c r="D1595" s="234" t="s">
        <v>171</v>
      </c>
      <c r="E1595" s="245" t="s">
        <v>19</v>
      </c>
      <c r="F1595" s="246" t="s">
        <v>1648</v>
      </c>
      <c r="G1595" s="244"/>
      <c r="H1595" s="247">
        <v>14.800000000000001</v>
      </c>
      <c r="I1595" s="248"/>
      <c r="J1595" s="244"/>
      <c r="K1595" s="244"/>
      <c r="L1595" s="249"/>
      <c r="M1595" s="250"/>
      <c r="N1595" s="251"/>
      <c r="O1595" s="251"/>
      <c r="P1595" s="251"/>
      <c r="Q1595" s="251"/>
      <c r="R1595" s="251"/>
      <c r="S1595" s="251"/>
      <c r="T1595" s="252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3" t="s">
        <v>171</v>
      </c>
      <c r="AU1595" s="253" t="s">
        <v>81</v>
      </c>
      <c r="AV1595" s="14" t="s">
        <v>81</v>
      </c>
      <c r="AW1595" s="14" t="s">
        <v>33</v>
      </c>
      <c r="AX1595" s="14" t="s">
        <v>72</v>
      </c>
      <c r="AY1595" s="253" t="s">
        <v>160</v>
      </c>
    </row>
    <row r="1596" s="14" customFormat="1">
      <c r="A1596" s="14"/>
      <c r="B1596" s="243"/>
      <c r="C1596" s="244"/>
      <c r="D1596" s="234" t="s">
        <v>171</v>
      </c>
      <c r="E1596" s="245" t="s">
        <v>19</v>
      </c>
      <c r="F1596" s="246" t="s">
        <v>1649</v>
      </c>
      <c r="G1596" s="244"/>
      <c r="H1596" s="247">
        <v>24.300000000000001</v>
      </c>
      <c r="I1596" s="248"/>
      <c r="J1596" s="244"/>
      <c r="K1596" s="244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3" t="s">
        <v>171</v>
      </c>
      <c r="AU1596" s="253" t="s">
        <v>81</v>
      </c>
      <c r="AV1596" s="14" t="s">
        <v>81</v>
      </c>
      <c r="AW1596" s="14" t="s">
        <v>33</v>
      </c>
      <c r="AX1596" s="14" t="s">
        <v>72</v>
      </c>
      <c r="AY1596" s="253" t="s">
        <v>160</v>
      </c>
    </row>
    <row r="1597" s="15" customFormat="1">
      <c r="A1597" s="15"/>
      <c r="B1597" s="254"/>
      <c r="C1597" s="255"/>
      <c r="D1597" s="234" t="s">
        <v>171</v>
      </c>
      <c r="E1597" s="256" t="s">
        <v>19</v>
      </c>
      <c r="F1597" s="257" t="s">
        <v>173</v>
      </c>
      <c r="G1597" s="255"/>
      <c r="H1597" s="258">
        <v>524.73000000000002</v>
      </c>
      <c r="I1597" s="259"/>
      <c r="J1597" s="255"/>
      <c r="K1597" s="255"/>
      <c r="L1597" s="260"/>
      <c r="M1597" s="261"/>
      <c r="N1597" s="262"/>
      <c r="O1597" s="262"/>
      <c r="P1597" s="262"/>
      <c r="Q1597" s="262"/>
      <c r="R1597" s="262"/>
      <c r="S1597" s="262"/>
      <c r="T1597" s="263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64" t="s">
        <v>171</v>
      </c>
      <c r="AU1597" s="264" t="s">
        <v>81</v>
      </c>
      <c r="AV1597" s="15" t="s">
        <v>167</v>
      </c>
      <c r="AW1597" s="15" t="s">
        <v>33</v>
      </c>
      <c r="AX1597" s="15" t="s">
        <v>79</v>
      </c>
      <c r="AY1597" s="264" t="s">
        <v>160</v>
      </c>
    </row>
    <row r="1598" s="2" customFormat="1" ht="16.5" customHeight="1">
      <c r="A1598" s="40"/>
      <c r="B1598" s="41"/>
      <c r="C1598" s="214" t="s">
        <v>1660</v>
      </c>
      <c r="D1598" s="214" t="s">
        <v>162</v>
      </c>
      <c r="E1598" s="215" t="s">
        <v>305</v>
      </c>
      <c r="F1598" s="216" t="s">
        <v>306</v>
      </c>
      <c r="G1598" s="217" t="s">
        <v>181</v>
      </c>
      <c r="H1598" s="218">
        <v>524.73000000000002</v>
      </c>
      <c r="I1598" s="219"/>
      <c r="J1598" s="220">
        <f>ROUND(I1598*H1598,2)</f>
        <v>0</v>
      </c>
      <c r="K1598" s="216" t="s">
        <v>166</v>
      </c>
      <c r="L1598" s="46"/>
      <c r="M1598" s="221" t="s">
        <v>19</v>
      </c>
      <c r="N1598" s="222" t="s">
        <v>43</v>
      </c>
      <c r="O1598" s="86"/>
      <c r="P1598" s="223">
        <f>O1598*H1598</f>
        <v>0</v>
      </c>
      <c r="Q1598" s="223">
        <v>0</v>
      </c>
      <c r="R1598" s="223">
        <f>Q1598*H1598</f>
        <v>0</v>
      </c>
      <c r="S1598" s="223">
        <v>0</v>
      </c>
      <c r="T1598" s="224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25" t="s">
        <v>167</v>
      </c>
      <c r="AT1598" s="225" t="s">
        <v>162</v>
      </c>
      <c r="AU1598" s="225" t="s">
        <v>81</v>
      </c>
      <c r="AY1598" s="19" t="s">
        <v>160</v>
      </c>
      <c r="BE1598" s="226">
        <f>IF(N1598="základní",J1598,0)</f>
        <v>0</v>
      </c>
      <c r="BF1598" s="226">
        <f>IF(N1598="snížená",J1598,0)</f>
        <v>0</v>
      </c>
      <c r="BG1598" s="226">
        <f>IF(N1598="zákl. přenesená",J1598,0)</f>
        <v>0</v>
      </c>
      <c r="BH1598" s="226">
        <f>IF(N1598="sníž. přenesená",J1598,0)</f>
        <v>0</v>
      </c>
      <c r="BI1598" s="226">
        <f>IF(N1598="nulová",J1598,0)</f>
        <v>0</v>
      </c>
      <c r="BJ1598" s="19" t="s">
        <v>79</v>
      </c>
      <c r="BK1598" s="226">
        <f>ROUND(I1598*H1598,2)</f>
        <v>0</v>
      </c>
      <c r="BL1598" s="19" t="s">
        <v>167</v>
      </c>
      <c r="BM1598" s="225" t="s">
        <v>1661</v>
      </c>
    </row>
    <row r="1599" s="2" customFormat="1">
      <c r="A1599" s="40"/>
      <c r="B1599" s="41"/>
      <c r="C1599" s="42"/>
      <c r="D1599" s="227" t="s">
        <v>169</v>
      </c>
      <c r="E1599" s="42"/>
      <c r="F1599" s="228" t="s">
        <v>308</v>
      </c>
      <c r="G1599" s="42"/>
      <c r="H1599" s="42"/>
      <c r="I1599" s="229"/>
      <c r="J1599" s="42"/>
      <c r="K1599" s="42"/>
      <c r="L1599" s="46"/>
      <c r="M1599" s="230"/>
      <c r="N1599" s="231"/>
      <c r="O1599" s="86"/>
      <c r="P1599" s="86"/>
      <c r="Q1599" s="86"/>
      <c r="R1599" s="86"/>
      <c r="S1599" s="86"/>
      <c r="T1599" s="87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T1599" s="19" t="s">
        <v>169</v>
      </c>
      <c r="AU1599" s="19" t="s">
        <v>81</v>
      </c>
    </row>
    <row r="1600" s="14" customFormat="1">
      <c r="A1600" s="14"/>
      <c r="B1600" s="243"/>
      <c r="C1600" s="244"/>
      <c r="D1600" s="234" t="s">
        <v>171</v>
      </c>
      <c r="E1600" s="245" t="s">
        <v>19</v>
      </c>
      <c r="F1600" s="246" t="s">
        <v>1646</v>
      </c>
      <c r="G1600" s="244"/>
      <c r="H1600" s="247">
        <v>456.38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171</v>
      </c>
      <c r="AU1600" s="253" t="s">
        <v>81</v>
      </c>
      <c r="AV1600" s="14" t="s">
        <v>81</v>
      </c>
      <c r="AW1600" s="14" t="s">
        <v>33</v>
      </c>
      <c r="AX1600" s="14" t="s">
        <v>72</v>
      </c>
      <c r="AY1600" s="253" t="s">
        <v>160</v>
      </c>
    </row>
    <row r="1601" s="14" customFormat="1">
      <c r="A1601" s="14"/>
      <c r="B1601" s="243"/>
      <c r="C1601" s="244"/>
      <c r="D1601" s="234" t="s">
        <v>171</v>
      </c>
      <c r="E1601" s="245" t="s">
        <v>19</v>
      </c>
      <c r="F1601" s="246" t="s">
        <v>1647</v>
      </c>
      <c r="G1601" s="244"/>
      <c r="H1601" s="247">
        <v>29.25</v>
      </c>
      <c r="I1601" s="248"/>
      <c r="J1601" s="244"/>
      <c r="K1601" s="244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3" t="s">
        <v>171</v>
      </c>
      <c r="AU1601" s="253" t="s">
        <v>81</v>
      </c>
      <c r="AV1601" s="14" t="s">
        <v>81</v>
      </c>
      <c r="AW1601" s="14" t="s">
        <v>33</v>
      </c>
      <c r="AX1601" s="14" t="s">
        <v>72</v>
      </c>
      <c r="AY1601" s="253" t="s">
        <v>160</v>
      </c>
    </row>
    <row r="1602" s="14" customFormat="1">
      <c r="A1602" s="14"/>
      <c r="B1602" s="243"/>
      <c r="C1602" s="244"/>
      <c r="D1602" s="234" t="s">
        <v>171</v>
      </c>
      <c r="E1602" s="245" t="s">
        <v>19</v>
      </c>
      <c r="F1602" s="246" t="s">
        <v>1648</v>
      </c>
      <c r="G1602" s="244"/>
      <c r="H1602" s="247">
        <v>14.800000000000001</v>
      </c>
      <c r="I1602" s="248"/>
      <c r="J1602" s="244"/>
      <c r="K1602" s="244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3" t="s">
        <v>171</v>
      </c>
      <c r="AU1602" s="253" t="s">
        <v>81</v>
      </c>
      <c r="AV1602" s="14" t="s">
        <v>81</v>
      </c>
      <c r="AW1602" s="14" t="s">
        <v>33</v>
      </c>
      <c r="AX1602" s="14" t="s">
        <v>72</v>
      </c>
      <c r="AY1602" s="253" t="s">
        <v>160</v>
      </c>
    </row>
    <row r="1603" s="14" customFormat="1">
      <c r="A1603" s="14"/>
      <c r="B1603" s="243"/>
      <c r="C1603" s="244"/>
      <c r="D1603" s="234" t="s">
        <v>171</v>
      </c>
      <c r="E1603" s="245" t="s">
        <v>19</v>
      </c>
      <c r="F1603" s="246" t="s">
        <v>1649</v>
      </c>
      <c r="G1603" s="244"/>
      <c r="H1603" s="247">
        <v>24.300000000000001</v>
      </c>
      <c r="I1603" s="248"/>
      <c r="J1603" s="244"/>
      <c r="K1603" s="244"/>
      <c r="L1603" s="249"/>
      <c r="M1603" s="250"/>
      <c r="N1603" s="251"/>
      <c r="O1603" s="251"/>
      <c r="P1603" s="251"/>
      <c r="Q1603" s="251"/>
      <c r="R1603" s="251"/>
      <c r="S1603" s="251"/>
      <c r="T1603" s="25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3" t="s">
        <v>171</v>
      </c>
      <c r="AU1603" s="253" t="s">
        <v>81</v>
      </c>
      <c r="AV1603" s="14" t="s">
        <v>81</v>
      </c>
      <c r="AW1603" s="14" t="s">
        <v>33</v>
      </c>
      <c r="AX1603" s="14" t="s">
        <v>72</v>
      </c>
      <c r="AY1603" s="253" t="s">
        <v>160</v>
      </c>
    </row>
    <row r="1604" s="15" customFormat="1">
      <c r="A1604" s="15"/>
      <c r="B1604" s="254"/>
      <c r="C1604" s="255"/>
      <c r="D1604" s="234" t="s">
        <v>171</v>
      </c>
      <c r="E1604" s="256" t="s">
        <v>19</v>
      </c>
      <c r="F1604" s="257" t="s">
        <v>173</v>
      </c>
      <c r="G1604" s="255"/>
      <c r="H1604" s="258">
        <v>524.73000000000002</v>
      </c>
      <c r="I1604" s="259"/>
      <c r="J1604" s="255"/>
      <c r="K1604" s="255"/>
      <c r="L1604" s="260"/>
      <c r="M1604" s="261"/>
      <c r="N1604" s="262"/>
      <c r="O1604" s="262"/>
      <c r="P1604" s="262"/>
      <c r="Q1604" s="262"/>
      <c r="R1604" s="262"/>
      <c r="S1604" s="262"/>
      <c r="T1604" s="263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4" t="s">
        <v>171</v>
      </c>
      <c r="AU1604" s="264" t="s">
        <v>81</v>
      </c>
      <c r="AV1604" s="15" t="s">
        <v>167</v>
      </c>
      <c r="AW1604" s="15" t="s">
        <v>33</v>
      </c>
      <c r="AX1604" s="15" t="s">
        <v>79</v>
      </c>
      <c r="AY1604" s="264" t="s">
        <v>160</v>
      </c>
    </row>
    <row r="1605" s="2" customFormat="1" ht="16.5" customHeight="1">
      <c r="A1605" s="40"/>
      <c r="B1605" s="41"/>
      <c r="C1605" s="214" t="s">
        <v>1662</v>
      </c>
      <c r="D1605" s="214" t="s">
        <v>162</v>
      </c>
      <c r="E1605" s="215" t="s">
        <v>310</v>
      </c>
      <c r="F1605" s="216" t="s">
        <v>311</v>
      </c>
      <c r="G1605" s="217" t="s">
        <v>181</v>
      </c>
      <c r="H1605" s="218">
        <v>62967.599999999999</v>
      </c>
      <c r="I1605" s="219"/>
      <c r="J1605" s="220">
        <f>ROUND(I1605*H1605,2)</f>
        <v>0</v>
      </c>
      <c r="K1605" s="216" t="s">
        <v>166</v>
      </c>
      <c r="L1605" s="46"/>
      <c r="M1605" s="221" t="s">
        <v>19</v>
      </c>
      <c r="N1605" s="222" t="s">
        <v>43</v>
      </c>
      <c r="O1605" s="86"/>
      <c r="P1605" s="223">
        <f>O1605*H1605</f>
        <v>0</v>
      </c>
      <c r="Q1605" s="223">
        <v>0</v>
      </c>
      <c r="R1605" s="223">
        <f>Q1605*H1605</f>
        <v>0</v>
      </c>
      <c r="S1605" s="223">
        <v>0</v>
      </c>
      <c r="T1605" s="224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5" t="s">
        <v>167</v>
      </c>
      <c r="AT1605" s="225" t="s">
        <v>162</v>
      </c>
      <c r="AU1605" s="225" t="s">
        <v>81</v>
      </c>
      <c r="AY1605" s="19" t="s">
        <v>160</v>
      </c>
      <c r="BE1605" s="226">
        <f>IF(N1605="základní",J1605,0)</f>
        <v>0</v>
      </c>
      <c r="BF1605" s="226">
        <f>IF(N1605="snížená",J1605,0)</f>
        <v>0</v>
      </c>
      <c r="BG1605" s="226">
        <f>IF(N1605="zákl. přenesená",J1605,0)</f>
        <v>0</v>
      </c>
      <c r="BH1605" s="226">
        <f>IF(N1605="sníž. přenesená",J1605,0)</f>
        <v>0</v>
      </c>
      <c r="BI1605" s="226">
        <f>IF(N1605="nulová",J1605,0)</f>
        <v>0</v>
      </c>
      <c r="BJ1605" s="19" t="s">
        <v>79</v>
      </c>
      <c r="BK1605" s="226">
        <f>ROUND(I1605*H1605,2)</f>
        <v>0</v>
      </c>
      <c r="BL1605" s="19" t="s">
        <v>167</v>
      </c>
      <c r="BM1605" s="225" t="s">
        <v>1663</v>
      </c>
    </row>
    <row r="1606" s="2" customFormat="1">
      <c r="A1606" s="40"/>
      <c r="B1606" s="41"/>
      <c r="C1606" s="42"/>
      <c r="D1606" s="227" t="s">
        <v>169</v>
      </c>
      <c r="E1606" s="42"/>
      <c r="F1606" s="228" t="s">
        <v>313</v>
      </c>
      <c r="G1606" s="42"/>
      <c r="H1606" s="42"/>
      <c r="I1606" s="229"/>
      <c r="J1606" s="42"/>
      <c r="K1606" s="42"/>
      <c r="L1606" s="46"/>
      <c r="M1606" s="230"/>
      <c r="N1606" s="231"/>
      <c r="O1606" s="86"/>
      <c r="P1606" s="86"/>
      <c r="Q1606" s="86"/>
      <c r="R1606" s="86"/>
      <c r="S1606" s="86"/>
      <c r="T1606" s="87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169</v>
      </c>
      <c r="AU1606" s="19" t="s">
        <v>81</v>
      </c>
    </row>
    <row r="1607" s="14" customFormat="1">
      <c r="A1607" s="14"/>
      <c r="B1607" s="243"/>
      <c r="C1607" s="244"/>
      <c r="D1607" s="234" t="s">
        <v>171</v>
      </c>
      <c r="E1607" s="245" t="s">
        <v>19</v>
      </c>
      <c r="F1607" s="246" t="s">
        <v>1652</v>
      </c>
      <c r="G1607" s="244"/>
      <c r="H1607" s="247">
        <v>62967.599999999999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171</v>
      </c>
      <c r="AU1607" s="253" t="s">
        <v>81</v>
      </c>
      <c r="AV1607" s="14" t="s">
        <v>81</v>
      </c>
      <c r="AW1607" s="14" t="s">
        <v>33</v>
      </c>
      <c r="AX1607" s="14" t="s">
        <v>72</v>
      </c>
      <c r="AY1607" s="253" t="s">
        <v>160</v>
      </c>
    </row>
    <row r="1608" s="15" customFormat="1">
      <c r="A1608" s="15"/>
      <c r="B1608" s="254"/>
      <c r="C1608" s="255"/>
      <c r="D1608" s="234" t="s">
        <v>171</v>
      </c>
      <c r="E1608" s="256" t="s">
        <v>19</v>
      </c>
      <c r="F1608" s="257" t="s">
        <v>173</v>
      </c>
      <c r="G1608" s="255"/>
      <c r="H1608" s="258">
        <v>62967.599999999999</v>
      </c>
      <c r="I1608" s="259"/>
      <c r="J1608" s="255"/>
      <c r="K1608" s="255"/>
      <c r="L1608" s="260"/>
      <c r="M1608" s="261"/>
      <c r="N1608" s="262"/>
      <c r="O1608" s="262"/>
      <c r="P1608" s="262"/>
      <c r="Q1608" s="262"/>
      <c r="R1608" s="262"/>
      <c r="S1608" s="262"/>
      <c r="T1608" s="263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4" t="s">
        <v>171</v>
      </c>
      <c r="AU1608" s="264" t="s">
        <v>81</v>
      </c>
      <c r="AV1608" s="15" t="s">
        <v>167</v>
      </c>
      <c r="AW1608" s="15" t="s">
        <v>33</v>
      </c>
      <c r="AX1608" s="15" t="s">
        <v>79</v>
      </c>
      <c r="AY1608" s="264" t="s">
        <v>160</v>
      </c>
    </row>
    <row r="1609" s="2" customFormat="1" ht="16.5" customHeight="1">
      <c r="A1609" s="40"/>
      <c r="B1609" s="41"/>
      <c r="C1609" s="214" t="s">
        <v>1664</v>
      </c>
      <c r="D1609" s="214" t="s">
        <v>162</v>
      </c>
      <c r="E1609" s="215" t="s">
        <v>315</v>
      </c>
      <c r="F1609" s="216" t="s">
        <v>316</v>
      </c>
      <c r="G1609" s="217" t="s">
        <v>181</v>
      </c>
      <c r="H1609" s="218">
        <v>524.73000000000002</v>
      </c>
      <c r="I1609" s="219"/>
      <c r="J1609" s="220">
        <f>ROUND(I1609*H1609,2)</f>
        <v>0</v>
      </c>
      <c r="K1609" s="216" t="s">
        <v>166</v>
      </c>
      <c r="L1609" s="46"/>
      <c r="M1609" s="221" t="s">
        <v>19</v>
      </c>
      <c r="N1609" s="222" t="s">
        <v>43</v>
      </c>
      <c r="O1609" s="86"/>
      <c r="P1609" s="223">
        <f>O1609*H1609</f>
        <v>0</v>
      </c>
      <c r="Q1609" s="223">
        <v>0</v>
      </c>
      <c r="R1609" s="223">
        <f>Q1609*H1609</f>
        <v>0</v>
      </c>
      <c r="S1609" s="223">
        <v>0</v>
      </c>
      <c r="T1609" s="224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25" t="s">
        <v>167</v>
      </c>
      <c r="AT1609" s="225" t="s">
        <v>162</v>
      </c>
      <c r="AU1609" s="225" t="s">
        <v>81</v>
      </c>
      <c r="AY1609" s="19" t="s">
        <v>160</v>
      </c>
      <c r="BE1609" s="226">
        <f>IF(N1609="základní",J1609,0)</f>
        <v>0</v>
      </c>
      <c r="BF1609" s="226">
        <f>IF(N1609="snížená",J1609,0)</f>
        <v>0</v>
      </c>
      <c r="BG1609" s="226">
        <f>IF(N1609="zákl. přenesená",J1609,0)</f>
        <v>0</v>
      </c>
      <c r="BH1609" s="226">
        <f>IF(N1609="sníž. přenesená",J1609,0)</f>
        <v>0</v>
      </c>
      <c r="BI1609" s="226">
        <f>IF(N1609="nulová",J1609,0)</f>
        <v>0</v>
      </c>
      <c r="BJ1609" s="19" t="s">
        <v>79</v>
      </c>
      <c r="BK1609" s="226">
        <f>ROUND(I1609*H1609,2)</f>
        <v>0</v>
      </c>
      <c r="BL1609" s="19" t="s">
        <v>167</v>
      </c>
      <c r="BM1609" s="225" t="s">
        <v>1665</v>
      </c>
    </row>
    <row r="1610" s="2" customFormat="1">
      <c r="A1610" s="40"/>
      <c r="B1610" s="41"/>
      <c r="C1610" s="42"/>
      <c r="D1610" s="227" t="s">
        <v>169</v>
      </c>
      <c r="E1610" s="42"/>
      <c r="F1610" s="228" t="s">
        <v>318</v>
      </c>
      <c r="G1610" s="42"/>
      <c r="H1610" s="42"/>
      <c r="I1610" s="229"/>
      <c r="J1610" s="42"/>
      <c r="K1610" s="42"/>
      <c r="L1610" s="46"/>
      <c r="M1610" s="230"/>
      <c r="N1610" s="231"/>
      <c r="O1610" s="86"/>
      <c r="P1610" s="86"/>
      <c r="Q1610" s="86"/>
      <c r="R1610" s="86"/>
      <c r="S1610" s="86"/>
      <c r="T1610" s="87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169</v>
      </c>
      <c r="AU1610" s="19" t="s">
        <v>81</v>
      </c>
    </row>
    <row r="1611" s="14" customFormat="1">
      <c r="A1611" s="14"/>
      <c r="B1611" s="243"/>
      <c r="C1611" s="244"/>
      <c r="D1611" s="234" t="s">
        <v>171</v>
      </c>
      <c r="E1611" s="245" t="s">
        <v>19</v>
      </c>
      <c r="F1611" s="246" t="s">
        <v>1646</v>
      </c>
      <c r="G1611" s="244"/>
      <c r="H1611" s="247">
        <v>456.38</v>
      </c>
      <c r="I1611" s="248"/>
      <c r="J1611" s="244"/>
      <c r="K1611" s="244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3" t="s">
        <v>171</v>
      </c>
      <c r="AU1611" s="253" t="s">
        <v>81</v>
      </c>
      <c r="AV1611" s="14" t="s">
        <v>81</v>
      </c>
      <c r="AW1611" s="14" t="s">
        <v>33</v>
      </c>
      <c r="AX1611" s="14" t="s">
        <v>72</v>
      </c>
      <c r="AY1611" s="253" t="s">
        <v>160</v>
      </c>
    </row>
    <row r="1612" s="14" customFormat="1">
      <c r="A1612" s="14"/>
      <c r="B1612" s="243"/>
      <c r="C1612" s="244"/>
      <c r="D1612" s="234" t="s">
        <v>171</v>
      </c>
      <c r="E1612" s="245" t="s">
        <v>19</v>
      </c>
      <c r="F1612" s="246" t="s">
        <v>1647</v>
      </c>
      <c r="G1612" s="244"/>
      <c r="H1612" s="247">
        <v>29.25</v>
      </c>
      <c r="I1612" s="248"/>
      <c r="J1612" s="244"/>
      <c r="K1612" s="244"/>
      <c r="L1612" s="249"/>
      <c r="M1612" s="250"/>
      <c r="N1612" s="251"/>
      <c r="O1612" s="251"/>
      <c r="P1612" s="251"/>
      <c r="Q1612" s="251"/>
      <c r="R1612" s="251"/>
      <c r="S1612" s="251"/>
      <c r="T1612" s="252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3" t="s">
        <v>171</v>
      </c>
      <c r="AU1612" s="253" t="s">
        <v>81</v>
      </c>
      <c r="AV1612" s="14" t="s">
        <v>81</v>
      </c>
      <c r="AW1612" s="14" t="s">
        <v>33</v>
      </c>
      <c r="AX1612" s="14" t="s">
        <v>72</v>
      </c>
      <c r="AY1612" s="253" t="s">
        <v>160</v>
      </c>
    </row>
    <row r="1613" s="14" customFormat="1">
      <c r="A1613" s="14"/>
      <c r="B1613" s="243"/>
      <c r="C1613" s="244"/>
      <c r="D1613" s="234" t="s">
        <v>171</v>
      </c>
      <c r="E1613" s="245" t="s">
        <v>19</v>
      </c>
      <c r="F1613" s="246" t="s">
        <v>1648</v>
      </c>
      <c r="G1613" s="244"/>
      <c r="H1613" s="247">
        <v>14.800000000000001</v>
      </c>
      <c r="I1613" s="248"/>
      <c r="J1613" s="244"/>
      <c r="K1613" s="244"/>
      <c r="L1613" s="249"/>
      <c r="M1613" s="250"/>
      <c r="N1613" s="251"/>
      <c r="O1613" s="251"/>
      <c r="P1613" s="251"/>
      <c r="Q1613" s="251"/>
      <c r="R1613" s="251"/>
      <c r="S1613" s="251"/>
      <c r="T1613" s="25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3" t="s">
        <v>171</v>
      </c>
      <c r="AU1613" s="253" t="s">
        <v>81</v>
      </c>
      <c r="AV1613" s="14" t="s">
        <v>81</v>
      </c>
      <c r="AW1613" s="14" t="s">
        <v>33</v>
      </c>
      <c r="AX1613" s="14" t="s">
        <v>72</v>
      </c>
      <c r="AY1613" s="253" t="s">
        <v>160</v>
      </c>
    </row>
    <row r="1614" s="14" customFormat="1">
      <c r="A1614" s="14"/>
      <c r="B1614" s="243"/>
      <c r="C1614" s="244"/>
      <c r="D1614" s="234" t="s">
        <v>171</v>
      </c>
      <c r="E1614" s="245" t="s">
        <v>19</v>
      </c>
      <c r="F1614" s="246" t="s">
        <v>1649</v>
      </c>
      <c r="G1614" s="244"/>
      <c r="H1614" s="247">
        <v>24.300000000000001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171</v>
      </c>
      <c r="AU1614" s="253" t="s">
        <v>81</v>
      </c>
      <c r="AV1614" s="14" t="s">
        <v>81</v>
      </c>
      <c r="AW1614" s="14" t="s">
        <v>33</v>
      </c>
      <c r="AX1614" s="14" t="s">
        <v>72</v>
      </c>
      <c r="AY1614" s="253" t="s">
        <v>160</v>
      </c>
    </row>
    <row r="1615" s="15" customFormat="1">
      <c r="A1615" s="15"/>
      <c r="B1615" s="254"/>
      <c r="C1615" s="255"/>
      <c r="D1615" s="234" t="s">
        <v>171</v>
      </c>
      <c r="E1615" s="256" t="s">
        <v>19</v>
      </c>
      <c r="F1615" s="257" t="s">
        <v>173</v>
      </c>
      <c r="G1615" s="255"/>
      <c r="H1615" s="258">
        <v>524.73000000000002</v>
      </c>
      <c r="I1615" s="259"/>
      <c r="J1615" s="255"/>
      <c r="K1615" s="255"/>
      <c r="L1615" s="260"/>
      <c r="M1615" s="261"/>
      <c r="N1615" s="262"/>
      <c r="O1615" s="262"/>
      <c r="P1615" s="262"/>
      <c r="Q1615" s="262"/>
      <c r="R1615" s="262"/>
      <c r="S1615" s="262"/>
      <c r="T1615" s="263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64" t="s">
        <v>171</v>
      </c>
      <c r="AU1615" s="264" t="s">
        <v>81</v>
      </c>
      <c r="AV1615" s="15" t="s">
        <v>167</v>
      </c>
      <c r="AW1615" s="15" t="s">
        <v>33</v>
      </c>
      <c r="AX1615" s="15" t="s">
        <v>79</v>
      </c>
      <c r="AY1615" s="264" t="s">
        <v>160</v>
      </c>
    </row>
    <row r="1616" s="2" customFormat="1" ht="24.15" customHeight="1">
      <c r="A1616" s="40"/>
      <c r="B1616" s="41"/>
      <c r="C1616" s="214" t="s">
        <v>1666</v>
      </c>
      <c r="D1616" s="214" t="s">
        <v>162</v>
      </c>
      <c r="E1616" s="215" t="s">
        <v>320</v>
      </c>
      <c r="F1616" s="216" t="s">
        <v>321</v>
      </c>
      <c r="G1616" s="217" t="s">
        <v>181</v>
      </c>
      <c r="H1616" s="218">
        <v>419.06</v>
      </c>
      <c r="I1616" s="219"/>
      <c r="J1616" s="220">
        <f>ROUND(I1616*H1616,2)</f>
        <v>0</v>
      </c>
      <c r="K1616" s="216" t="s">
        <v>166</v>
      </c>
      <c r="L1616" s="46"/>
      <c r="M1616" s="221" t="s">
        <v>19</v>
      </c>
      <c r="N1616" s="222" t="s">
        <v>43</v>
      </c>
      <c r="O1616" s="86"/>
      <c r="P1616" s="223">
        <f>O1616*H1616</f>
        <v>0</v>
      </c>
      <c r="Q1616" s="223">
        <v>0.00012999999999999999</v>
      </c>
      <c r="R1616" s="223">
        <f>Q1616*H1616</f>
        <v>0.054477799999999993</v>
      </c>
      <c r="S1616" s="223">
        <v>0</v>
      </c>
      <c r="T1616" s="224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25" t="s">
        <v>167</v>
      </c>
      <c r="AT1616" s="225" t="s">
        <v>162</v>
      </c>
      <c r="AU1616" s="225" t="s">
        <v>81</v>
      </c>
      <c r="AY1616" s="19" t="s">
        <v>160</v>
      </c>
      <c r="BE1616" s="226">
        <f>IF(N1616="základní",J1616,0)</f>
        <v>0</v>
      </c>
      <c r="BF1616" s="226">
        <f>IF(N1616="snížená",J1616,0)</f>
        <v>0</v>
      </c>
      <c r="BG1616" s="226">
        <f>IF(N1616="zákl. přenesená",J1616,0)</f>
        <v>0</v>
      </c>
      <c r="BH1616" s="226">
        <f>IF(N1616="sníž. přenesená",J1616,0)</f>
        <v>0</v>
      </c>
      <c r="BI1616" s="226">
        <f>IF(N1616="nulová",J1616,0)</f>
        <v>0</v>
      </c>
      <c r="BJ1616" s="19" t="s">
        <v>79</v>
      </c>
      <c r="BK1616" s="226">
        <f>ROUND(I1616*H1616,2)</f>
        <v>0</v>
      </c>
      <c r="BL1616" s="19" t="s">
        <v>167</v>
      </c>
      <c r="BM1616" s="225" t="s">
        <v>1667</v>
      </c>
    </row>
    <row r="1617" s="2" customFormat="1">
      <c r="A1617" s="40"/>
      <c r="B1617" s="41"/>
      <c r="C1617" s="42"/>
      <c r="D1617" s="227" t="s">
        <v>169</v>
      </c>
      <c r="E1617" s="42"/>
      <c r="F1617" s="228" t="s">
        <v>323</v>
      </c>
      <c r="G1617" s="42"/>
      <c r="H1617" s="42"/>
      <c r="I1617" s="229"/>
      <c r="J1617" s="42"/>
      <c r="K1617" s="42"/>
      <c r="L1617" s="46"/>
      <c r="M1617" s="230"/>
      <c r="N1617" s="231"/>
      <c r="O1617" s="86"/>
      <c r="P1617" s="86"/>
      <c r="Q1617" s="86"/>
      <c r="R1617" s="86"/>
      <c r="S1617" s="86"/>
      <c r="T1617" s="87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169</v>
      </c>
      <c r="AU1617" s="19" t="s">
        <v>81</v>
      </c>
    </row>
    <row r="1618" s="14" customFormat="1">
      <c r="A1618" s="14"/>
      <c r="B1618" s="243"/>
      <c r="C1618" s="244"/>
      <c r="D1618" s="234" t="s">
        <v>171</v>
      </c>
      <c r="E1618" s="245" t="s">
        <v>19</v>
      </c>
      <c r="F1618" s="246" t="s">
        <v>325</v>
      </c>
      <c r="G1618" s="244"/>
      <c r="H1618" s="247">
        <v>85.170000000000002</v>
      </c>
      <c r="I1618" s="248"/>
      <c r="J1618" s="244"/>
      <c r="K1618" s="244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3" t="s">
        <v>171</v>
      </c>
      <c r="AU1618" s="253" t="s">
        <v>81</v>
      </c>
      <c r="AV1618" s="14" t="s">
        <v>81</v>
      </c>
      <c r="AW1618" s="14" t="s">
        <v>33</v>
      </c>
      <c r="AX1618" s="14" t="s">
        <v>72</v>
      </c>
      <c r="AY1618" s="253" t="s">
        <v>160</v>
      </c>
    </row>
    <row r="1619" s="14" customFormat="1">
      <c r="A1619" s="14"/>
      <c r="B1619" s="243"/>
      <c r="C1619" s="244"/>
      <c r="D1619" s="234" t="s">
        <v>171</v>
      </c>
      <c r="E1619" s="245" t="s">
        <v>19</v>
      </c>
      <c r="F1619" s="246" t="s">
        <v>1668</v>
      </c>
      <c r="G1619" s="244"/>
      <c r="H1619" s="247">
        <v>54.409999999999997</v>
      </c>
      <c r="I1619" s="248"/>
      <c r="J1619" s="244"/>
      <c r="K1619" s="244"/>
      <c r="L1619" s="249"/>
      <c r="M1619" s="250"/>
      <c r="N1619" s="251"/>
      <c r="O1619" s="251"/>
      <c r="P1619" s="251"/>
      <c r="Q1619" s="251"/>
      <c r="R1619" s="251"/>
      <c r="S1619" s="251"/>
      <c r="T1619" s="252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3" t="s">
        <v>171</v>
      </c>
      <c r="AU1619" s="253" t="s">
        <v>81</v>
      </c>
      <c r="AV1619" s="14" t="s">
        <v>81</v>
      </c>
      <c r="AW1619" s="14" t="s">
        <v>33</v>
      </c>
      <c r="AX1619" s="14" t="s">
        <v>72</v>
      </c>
      <c r="AY1619" s="253" t="s">
        <v>160</v>
      </c>
    </row>
    <row r="1620" s="14" customFormat="1">
      <c r="A1620" s="14"/>
      <c r="B1620" s="243"/>
      <c r="C1620" s="244"/>
      <c r="D1620" s="234" t="s">
        <v>171</v>
      </c>
      <c r="E1620" s="245" t="s">
        <v>19</v>
      </c>
      <c r="F1620" s="246" t="s">
        <v>1669</v>
      </c>
      <c r="G1620" s="244"/>
      <c r="H1620" s="247">
        <v>21.93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171</v>
      </c>
      <c r="AU1620" s="253" t="s">
        <v>81</v>
      </c>
      <c r="AV1620" s="14" t="s">
        <v>81</v>
      </c>
      <c r="AW1620" s="14" t="s">
        <v>33</v>
      </c>
      <c r="AX1620" s="14" t="s">
        <v>72</v>
      </c>
      <c r="AY1620" s="253" t="s">
        <v>160</v>
      </c>
    </row>
    <row r="1621" s="14" customFormat="1">
      <c r="A1621" s="14"/>
      <c r="B1621" s="243"/>
      <c r="C1621" s="244"/>
      <c r="D1621" s="234" t="s">
        <v>171</v>
      </c>
      <c r="E1621" s="245" t="s">
        <v>19</v>
      </c>
      <c r="F1621" s="246" t="s">
        <v>1531</v>
      </c>
      <c r="G1621" s="244"/>
      <c r="H1621" s="247">
        <v>187.63999999999999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171</v>
      </c>
      <c r="AU1621" s="253" t="s">
        <v>81</v>
      </c>
      <c r="AV1621" s="14" t="s">
        <v>81</v>
      </c>
      <c r="AW1621" s="14" t="s">
        <v>33</v>
      </c>
      <c r="AX1621" s="14" t="s">
        <v>72</v>
      </c>
      <c r="AY1621" s="253" t="s">
        <v>160</v>
      </c>
    </row>
    <row r="1622" s="14" customFormat="1">
      <c r="A1622" s="14"/>
      <c r="B1622" s="243"/>
      <c r="C1622" s="244"/>
      <c r="D1622" s="234" t="s">
        <v>171</v>
      </c>
      <c r="E1622" s="245" t="s">
        <v>19</v>
      </c>
      <c r="F1622" s="246" t="s">
        <v>1670</v>
      </c>
      <c r="G1622" s="244"/>
      <c r="H1622" s="247">
        <v>69.909999999999997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171</v>
      </c>
      <c r="AU1622" s="253" t="s">
        <v>81</v>
      </c>
      <c r="AV1622" s="14" t="s">
        <v>81</v>
      </c>
      <c r="AW1622" s="14" t="s">
        <v>33</v>
      </c>
      <c r="AX1622" s="14" t="s">
        <v>72</v>
      </c>
      <c r="AY1622" s="253" t="s">
        <v>160</v>
      </c>
    </row>
    <row r="1623" s="15" customFormat="1">
      <c r="A1623" s="15"/>
      <c r="B1623" s="254"/>
      <c r="C1623" s="255"/>
      <c r="D1623" s="234" t="s">
        <v>171</v>
      </c>
      <c r="E1623" s="256" t="s">
        <v>19</v>
      </c>
      <c r="F1623" s="257" t="s">
        <v>173</v>
      </c>
      <c r="G1623" s="255"/>
      <c r="H1623" s="258">
        <v>419.06</v>
      </c>
      <c r="I1623" s="259"/>
      <c r="J1623" s="255"/>
      <c r="K1623" s="255"/>
      <c r="L1623" s="260"/>
      <c r="M1623" s="261"/>
      <c r="N1623" s="262"/>
      <c r="O1623" s="262"/>
      <c r="P1623" s="262"/>
      <c r="Q1623" s="262"/>
      <c r="R1623" s="262"/>
      <c r="S1623" s="262"/>
      <c r="T1623" s="263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4" t="s">
        <v>171</v>
      </c>
      <c r="AU1623" s="264" t="s">
        <v>81</v>
      </c>
      <c r="AV1623" s="15" t="s">
        <v>167</v>
      </c>
      <c r="AW1623" s="15" t="s">
        <v>33</v>
      </c>
      <c r="AX1623" s="15" t="s">
        <v>79</v>
      </c>
      <c r="AY1623" s="264" t="s">
        <v>160</v>
      </c>
    </row>
    <row r="1624" s="2" customFormat="1" ht="24.15" customHeight="1">
      <c r="A1624" s="40"/>
      <c r="B1624" s="41"/>
      <c r="C1624" s="214" t="s">
        <v>1671</v>
      </c>
      <c r="D1624" s="214" t="s">
        <v>162</v>
      </c>
      <c r="E1624" s="215" t="s">
        <v>1672</v>
      </c>
      <c r="F1624" s="216" t="s">
        <v>1673</v>
      </c>
      <c r="G1624" s="217" t="s">
        <v>181</v>
      </c>
      <c r="H1624" s="218">
        <v>419.06</v>
      </c>
      <c r="I1624" s="219"/>
      <c r="J1624" s="220">
        <f>ROUND(I1624*H1624,2)</f>
        <v>0</v>
      </c>
      <c r="K1624" s="216" t="s">
        <v>166</v>
      </c>
      <c r="L1624" s="46"/>
      <c r="M1624" s="221" t="s">
        <v>19</v>
      </c>
      <c r="N1624" s="222" t="s">
        <v>43</v>
      </c>
      <c r="O1624" s="86"/>
      <c r="P1624" s="223">
        <f>O1624*H1624</f>
        <v>0</v>
      </c>
      <c r="Q1624" s="223">
        <v>4.0000000000000003E-05</v>
      </c>
      <c r="R1624" s="223">
        <f>Q1624*H1624</f>
        <v>0.0167624</v>
      </c>
      <c r="S1624" s="223">
        <v>0</v>
      </c>
      <c r="T1624" s="224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5" t="s">
        <v>167</v>
      </c>
      <c r="AT1624" s="225" t="s">
        <v>162</v>
      </c>
      <c r="AU1624" s="225" t="s">
        <v>81</v>
      </c>
      <c r="AY1624" s="19" t="s">
        <v>160</v>
      </c>
      <c r="BE1624" s="226">
        <f>IF(N1624="základní",J1624,0)</f>
        <v>0</v>
      </c>
      <c r="BF1624" s="226">
        <f>IF(N1624="snížená",J1624,0)</f>
        <v>0</v>
      </c>
      <c r="BG1624" s="226">
        <f>IF(N1624="zákl. přenesená",J1624,0)</f>
        <v>0</v>
      </c>
      <c r="BH1624" s="226">
        <f>IF(N1624="sníž. přenesená",J1624,0)</f>
        <v>0</v>
      </c>
      <c r="BI1624" s="226">
        <f>IF(N1624="nulová",J1624,0)</f>
        <v>0</v>
      </c>
      <c r="BJ1624" s="19" t="s">
        <v>79</v>
      </c>
      <c r="BK1624" s="226">
        <f>ROUND(I1624*H1624,2)</f>
        <v>0</v>
      </c>
      <c r="BL1624" s="19" t="s">
        <v>167</v>
      </c>
      <c r="BM1624" s="225" t="s">
        <v>1674</v>
      </c>
    </row>
    <row r="1625" s="2" customFormat="1">
      <c r="A1625" s="40"/>
      <c r="B1625" s="41"/>
      <c r="C1625" s="42"/>
      <c r="D1625" s="227" t="s">
        <v>169</v>
      </c>
      <c r="E1625" s="42"/>
      <c r="F1625" s="228" t="s">
        <v>1675</v>
      </c>
      <c r="G1625" s="42"/>
      <c r="H1625" s="42"/>
      <c r="I1625" s="229"/>
      <c r="J1625" s="42"/>
      <c r="K1625" s="42"/>
      <c r="L1625" s="46"/>
      <c r="M1625" s="230"/>
      <c r="N1625" s="231"/>
      <c r="O1625" s="86"/>
      <c r="P1625" s="86"/>
      <c r="Q1625" s="86"/>
      <c r="R1625" s="86"/>
      <c r="S1625" s="86"/>
      <c r="T1625" s="87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T1625" s="19" t="s">
        <v>169</v>
      </c>
      <c r="AU1625" s="19" t="s">
        <v>81</v>
      </c>
    </row>
    <row r="1626" s="14" customFormat="1">
      <c r="A1626" s="14"/>
      <c r="B1626" s="243"/>
      <c r="C1626" s="244"/>
      <c r="D1626" s="234" t="s">
        <v>171</v>
      </c>
      <c r="E1626" s="245" t="s">
        <v>19</v>
      </c>
      <c r="F1626" s="246" t="s">
        <v>325</v>
      </c>
      <c r="G1626" s="244"/>
      <c r="H1626" s="247">
        <v>85.170000000000002</v>
      </c>
      <c r="I1626" s="248"/>
      <c r="J1626" s="244"/>
      <c r="K1626" s="244"/>
      <c r="L1626" s="249"/>
      <c r="M1626" s="250"/>
      <c r="N1626" s="251"/>
      <c r="O1626" s="251"/>
      <c r="P1626" s="251"/>
      <c r="Q1626" s="251"/>
      <c r="R1626" s="251"/>
      <c r="S1626" s="251"/>
      <c r="T1626" s="252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3" t="s">
        <v>171</v>
      </c>
      <c r="AU1626" s="253" t="s">
        <v>81</v>
      </c>
      <c r="AV1626" s="14" t="s">
        <v>81</v>
      </c>
      <c r="AW1626" s="14" t="s">
        <v>33</v>
      </c>
      <c r="AX1626" s="14" t="s">
        <v>72</v>
      </c>
      <c r="AY1626" s="253" t="s">
        <v>160</v>
      </c>
    </row>
    <row r="1627" s="14" customFormat="1">
      <c r="A1627" s="14"/>
      <c r="B1627" s="243"/>
      <c r="C1627" s="244"/>
      <c r="D1627" s="234" t="s">
        <v>171</v>
      </c>
      <c r="E1627" s="245" t="s">
        <v>19</v>
      </c>
      <c r="F1627" s="246" t="s">
        <v>1668</v>
      </c>
      <c r="G1627" s="244"/>
      <c r="H1627" s="247">
        <v>54.409999999999997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171</v>
      </c>
      <c r="AU1627" s="253" t="s">
        <v>81</v>
      </c>
      <c r="AV1627" s="14" t="s">
        <v>81</v>
      </c>
      <c r="AW1627" s="14" t="s">
        <v>33</v>
      </c>
      <c r="AX1627" s="14" t="s">
        <v>72</v>
      </c>
      <c r="AY1627" s="253" t="s">
        <v>160</v>
      </c>
    </row>
    <row r="1628" s="14" customFormat="1">
      <c r="A1628" s="14"/>
      <c r="B1628" s="243"/>
      <c r="C1628" s="244"/>
      <c r="D1628" s="234" t="s">
        <v>171</v>
      </c>
      <c r="E1628" s="245" t="s">
        <v>19</v>
      </c>
      <c r="F1628" s="246" t="s">
        <v>1669</v>
      </c>
      <c r="G1628" s="244"/>
      <c r="H1628" s="247">
        <v>21.93</v>
      </c>
      <c r="I1628" s="248"/>
      <c r="J1628" s="244"/>
      <c r="K1628" s="244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3" t="s">
        <v>171</v>
      </c>
      <c r="AU1628" s="253" t="s">
        <v>81</v>
      </c>
      <c r="AV1628" s="14" t="s">
        <v>81</v>
      </c>
      <c r="AW1628" s="14" t="s">
        <v>33</v>
      </c>
      <c r="AX1628" s="14" t="s">
        <v>72</v>
      </c>
      <c r="AY1628" s="253" t="s">
        <v>160</v>
      </c>
    </row>
    <row r="1629" s="14" customFormat="1">
      <c r="A1629" s="14"/>
      <c r="B1629" s="243"/>
      <c r="C1629" s="244"/>
      <c r="D1629" s="234" t="s">
        <v>171</v>
      </c>
      <c r="E1629" s="245" t="s">
        <v>19</v>
      </c>
      <c r="F1629" s="246" t="s">
        <v>1531</v>
      </c>
      <c r="G1629" s="244"/>
      <c r="H1629" s="247">
        <v>187.63999999999999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3" t="s">
        <v>171</v>
      </c>
      <c r="AU1629" s="253" t="s">
        <v>81</v>
      </c>
      <c r="AV1629" s="14" t="s">
        <v>81</v>
      </c>
      <c r="AW1629" s="14" t="s">
        <v>33</v>
      </c>
      <c r="AX1629" s="14" t="s">
        <v>72</v>
      </c>
      <c r="AY1629" s="253" t="s">
        <v>160</v>
      </c>
    </row>
    <row r="1630" s="14" customFormat="1">
      <c r="A1630" s="14"/>
      <c r="B1630" s="243"/>
      <c r="C1630" s="244"/>
      <c r="D1630" s="234" t="s">
        <v>171</v>
      </c>
      <c r="E1630" s="245" t="s">
        <v>19</v>
      </c>
      <c r="F1630" s="246" t="s">
        <v>1670</v>
      </c>
      <c r="G1630" s="244"/>
      <c r="H1630" s="247">
        <v>69.909999999999997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3" t="s">
        <v>171</v>
      </c>
      <c r="AU1630" s="253" t="s">
        <v>81</v>
      </c>
      <c r="AV1630" s="14" t="s">
        <v>81</v>
      </c>
      <c r="AW1630" s="14" t="s">
        <v>33</v>
      </c>
      <c r="AX1630" s="14" t="s">
        <v>72</v>
      </c>
      <c r="AY1630" s="253" t="s">
        <v>160</v>
      </c>
    </row>
    <row r="1631" s="15" customFormat="1">
      <c r="A1631" s="15"/>
      <c r="B1631" s="254"/>
      <c r="C1631" s="255"/>
      <c r="D1631" s="234" t="s">
        <v>171</v>
      </c>
      <c r="E1631" s="256" t="s">
        <v>19</v>
      </c>
      <c r="F1631" s="257" t="s">
        <v>173</v>
      </c>
      <c r="G1631" s="255"/>
      <c r="H1631" s="258">
        <v>419.06</v>
      </c>
      <c r="I1631" s="259"/>
      <c r="J1631" s="255"/>
      <c r="K1631" s="255"/>
      <c r="L1631" s="260"/>
      <c r="M1631" s="261"/>
      <c r="N1631" s="262"/>
      <c r="O1631" s="262"/>
      <c r="P1631" s="262"/>
      <c r="Q1631" s="262"/>
      <c r="R1631" s="262"/>
      <c r="S1631" s="262"/>
      <c r="T1631" s="263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64" t="s">
        <v>171</v>
      </c>
      <c r="AU1631" s="264" t="s">
        <v>81</v>
      </c>
      <c r="AV1631" s="15" t="s">
        <v>167</v>
      </c>
      <c r="AW1631" s="15" t="s">
        <v>33</v>
      </c>
      <c r="AX1631" s="15" t="s">
        <v>79</v>
      </c>
      <c r="AY1631" s="264" t="s">
        <v>160</v>
      </c>
    </row>
    <row r="1632" s="2" customFormat="1" ht="24.15" customHeight="1">
      <c r="A1632" s="40"/>
      <c r="B1632" s="41"/>
      <c r="C1632" s="214" t="s">
        <v>1676</v>
      </c>
      <c r="D1632" s="214" t="s">
        <v>162</v>
      </c>
      <c r="E1632" s="215" t="s">
        <v>1677</v>
      </c>
      <c r="F1632" s="216" t="s">
        <v>1678</v>
      </c>
      <c r="G1632" s="217" t="s">
        <v>181</v>
      </c>
      <c r="H1632" s="218">
        <v>29.652000000000001</v>
      </c>
      <c r="I1632" s="219"/>
      <c r="J1632" s="220">
        <f>ROUND(I1632*H1632,2)</f>
        <v>0</v>
      </c>
      <c r="K1632" s="216" t="s">
        <v>166</v>
      </c>
      <c r="L1632" s="46"/>
      <c r="M1632" s="221" t="s">
        <v>19</v>
      </c>
      <c r="N1632" s="222" t="s">
        <v>43</v>
      </c>
      <c r="O1632" s="86"/>
      <c r="P1632" s="223">
        <f>O1632*H1632</f>
        <v>0</v>
      </c>
      <c r="Q1632" s="223">
        <v>0.00063000000000000003</v>
      </c>
      <c r="R1632" s="223">
        <f>Q1632*H1632</f>
        <v>0.018680760000000001</v>
      </c>
      <c r="S1632" s="223">
        <v>0</v>
      </c>
      <c r="T1632" s="224">
        <f>S1632*H1632</f>
        <v>0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R1632" s="225" t="s">
        <v>167</v>
      </c>
      <c r="AT1632" s="225" t="s">
        <v>162</v>
      </c>
      <c r="AU1632" s="225" t="s">
        <v>81</v>
      </c>
      <c r="AY1632" s="19" t="s">
        <v>160</v>
      </c>
      <c r="BE1632" s="226">
        <f>IF(N1632="základní",J1632,0)</f>
        <v>0</v>
      </c>
      <c r="BF1632" s="226">
        <f>IF(N1632="snížená",J1632,0)</f>
        <v>0</v>
      </c>
      <c r="BG1632" s="226">
        <f>IF(N1632="zákl. přenesená",J1632,0)</f>
        <v>0</v>
      </c>
      <c r="BH1632" s="226">
        <f>IF(N1632="sníž. přenesená",J1632,0)</f>
        <v>0</v>
      </c>
      <c r="BI1632" s="226">
        <f>IF(N1632="nulová",J1632,0)</f>
        <v>0</v>
      </c>
      <c r="BJ1632" s="19" t="s">
        <v>79</v>
      </c>
      <c r="BK1632" s="226">
        <f>ROUND(I1632*H1632,2)</f>
        <v>0</v>
      </c>
      <c r="BL1632" s="19" t="s">
        <v>167</v>
      </c>
      <c r="BM1632" s="225" t="s">
        <v>1679</v>
      </c>
    </row>
    <row r="1633" s="2" customFormat="1">
      <c r="A1633" s="40"/>
      <c r="B1633" s="41"/>
      <c r="C1633" s="42"/>
      <c r="D1633" s="227" t="s">
        <v>169</v>
      </c>
      <c r="E1633" s="42"/>
      <c r="F1633" s="228" t="s">
        <v>1680</v>
      </c>
      <c r="G1633" s="42"/>
      <c r="H1633" s="42"/>
      <c r="I1633" s="229"/>
      <c r="J1633" s="42"/>
      <c r="K1633" s="42"/>
      <c r="L1633" s="46"/>
      <c r="M1633" s="230"/>
      <c r="N1633" s="231"/>
      <c r="O1633" s="86"/>
      <c r="P1633" s="86"/>
      <c r="Q1633" s="86"/>
      <c r="R1633" s="86"/>
      <c r="S1633" s="86"/>
      <c r="T1633" s="87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T1633" s="19" t="s">
        <v>169</v>
      </c>
      <c r="AU1633" s="19" t="s">
        <v>81</v>
      </c>
    </row>
    <row r="1634" s="13" customFormat="1">
      <c r="A1634" s="13"/>
      <c r="B1634" s="232"/>
      <c r="C1634" s="233"/>
      <c r="D1634" s="234" t="s">
        <v>171</v>
      </c>
      <c r="E1634" s="235" t="s">
        <v>19</v>
      </c>
      <c r="F1634" s="236" t="s">
        <v>1681</v>
      </c>
      <c r="G1634" s="233"/>
      <c r="H1634" s="235" t="s">
        <v>19</v>
      </c>
      <c r="I1634" s="237"/>
      <c r="J1634" s="233"/>
      <c r="K1634" s="233"/>
      <c r="L1634" s="238"/>
      <c r="M1634" s="239"/>
      <c r="N1634" s="240"/>
      <c r="O1634" s="240"/>
      <c r="P1634" s="240"/>
      <c r="Q1634" s="240"/>
      <c r="R1634" s="240"/>
      <c r="S1634" s="240"/>
      <c r="T1634" s="241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2" t="s">
        <v>171</v>
      </c>
      <c r="AU1634" s="242" t="s">
        <v>81</v>
      </c>
      <c r="AV1634" s="13" t="s">
        <v>79</v>
      </c>
      <c r="AW1634" s="13" t="s">
        <v>33</v>
      </c>
      <c r="AX1634" s="13" t="s">
        <v>72</v>
      </c>
      <c r="AY1634" s="242" t="s">
        <v>160</v>
      </c>
    </row>
    <row r="1635" s="14" customFormat="1">
      <c r="A1635" s="14"/>
      <c r="B1635" s="243"/>
      <c r="C1635" s="244"/>
      <c r="D1635" s="234" t="s">
        <v>171</v>
      </c>
      <c r="E1635" s="245" t="s">
        <v>19</v>
      </c>
      <c r="F1635" s="246" t="s">
        <v>1682</v>
      </c>
      <c r="G1635" s="244"/>
      <c r="H1635" s="247">
        <v>29.652000000000001</v>
      </c>
      <c r="I1635" s="248"/>
      <c r="J1635" s="244"/>
      <c r="K1635" s="244"/>
      <c r="L1635" s="249"/>
      <c r="M1635" s="250"/>
      <c r="N1635" s="251"/>
      <c r="O1635" s="251"/>
      <c r="P1635" s="251"/>
      <c r="Q1635" s="251"/>
      <c r="R1635" s="251"/>
      <c r="S1635" s="251"/>
      <c r="T1635" s="252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3" t="s">
        <v>171</v>
      </c>
      <c r="AU1635" s="253" t="s">
        <v>81</v>
      </c>
      <c r="AV1635" s="14" t="s">
        <v>81</v>
      </c>
      <c r="AW1635" s="14" t="s">
        <v>33</v>
      </c>
      <c r="AX1635" s="14" t="s">
        <v>72</v>
      </c>
      <c r="AY1635" s="253" t="s">
        <v>160</v>
      </c>
    </row>
    <row r="1636" s="15" customFormat="1">
      <c r="A1636" s="15"/>
      <c r="B1636" s="254"/>
      <c r="C1636" s="255"/>
      <c r="D1636" s="234" t="s">
        <v>171</v>
      </c>
      <c r="E1636" s="256" t="s">
        <v>19</v>
      </c>
      <c r="F1636" s="257" t="s">
        <v>173</v>
      </c>
      <c r="G1636" s="255"/>
      <c r="H1636" s="258">
        <v>29.652000000000001</v>
      </c>
      <c r="I1636" s="259"/>
      <c r="J1636" s="255"/>
      <c r="K1636" s="255"/>
      <c r="L1636" s="260"/>
      <c r="M1636" s="261"/>
      <c r="N1636" s="262"/>
      <c r="O1636" s="262"/>
      <c r="P1636" s="262"/>
      <c r="Q1636" s="262"/>
      <c r="R1636" s="262"/>
      <c r="S1636" s="262"/>
      <c r="T1636" s="263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4" t="s">
        <v>171</v>
      </c>
      <c r="AU1636" s="264" t="s">
        <v>81</v>
      </c>
      <c r="AV1636" s="15" t="s">
        <v>167</v>
      </c>
      <c r="AW1636" s="15" t="s">
        <v>33</v>
      </c>
      <c r="AX1636" s="15" t="s">
        <v>79</v>
      </c>
      <c r="AY1636" s="264" t="s">
        <v>160</v>
      </c>
    </row>
    <row r="1637" s="2" customFormat="1" ht="24.15" customHeight="1">
      <c r="A1637" s="40"/>
      <c r="B1637" s="41"/>
      <c r="C1637" s="214" t="s">
        <v>1683</v>
      </c>
      <c r="D1637" s="214" t="s">
        <v>162</v>
      </c>
      <c r="E1637" s="215" t="s">
        <v>1684</v>
      </c>
      <c r="F1637" s="216" t="s">
        <v>1685</v>
      </c>
      <c r="G1637" s="217" t="s">
        <v>181</v>
      </c>
      <c r="H1637" s="218">
        <v>5.8200000000000003</v>
      </c>
      <c r="I1637" s="219"/>
      <c r="J1637" s="220">
        <f>ROUND(I1637*H1637,2)</f>
        <v>0</v>
      </c>
      <c r="K1637" s="216" t="s">
        <v>166</v>
      </c>
      <c r="L1637" s="46"/>
      <c r="M1637" s="221" t="s">
        <v>19</v>
      </c>
      <c r="N1637" s="222" t="s">
        <v>43</v>
      </c>
      <c r="O1637" s="86"/>
      <c r="P1637" s="223">
        <f>O1637*H1637</f>
        <v>0</v>
      </c>
      <c r="Q1637" s="223">
        <v>0.00158</v>
      </c>
      <c r="R1637" s="223">
        <f>Q1637*H1637</f>
        <v>0.0091956</v>
      </c>
      <c r="S1637" s="223">
        <v>0</v>
      </c>
      <c r="T1637" s="224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25" t="s">
        <v>167</v>
      </c>
      <c r="AT1637" s="225" t="s">
        <v>162</v>
      </c>
      <c r="AU1637" s="225" t="s">
        <v>81</v>
      </c>
      <c r="AY1637" s="19" t="s">
        <v>160</v>
      </c>
      <c r="BE1637" s="226">
        <f>IF(N1637="základní",J1637,0)</f>
        <v>0</v>
      </c>
      <c r="BF1637" s="226">
        <f>IF(N1637="snížená",J1637,0)</f>
        <v>0</v>
      </c>
      <c r="BG1637" s="226">
        <f>IF(N1637="zákl. přenesená",J1637,0)</f>
        <v>0</v>
      </c>
      <c r="BH1637" s="226">
        <f>IF(N1637="sníž. přenesená",J1637,0)</f>
        <v>0</v>
      </c>
      <c r="BI1637" s="226">
        <f>IF(N1637="nulová",J1637,0)</f>
        <v>0</v>
      </c>
      <c r="BJ1637" s="19" t="s">
        <v>79</v>
      </c>
      <c r="BK1637" s="226">
        <f>ROUND(I1637*H1637,2)</f>
        <v>0</v>
      </c>
      <c r="BL1637" s="19" t="s">
        <v>167</v>
      </c>
      <c r="BM1637" s="225" t="s">
        <v>1686</v>
      </c>
    </row>
    <row r="1638" s="2" customFormat="1">
      <c r="A1638" s="40"/>
      <c r="B1638" s="41"/>
      <c r="C1638" s="42"/>
      <c r="D1638" s="227" t="s">
        <v>169</v>
      </c>
      <c r="E1638" s="42"/>
      <c r="F1638" s="228" t="s">
        <v>1687</v>
      </c>
      <c r="G1638" s="42"/>
      <c r="H1638" s="42"/>
      <c r="I1638" s="229"/>
      <c r="J1638" s="42"/>
      <c r="K1638" s="42"/>
      <c r="L1638" s="46"/>
      <c r="M1638" s="230"/>
      <c r="N1638" s="231"/>
      <c r="O1638" s="86"/>
      <c r="P1638" s="86"/>
      <c r="Q1638" s="86"/>
      <c r="R1638" s="86"/>
      <c r="S1638" s="86"/>
      <c r="T1638" s="87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169</v>
      </c>
      <c r="AU1638" s="19" t="s">
        <v>81</v>
      </c>
    </row>
    <row r="1639" s="13" customFormat="1">
      <c r="A1639" s="13"/>
      <c r="B1639" s="232"/>
      <c r="C1639" s="233"/>
      <c r="D1639" s="234" t="s">
        <v>171</v>
      </c>
      <c r="E1639" s="235" t="s">
        <v>19</v>
      </c>
      <c r="F1639" s="236" t="s">
        <v>1681</v>
      </c>
      <c r="G1639" s="233"/>
      <c r="H1639" s="235" t="s">
        <v>19</v>
      </c>
      <c r="I1639" s="237"/>
      <c r="J1639" s="233"/>
      <c r="K1639" s="233"/>
      <c r="L1639" s="238"/>
      <c r="M1639" s="239"/>
      <c r="N1639" s="240"/>
      <c r="O1639" s="240"/>
      <c r="P1639" s="240"/>
      <c r="Q1639" s="240"/>
      <c r="R1639" s="240"/>
      <c r="S1639" s="240"/>
      <c r="T1639" s="241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2" t="s">
        <v>171</v>
      </c>
      <c r="AU1639" s="242" t="s">
        <v>81</v>
      </c>
      <c r="AV1639" s="13" t="s">
        <v>79</v>
      </c>
      <c r="AW1639" s="13" t="s">
        <v>33</v>
      </c>
      <c r="AX1639" s="13" t="s">
        <v>72</v>
      </c>
      <c r="AY1639" s="242" t="s">
        <v>160</v>
      </c>
    </row>
    <row r="1640" s="14" customFormat="1">
      <c r="A1640" s="14"/>
      <c r="B1640" s="243"/>
      <c r="C1640" s="244"/>
      <c r="D1640" s="234" t="s">
        <v>171</v>
      </c>
      <c r="E1640" s="245" t="s">
        <v>19</v>
      </c>
      <c r="F1640" s="246" t="s">
        <v>1688</v>
      </c>
      <c r="G1640" s="244"/>
      <c r="H1640" s="247">
        <v>5.8200000000000003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171</v>
      </c>
      <c r="AU1640" s="253" t="s">
        <v>81</v>
      </c>
      <c r="AV1640" s="14" t="s">
        <v>81</v>
      </c>
      <c r="AW1640" s="14" t="s">
        <v>33</v>
      </c>
      <c r="AX1640" s="14" t="s">
        <v>72</v>
      </c>
      <c r="AY1640" s="253" t="s">
        <v>160</v>
      </c>
    </row>
    <row r="1641" s="15" customFormat="1">
      <c r="A1641" s="15"/>
      <c r="B1641" s="254"/>
      <c r="C1641" s="255"/>
      <c r="D1641" s="234" t="s">
        <v>171</v>
      </c>
      <c r="E1641" s="256" t="s">
        <v>19</v>
      </c>
      <c r="F1641" s="257" t="s">
        <v>173</v>
      </c>
      <c r="G1641" s="255"/>
      <c r="H1641" s="258">
        <v>5.8200000000000003</v>
      </c>
      <c r="I1641" s="259"/>
      <c r="J1641" s="255"/>
      <c r="K1641" s="255"/>
      <c r="L1641" s="260"/>
      <c r="M1641" s="261"/>
      <c r="N1641" s="262"/>
      <c r="O1641" s="262"/>
      <c r="P1641" s="262"/>
      <c r="Q1641" s="262"/>
      <c r="R1641" s="262"/>
      <c r="S1641" s="262"/>
      <c r="T1641" s="263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64" t="s">
        <v>171</v>
      </c>
      <c r="AU1641" s="264" t="s">
        <v>81</v>
      </c>
      <c r="AV1641" s="15" t="s">
        <v>167</v>
      </c>
      <c r="AW1641" s="15" t="s">
        <v>33</v>
      </c>
      <c r="AX1641" s="15" t="s">
        <v>79</v>
      </c>
      <c r="AY1641" s="264" t="s">
        <v>160</v>
      </c>
    </row>
    <row r="1642" s="2" customFormat="1" ht="16.5" customHeight="1">
      <c r="A1642" s="40"/>
      <c r="B1642" s="41"/>
      <c r="C1642" s="214" t="s">
        <v>1689</v>
      </c>
      <c r="D1642" s="214" t="s">
        <v>162</v>
      </c>
      <c r="E1642" s="215" t="s">
        <v>1690</v>
      </c>
      <c r="F1642" s="216" t="s">
        <v>1691</v>
      </c>
      <c r="G1642" s="217" t="s">
        <v>165</v>
      </c>
      <c r="H1642" s="218">
        <v>4</v>
      </c>
      <c r="I1642" s="219"/>
      <c r="J1642" s="220">
        <f>ROUND(I1642*H1642,2)</f>
        <v>0</v>
      </c>
      <c r="K1642" s="216" t="s">
        <v>166</v>
      </c>
      <c r="L1642" s="46"/>
      <c r="M1642" s="221" t="s">
        <v>19</v>
      </c>
      <c r="N1642" s="222" t="s">
        <v>43</v>
      </c>
      <c r="O1642" s="86"/>
      <c r="P1642" s="223">
        <f>O1642*H1642</f>
        <v>0</v>
      </c>
      <c r="Q1642" s="223">
        <v>0.00018000000000000001</v>
      </c>
      <c r="R1642" s="223">
        <f>Q1642*H1642</f>
        <v>0.00072000000000000005</v>
      </c>
      <c r="S1642" s="223">
        <v>0</v>
      </c>
      <c r="T1642" s="224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25" t="s">
        <v>167</v>
      </c>
      <c r="AT1642" s="225" t="s">
        <v>162</v>
      </c>
      <c r="AU1642" s="225" t="s">
        <v>81</v>
      </c>
      <c r="AY1642" s="19" t="s">
        <v>160</v>
      </c>
      <c r="BE1642" s="226">
        <f>IF(N1642="základní",J1642,0)</f>
        <v>0</v>
      </c>
      <c r="BF1642" s="226">
        <f>IF(N1642="snížená",J1642,0)</f>
        <v>0</v>
      </c>
      <c r="BG1642" s="226">
        <f>IF(N1642="zákl. přenesená",J1642,0)</f>
        <v>0</v>
      </c>
      <c r="BH1642" s="226">
        <f>IF(N1642="sníž. přenesená",J1642,0)</f>
        <v>0</v>
      </c>
      <c r="BI1642" s="226">
        <f>IF(N1642="nulová",J1642,0)</f>
        <v>0</v>
      </c>
      <c r="BJ1642" s="19" t="s">
        <v>79</v>
      </c>
      <c r="BK1642" s="226">
        <f>ROUND(I1642*H1642,2)</f>
        <v>0</v>
      </c>
      <c r="BL1642" s="19" t="s">
        <v>167</v>
      </c>
      <c r="BM1642" s="225" t="s">
        <v>1692</v>
      </c>
    </row>
    <row r="1643" s="2" customFormat="1">
      <c r="A1643" s="40"/>
      <c r="B1643" s="41"/>
      <c r="C1643" s="42"/>
      <c r="D1643" s="227" t="s">
        <v>169</v>
      </c>
      <c r="E1643" s="42"/>
      <c r="F1643" s="228" t="s">
        <v>1693</v>
      </c>
      <c r="G1643" s="42"/>
      <c r="H1643" s="42"/>
      <c r="I1643" s="229"/>
      <c r="J1643" s="42"/>
      <c r="K1643" s="42"/>
      <c r="L1643" s="46"/>
      <c r="M1643" s="230"/>
      <c r="N1643" s="231"/>
      <c r="O1643" s="86"/>
      <c r="P1643" s="86"/>
      <c r="Q1643" s="86"/>
      <c r="R1643" s="86"/>
      <c r="S1643" s="86"/>
      <c r="T1643" s="87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169</v>
      </c>
      <c r="AU1643" s="19" t="s">
        <v>81</v>
      </c>
    </row>
    <row r="1644" s="13" customFormat="1">
      <c r="A1644" s="13"/>
      <c r="B1644" s="232"/>
      <c r="C1644" s="233"/>
      <c r="D1644" s="234" t="s">
        <v>171</v>
      </c>
      <c r="E1644" s="235" t="s">
        <v>19</v>
      </c>
      <c r="F1644" s="236" t="s">
        <v>324</v>
      </c>
      <c r="G1644" s="233"/>
      <c r="H1644" s="235" t="s">
        <v>19</v>
      </c>
      <c r="I1644" s="237"/>
      <c r="J1644" s="233"/>
      <c r="K1644" s="233"/>
      <c r="L1644" s="238"/>
      <c r="M1644" s="239"/>
      <c r="N1644" s="240"/>
      <c r="O1644" s="240"/>
      <c r="P1644" s="240"/>
      <c r="Q1644" s="240"/>
      <c r="R1644" s="240"/>
      <c r="S1644" s="240"/>
      <c r="T1644" s="241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2" t="s">
        <v>171</v>
      </c>
      <c r="AU1644" s="242" t="s">
        <v>81</v>
      </c>
      <c r="AV1644" s="13" t="s">
        <v>79</v>
      </c>
      <c r="AW1644" s="13" t="s">
        <v>33</v>
      </c>
      <c r="AX1644" s="13" t="s">
        <v>72</v>
      </c>
      <c r="AY1644" s="242" t="s">
        <v>160</v>
      </c>
    </row>
    <row r="1645" s="14" customFormat="1">
      <c r="A1645" s="14"/>
      <c r="B1645" s="243"/>
      <c r="C1645" s="244"/>
      <c r="D1645" s="234" t="s">
        <v>171</v>
      </c>
      <c r="E1645" s="245" t="s">
        <v>19</v>
      </c>
      <c r="F1645" s="246" t="s">
        <v>79</v>
      </c>
      <c r="G1645" s="244"/>
      <c r="H1645" s="247">
        <v>1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3" t="s">
        <v>171</v>
      </c>
      <c r="AU1645" s="253" t="s">
        <v>81</v>
      </c>
      <c r="AV1645" s="14" t="s">
        <v>81</v>
      </c>
      <c r="AW1645" s="14" t="s">
        <v>33</v>
      </c>
      <c r="AX1645" s="14" t="s">
        <v>72</v>
      </c>
      <c r="AY1645" s="253" t="s">
        <v>160</v>
      </c>
    </row>
    <row r="1646" s="13" customFormat="1">
      <c r="A1646" s="13"/>
      <c r="B1646" s="232"/>
      <c r="C1646" s="233"/>
      <c r="D1646" s="234" t="s">
        <v>171</v>
      </c>
      <c r="E1646" s="235" t="s">
        <v>19</v>
      </c>
      <c r="F1646" s="236" t="s">
        <v>326</v>
      </c>
      <c r="G1646" s="233"/>
      <c r="H1646" s="235" t="s">
        <v>19</v>
      </c>
      <c r="I1646" s="237"/>
      <c r="J1646" s="233"/>
      <c r="K1646" s="233"/>
      <c r="L1646" s="238"/>
      <c r="M1646" s="239"/>
      <c r="N1646" s="240"/>
      <c r="O1646" s="240"/>
      <c r="P1646" s="240"/>
      <c r="Q1646" s="240"/>
      <c r="R1646" s="240"/>
      <c r="S1646" s="240"/>
      <c r="T1646" s="24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2" t="s">
        <v>171</v>
      </c>
      <c r="AU1646" s="242" t="s">
        <v>81</v>
      </c>
      <c r="AV1646" s="13" t="s">
        <v>79</v>
      </c>
      <c r="AW1646" s="13" t="s">
        <v>33</v>
      </c>
      <c r="AX1646" s="13" t="s">
        <v>72</v>
      </c>
      <c r="AY1646" s="242" t="s">
        <v>160</v>
      </c>
    </row>
    <row r="1647" s="14" customFormat="1">
      <c r="A1647" s="14"/>
      <c r="B1647" s="243"/>
      <c r="C1647" s="244"/>
      <c r="D1647" s="234" t="s">
        <v>171</v>
      </c>
      <c r="E1647" s="245" t="s">
        <v>19</v>
      </c>
      <c r="F1647" s="246" t="s">
        <v>178</v>
      </c>
      <c r="G1647" s="244"/>
      <c r="H1647" s="247">
        <v>3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3" t="s">
        <v>171</v>
      </c>
      <c r="AU1647" s="253" t="s">
        <v>81</v>
      </c>
      <c r="AV1647" s="14" t="s">
        <v>81</v>
      </c>
      <c r="AW1647" s="14" t="s">
        <v>33</v>
      </c>
      <c r="AX1647" s="14" t="s">
        <v>72</v>
      </c>
      <c r="AY1647" s="253" t="s">
        <v>160</v>
      </c>
    </row>
    <row r="1648" s="15" customFormat="1">
      <c r="A1648" s="15"/>
      <c r="B1648" s="254"/>
      <c r="C1648" s="255"/>
      <c r="D1648" s="234" t="s">
        <v>171</v>
      </c>
      <c r="E1648" s="256" t="s">
        <v>19</v>
      </c>
      <c r="F1648" s="257" t="s">
        <v>173</v>
      </c>
      <c r="G1648" s="255"/>
      <c r="H1648" s="258">
        <v>4</v>
      </c>
      <c r="I1648" s="259"/>
      <c r="J1648" s="255"/>
      <c r="K1648" s="255"/>
      <c r="L1648" s="260"/>
      <c r="M1648" s="261"/>
      <c r="N1648" s="262"/>
      <c r="O1648" s="262"/>
      <c r="P1648" s="262"/>
      <c r="Q1648" s="262"/>
      <c r="R1648" s="262"/>
      <c r="S1648" s="262"/>
      <c r="T1648" s="263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64" t="s">
        <v>171</v>
      </c>
      <c r="AU1648" s="264" t="s">
        <v>81</v>
      </c>
      <c r="AV1648" s="15" t="s">
        <v>167</v>
      </c>
      <c r="AW1648" s="15" t="s">
        <v>33</v>
      </c>
      <c r="AX1648" s="15" t="s">
        <v>79</v>
      </c>
      <c r="AY1648" s="264" t="s">
        <v>160</v>
      </c>
    </row>
    <row r="1649" s="2" customFormat="1" ht="16.5" customHeight="1">
      <c r="A1649" s="40"/>
      <c r="B1649" s="41"/>
      <c r="C1649" s="279" t="s">
        <v>1694</v>
      </c>
      <c r="D1649" s="279" t="s">
        <v>1270</v>
      </c>
      <c r="E1649" s="280" t="s">
        <v>1695</v>
      </c>
      <c r="F1649" s="281" t="s">
        <v>1696</v>
      </c>
      <c r="G1649" s="282" t="s">
        <v>165</v>
      </c>
      <c r="H1649" s="283">
        <v>3</v>
      </c>
      <c r="I1649" s="284"/>
      <c r="J1649" s="285">
        <f>ROUND(I1649*H1649,2)</f>
        <v>0</v>
      </c>
      <c r="K1649" s="281" t="s">
        <v>166</v>
      </c>
      <c r="L1649" s="286"/>
      <c r="M1649" s="287" t="s">
        <v>19</v>
      </c>
      <c r="N1649" s="288" t="s">
        <v>43</v>
      </c>
      <c r="O1649" s="86"/>
      <c r="P1649" s="223">
        <f>O1649*H1649</f>
        <v>0</v>
      </c>
      <c r="Q1649" s="223">
        <v>0.012</v>
      </c>
      <c r="R1649" s="223">
        <f>Q1649*H1649</f>
        <v>0.036000000000000004</v>
      </c>
      <c r="S1649" s="223">
        <v>0</v>
      </c>
      <c r="T1649" s="224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25" t="s">
        <v>219</v>
      </c>
      <c r="AT1649" s="225" t="s">
        <v>1270</v>
      </c>
      <c r="AU1649" s="225" t="s">
        <v>81</v>
      </c>
      <c r="AY1649" s="19" t="s">
        <v>160</v>
      </c>
      <c r="BE1649" s="226">
        <f>IF(N1649="základní",J1649,0)</f>
        <v>0</v>
      </c>
      <c r="BF1649" s="226">
        <f>IF(N1649="snížená",J1649,0)</f>
        <v>0</v>
      </c>
      <c r="BG1649" s="226">
        <f>IF(N1649="zákl. přenesená",J1649,0)</f>
        <v>0</v>
      </c>
      <c r="BH1649" s="226">
        <f>IF(N1649="sníž. přenesená",J1649,0)</f>
        <v>0</v>
      </c>
      <c r="BI1649" s="226">
        <f>IF(N1649="nulová",J1649,0)</f>
        <v>0</v>
      </c>
      <c r="BJ1649" s="19" t="s">
        <v>79</v>
      </c>
      <c r="BK1649" s="226">
        <f>ROUND(I1649*H1649,2)</f>
        <v>0</v>
      </c>
      <c r="BL1649" s="19" t="s">
        <v>167</v>
      </c>
      <c r="BM1649" s="225" t="s">
        <v>1697</v>
      </c>
    </row>
    <row r="1650" s="2" customFormat="1" ht="16.5" customHeight="1">
      <c r="A1650" s="40"/>
      <c r="B1650" s="41"/>
      <c r="C1650" s="279" t="s">
        <v>1698</v>
      </c>
      <c r="D1650" s="279" t="s">
        <v>1270</v>
      </c>
      <c r="E1650" s="280" t="s">
        <v>1699</v>
      </c>
      <c r="F1650" s="281" t="s">
        <v>1700</v>
      </c>
      <c r="G1650" s="282" t="s">
        <v>165</v>
      </c>
      <c r="H1650" s="283">
        <v>1</v>
      </c>
      <c r="I1650" s="284"/>
      <c r="J1650" s="285">
        <f>ROUND(I1650*H1650,2)</f>
        <v>0</v>
      </c>
      <c r="K1650" s="281" t="s">
        <v>19</v>
      </c>
      <c r="L1650" s="286"/>
      <c r="M1650" s="287" t="s">
        <v>19</v>
      </c>
      <c r="N1650" s="288" t="s">
        <v>43</v>
      </c>
      <c r="O1650" s="86"/>
      <c r="P1650" s="223">
        <f>O1650*H1650</f>
        <v>0</v>
      </c>
      <c r="Q1650" s="223">
        <v>0.012</v>
      </c>
      <c r="R1650" s="223">
        <f>Q1650*H1650</f>
        <v>0.012</v>
      </c>
      <c r="S1650" s="223">
        <v>0</v>
      </c>
      <c r="T1650" s="224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25" t="s">
        <v>219</v>
      </c>
      <c r="AT1650" s="225" t="s">
        <v>1270</v>
      </c>
      <c r="AU1650" s="225" t="s">
        <v>81</v>
      </c>
      <c r="AY1650" s="19" t="s">
        <v>160</v>
      </c>
      <c r="BE1650" s="226">
        <f>IF(N1650="základní",J1650,0)</f>
        <v>0</v>
      </c>
      <c r="BF1650" s="226">
        <f>IF(N1650="snížená",J1650,0)</f>
        <v>0</v>
      </c>
      <c r="BG1650" s="226">
        <f>IF(N1650="zákl. přenesená",J1650,0)</f>
        <v>0</v>
      </c>
      <c r="BH1650" s="226">
        <f>IF(N1650="sníž. přenesená",J1650,0)</f>
        <v>0</v>
      </c>
      <c r="BI1650" s="226">
        <f>IF(N1650="nulová",J1650,0)</f>
        <v>0</v>
      </c>
      <c r="BJ1650" s="19" t="s">
        <v>79</v>
      </c>
      <c r="BK1650" s="226">
        <f>ROUND(I1650*H1650,2)</f>
        <v>0</v>
      </c>
      <c r="BL1650" s="19" t="s">
        <v>167</v>
      </c>
      <c r="BM1650" s="225" t="s">
        <v>1701</v>
      </c>
    </row>
    <row r="1651" s="12" customFormat="1" ht="22.8" customHeight="1">
      <c r="A1651" s="12"/>
      <c r="B1651" s="198"/>
      <c r="C1651" s="199"/>
      <c r="D1651" s="200" t="s">
        <v>71</v>
      </c>
      <c r="E1651" s="212" t="s">
        <v>474</v>
      </c>
      <c r="F1651" s="212" t="s">
        <v>475</v>
      </c>
      <c r="G1651" s="199"/>
      <c r="H1651" s="199"/>
      <c r="I1651" s="202"/>
      <c r="J1651" s="213">
        <f>BK1651</f>
        <v>0</v>
      </c>
      <c r="K1651" s="199"/>
      <c r="L1651" s="204"/>
      <c r="M1651" s="205"/>
      <c r="N1651" s="206"/>
      <c r="O1651" s="206"/>
      <c r="P1651" s="207">
        <f>SUM(P1652:P1655)</f>
        <v>0</v>
      </c>
      <c r="Q1651" s="206"/>
      <c r="R1651" s="207">
        <f>SUM(R1652:R1655)</f>
        <v>0</v>
      </c>
      <c r="S1651" s="206"/>
      <c r="T1651" s="208">
        <f>SUM(T1652:T1655)</f>
        <v>0</v>
      </c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R1651" s="209" t="s">
        <v>79</v>
      </c>
      <c r="AT1651" s="210" t="s">
        <v>71</v>
      </c>
      <c r="AU1651" s="210" t="s">
        <v>79</v>
      </c>
      <c r="AY1651" s="209" t="s">
        <v>160</v>
      </c>
      <c r="BK1651" s="211">
        <f>SUM(BK1652:BK1655)</f>
        <v>0</v>
      </c>
    </row>
    <row r="1652" s="2" customFormat="1" ht="33" customHeight="1">
      <c r="A1652" s="40"/>
      <c r="B1652" s="41"/>
      <c r="C1652" s="214" t="s">
        <v>1702</v>
      </c>
      <c r="D1652" s="214" t="s">
        <v>162</v>
      </c>
      <c r="E1652" s="215" t="s">
        <v>1703</v>
      </c>
      <c r="F1652" s="216" t="s">
        <v>1704</v>
      </c>
      <c r="G1652" s="217" t="s">
        <v>253</v>
      </c>
      <c r="H1652" s="218">
        <v>881.55700000000002</v>
      </c>
      <c r="I1652" s="219"/>
      <c r="J1652" s="220">
        <f>ROUND(I1652*H1652,2)</f>
        <v>0</v>
      </c>
      <c r="K1652" s="216" t="s">
        <v>166</v>
      </c>
      <c r="L1652" s="46"/>
      <c r="M1652" s="221" t="s">
        <v>19</v>
      </c>
      <c r="N1652" s="222" t="s">
        <v>43</v>
      </c>
      <c r="O1652" s="86"/>
      <c r="P1652" s="223">
        <f>O1652*H1652</f>
        <v>0</v>
      </c>
      <c r="Q1652" s="223">
        <v>0</v>
      </c>
      <c r="R1652" s="223">
        <f>Q1652*H1652</f>
        <v>0</v>
      </c>
      <c r="S1652" s="223">
        <v>0</v>
      </c>
      <c r="T1652" s="224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5" t="s">
        <v>167</v>
      </c>
      <c r="AT1652" s="225" t="s">
        <v>162</v>
      </c>
      <c r="AU1652" s="225" t="s">
        <v>81</v>
      </c>
      <c r="AY1652" s="19" t="s">
        <v>160</v>
      </c>
      <c r="BE1652" s="226">
        <f>IF(N1652="základní",J1652,0)</f>
        <v>0</v>
      </c>
      <c r="BF1652" s="226">
        <f>IF(N1652="snížená",J1652,0)</f>
        <v>0</v>
      </c>
      <c r="BG1652" s="226">
        <f>IF(N1652="zákl. přenesená",J1652,0)</f>
        <v>0</v>
      </c>
      <c r="BH1652" s="226">
        <f>IF(N1652="sníž. přenesená",J1652,0)</f>
        <v>0</v>
      </c>
      <c r="BI1652" s="226">
        <f>IF(N1652="nulová",J1652,0)</f>
        <v>0</v>
      </c>
      <c r="BJ1652" s="19" t="s">
        <v>79</v>
      </c>
      <c r="BK1652" s="226">
        <f>ROUND(I1652*H1652,2)</f>
        <v>0</v>
      </c>
      <c r="BL1652" s="19" t="s">
        <v>167</v>
      </c>
      <c r="BM1652" s="225" t="s">
        <v>1705</v>
      </c>
    </row>
    <row r="1653" s="2" customFormat="1">
      <c r="A1653" s="40"/>
      <c r="B1653" s="41"/>
      <c r="C1653" s="42"/>
      <c r="D1653" s="227" t="s">
        <v>169</v>
      </c>
      <c r="E1653" s="42"/>
      <c r="F1653" s="228" t="s">
        <v>1706</v>
      </c>
      <c r="G1653" s="42"/>
      <c r="H1653" s="42"/>
      <c r="I1653" s="229"/>
      <c r="J1653" s="42"/>
      <c r="K1653" s="42"/>
      <c r="L1653" s="46"/>
      <c r="M1653" s="230"/>
      <c r="N1653" s="231"/>
      <c r="O1653" s="86"/>
      <c r="P1653" s="86"/>
      <c r="Q1653" s="86"/>
      <c r="R1653" s="86"/>
      <c r="S1653" s="86"/>
      <c r="T1653" s="87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T1653" s="19" t="s">
        <v>169</v>
      </c>
      <c r="AU1653" s="19" t="s">
        <v>81</v>
      </c>
    </row>
    <row r="1654" s="2" customFormat="1" ht="24.15" customHeight="1">
      <c r="A1654" s="40"/>
      <c r="B1654" s="41"/>
      <c r="C1654" s="214" t="s">
        <v>1707</v>
      </c>
      <c r="D1654" s="214" t="s">
        <v>162</v>
      </c>
      <c r="E1654" s="215" t="s">
        <v>1708</v>
      </c>
      <c r="F1654" s="216" t="s">
        <v>1709</v>
      </c>
      <c r="G1654" s="217" t="s">
        <v>253</v>
      </c>
      <c r="H1654" s="218">
        <v>16.977</v>
      </c>
      <c r="I1654" s="219"/>
      <c r="J1654" s="220">
        <f>ROUND(I1654*H1654,2)</f>
        <v>0</v>
      </c>
      <c r="K1654" s="216" t="s">
        <v>166</v>
      </c>
      <c r="L1654" s="46"/>
      <c r="M1654" s="221" t="s">
        <v>19</v>
      </c>
      <c r="N1654" s="222" t="s">
        <v>43</v>
      </c>
      <c r="O1654" s="86"/>
      <c r="P1654" s="223">
        <f>O1654*H1654</f>
        <v>0</v>
      </c>
      <c r="Q1654" s="223">
        <v>0</v>
      </c>
      <c r="R1654" s="223">
        <f>Q1654*H1654</f>
        <v>0</v>
      </c>
      <c r="S1654" s="223">
        <v>0</v>
      </c>
      <c r="T1654" s="224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25" t="s">
        <v>167</v>
      </c>
      <c r="AT1654" s="225" t="s">
        <v>162</v>
      </c>
      <c r="AU1654" s="225" t="s">
        <v>81</v>
      </c>
      <c r="AY1654" s="19" t="s">
        <v>160</v>
      </c>
      <c r="BE1654" s="226">
        <f>IF(N1654="základní",J1654,0)</f>
        <v>0</v>
      </c>
      <c r="BF1654" s="226">
        <f>IF(N1654="snížená",J1654,0)</f>
        <v>0</v>
      </c>
      <c r="BG1654" s="226">
        <f>IF(N1654="zákl. přenesená",J1654,0)</f>
        <v>0</v>
      </c>
      <c r="BH1654" s="226">
        <f>IF(N1654="sníž. přenesená",J1654,0)</f>
        <v>0</v>
      </c>
      <c r="BI1654" s="226">
        <f>IF(N1654="nulová",J1654,0)</f>
        <v>0</v>
      </c>
      <c r="BJ1654" s="19" t="s">
        <v>79</v>
      </c>
      <c r="BK1654" s="226">
        <f>ROUND(I1654*H1654,2)</f>
        <v>0</v>
      </c>
      <c r="BL1654" s="19" t="s">
        <v>167</v>
      </c>
      <c r="BM1654" s="225" t="s">
        <v>1710</v>
      </c>
    </row>
    <row r="1655" s="2" customFormat="1">
      <c r="A1655" s="40"/>
      <c r="B1655" s="41"/>
      <c r="C1655" s="42"/>
      <c r="D1655" s="227" t="s">
        <v>169</v>
      </c>
      <c r="E1655" s="42"/>
      <c r="F1655" s="228" t="s">
        <v>1711</v>
      </c>
      <c r="G1655" s="42"/>
      <c r="H1655" s="42"/>
      <c r="I1655" s="229"/>
      <c r="J1655" s="42"/>
      <c r="K1655" s="42"/>
      <c r="L1655" s="46"/>
      <c r="M1655" s="230"/>
      <c r="N1655" s="231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169</v>
      </c>
      <c r="AU1655" s="19" t="s">
        <v>81</v>
      </c>
    </row>
    <row r="1656" s="12" customFormat="1" ht="25.92" customHeight="1">
      <c r="A1656" s="12"/>
      <c r="B1656" s="198"/>
      <c r="C1656" s="199"/>
      <c r="D1656" s="200" t="s">
        <v>71</v>
      </c>
      <c r="E1656" s="201" t="s">
        <v>481</v>
      </c>
      <c r="F1656" s="201" t="s">
        <v>482</v>
      </c>
      <c r="G1656" s="199"/>
      <c r="H1656" s="199"/>
      <c r="I1656" s="202"/>
      <c r="J1656" s="203">
        <f>BK1656</f>
        <v>0</v>
      </c>
      <c r="K1656" s="199"/>
      <c r="L1656" s="204"/>
      <c r="M1656" s="205"/>
      <c r="N1656" s="206"/>
      <c r="O1656" s="206"/>
      <c r="P1656" s="207">
        <f>P1657+P1787+P1975+P2262+P2285+P2345+P2393+P2402+P2463+P2600+P2672+P2887+P3082+P3183</f>
        <v>0</v>
      </c>
      <c r="Q1656" s="206"/>
      <c r="R1656" s="207">
        <f>R1657+R1787+R1975+R2262+R2285+R2345+R2393+R2402+R2463+R2600+R2672+R2887+R3082+R3183</f>
        <v>67.065549539999992</v>
      </c>
      <c r="S1656" s="206"/>
      <c r="T1656" s="208">
        <f>T1657+T1787+T1975+T2262+T2285+T2345+T2393+T2402+T2463+T2600+T2672+T2887+T3082+T3183</f>
        <v>0</v>
      </c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R1656" s="209" t="s">
        <v>81</v>
      </c>
      <c r="AT1656" s="210" t="s">
        <v>71</v>
      </c>
      <c r="AU1656" s="210" t="s">
        <v>72</v>
      </c>
      <c r="AY1656" s="209" t="s">
        <v>160</v>
      </c>
      <c r="BK1656" s="211">
        <f>BK1657+BK1787+BK1975+BK2262+BK2285+BK2345+BK2393+BK2402+BK2463+BK2600+BK2672+BK2887+BK3082+BK3183</f>
        <v>0</v>
      </c>
    </row>
    <row r="1657" s="12" customFormat="1" ht="22.8" customHeight="1">
      <c r="A1657" s="12"/>
      <c r="B1657" s="198"/>
      <c r="C1657" s="199"/>
      <c r="D1657" s="200" t="s">
        <v>71</v>
      </c>
      <c r="E1657" s="212" t="s">
        <v>1712</v>
      </c>
      <c r="F1657" s="212" t="s">
        <v>1713</v>
      </c>
      <c r="G1657" s="199"/>
      <c r="H1657" s="199"/>
      <c r="I1657" s="202"/>
      <c r="J1657" s="213">
        <f>BK1657</f>
        <v>0</v>
      </c>
      <c r="K1657" s="199"/>
      <c r="L1657" s="204"/>
      <c r="M1657" s="205"/>
      <c r="N1657" s="206"/>
      <c r="O1657" s="206"/>
      <c r="P1657" s="207">
        <f>SUM(P1658:P1786)</f>
        <v>0</v>
      </c>
      <c r="Q1657" s="206"/>
      <c r="R1657" s="207">
        <f>SUM(R1658:R1786)</f>
        <v>3.1349278100000002</v>
      </c>
      <c r="S1657" s="206"/>
      <c r="T1657" s="208">
        <f>SUM(T1658:T1786)</f>
        <v>0</v>
      </c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R1657" s="209" t="s">
        <v>81</v>
      </c>
      <c r="AT1657" s="210" t="s">
        <v>71</v>
      </c>
      <c r="AU1657" s="210" t="s">
        <v>79</v>
      </c>
      <c r="AY1657" s="209" t="s">
        <v>160</v>
      </c>
      <c r="BK1657" s="211">
        <f>SUM(BK1658:BK1786)</f>
        <v>0</v>
      </c>
    </row>
    <row r="1658" s="2" customFormat="1" ht="21.75" customHeight="1">
      <c r="A1658" s="40"/>
      <c r="B1658" s="41"/>
      <c r="C1658" s="214" t="s">
        <v>1714</v>
      </c>
      <c r="D1658" s="214" t="s">
        <v>162</v>
      </c>
      <c r="E1658" s="215" t="s">
        <v>1715</v>
      </c>
      <c r="F1658" s="216" t="s">
        <v>1716</v>
      </c>
      <c r="G1658" s="217" t="s">
        <v>181</v>
      </c>
      <c r="H1658" s="218">
        <v>133.42400000000001</v>
      </c>
      <c r="I1658" s="219"/>
      <c r="J1658" s="220">
        <f>ROUND(I1658*H1658,2)</f>
        <v>0</v>
      </c>
      <c r="K1658" s="216" t="s">
        <v>166</v>
      </c>
      <c r="L1658" s="46"/>
      <c r="M1658" s="221" t="s">
        <v>19</v>
      </c>
      <c r="N1658" s="222" t="s">
        <v>43</v>
      </c>
      <c r="O1658" s="86"/>
      <c r="P1658" s="223">
        <f>O1658*H1658</f>
        <v>0</v>
      </c>
      <c r="Q1658" s="223">
        <v>0</v>
      </c>
      <c r="R1658" s="223">
        <f>Q1658*H1658</f>
        <v>0</v>
      </c>
      <c r="S1658" s="223">
        <v>0</v>
      </c>
      <c r="T1658" s="224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25" t="s">
        <v>269</v>
      </c>
      <c r="AT1658" s="225" t="s">
        <v>162</v>
      </c>
      <c r="AU1658" s="225" t="s">
        <v>81</v>
      </c>
      <c r="AY1658" s="19" t="s">
        <v>160</v>
      </c>
      <c r="BE1658" s="226">
        <f>IF(N1658="základní",J1658,0)</f>
        <v>0</v>
      </c>
      <c r="BF1658" s="226">
        <f>IF(N1658="snížená",J1658,0)</f>
        <v>0</v>
      </c>
      <c r="BG1658" s="226">
        <f>IF(N1658="zákl. přenesená",J1658,0)</f>
        <v>0</v>
      </c>
      <c r="BH1658" s="226">
        <f>IF(N1658="sníž. přenesená",J1658,0)</f>
        <v>0</v>
      </c>
      <c r="BI1658" s="226">
        <f>IF(N1658="nulová",J1658,0)</f>
        <v>0</v>
      </c>
      <c r="BJ1658" s="19" t="s">
        <v>79</v>
      </c>
      <c r="BK1658" s="226">
        <f>ROUND(I1658*H1658,2)</f>
        <v>0</v>
      </c>
      <c r="BL1658" s="19" t="s">
        <v>269</v>
      </c>
      <c r="BM1658" s="225" t="s">
        <v>1717</v>
      </c>
    </row>
    <row r="1659" s="2" customFormat="1">
      <c r="A1659" s="40"/>
      <c r="B1659" s="41"/>
      <c r="C1659" s="42"/>
      <c r="D1659" s="227" t="s">
        <v>169</v>
      </c>
      <c r="E1659" s="42"/>
      <c r="F1659" s="228" t="s">
        <v>1718</v>
      </c>
      <c r="G1659" s="42"/>
      <c r="H1659" s="42"/>
      <c r="I1659" s="229"/>
      <c r="J1659" s="42"/>
      <c r="K1659" s="42"/>
      <c r="L1659" s="46"/>
      <c r="M1659" s="230"/>
      <c r="N1659" s="231"/>
      <c r="O1659" s="86"/>
      <c r="P1659" s="86"/>
      <c r="Q1659" s="86"/>
      <c r="R1659" s="86"/>
      <c r="S1659" s="86"/>
      <c r="T1659" s="87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T1659" s="19" t="s">
        <v>169</v>
      </c>
      <c r="AU1659" s="19" t="s">
        <v>81</v>
      </c>
    </row>
    <row r="1660" s="13" customFormat="1">
      <c r="A1660" s="13"/>
      <c r="B1660" s="232"/>
      <c r="C1660" s="233"/>
      <c r="D1660" s="234" t="s">
        <v>171</v>
      </c>
      <c r="E1660" s="235" t="s">
        <v>19</v>
      </c>
      <c r="F1660" s="236" t="s">
        <v>655</v>
      </c>
      <c r="G1660" s="233"/>
      <c r="H1660" s="235" t="s">
        <v>19</v>
      </c>
      <c r="I1660" s="237"/>
      <c r="J1660" s="233"/>
      <c r="K1660" s="233"/>
      <c r="L1660" s="238"/>
      <c r="M1660" s="239"/>
      <c r="N1660" s="240"/>
      <c r="O1660" s="240"/>
      <c r="P1660" s="240"/>
      <c r="Q1660" s="240"/>
      <c r="R1660" s="240"/>
      <c r="S1660" s="240"/>
      <c r="T1660" s="241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2" t="s">
        <v>171</v>
      </c>
      <c r="AU1660" s="242" t="s">
        <v>81</v>
      </c>
      <c r="AV1660" s="13" t="s">
        <v>79</v>
      </c>
      <c r="AW1660" s="13" t="s">
        <v>33</v>
      </c>
      <c r="AX1660" s="13" t="s">
        <v>72</v>
      </c>
      <c r="AY1660" s="242" t="s">
        <v>160</v>
      </c>
    </row>
    <row r="1661" s="14" customFormat="1">
      <c r="A1661" s="14"/>
      <c r="B1661" s="243"/>
      <c r="C1661" s="244"/>
      <c r="D1661" s="234" t="s">
        <v>171</v>
      </c>
      <c r="E1661" s="245" t="s">
        <v>19</v>
      </c>
      <c r="F1661" s="246" t="s">
        <v>1719</v>
      </c>
      <c r="G1661" s="244"/>
      <c r="H1661" s="247">
        <v>99</v>
      </c>
      <c r="I1661" s="248"/>
      <c r="J1661" s="244"/>
      <c r="K1661" s="244"/>
      <c r="L1661" s="249"/>
      <c r="M1661" s="250"/>
      <c r="N1661" s="251"/>
      <c r="O1661" s="251"/>
      <c r="P1661" s="251"/>
      <c r="Q1661" s="251"/>
      <c r="R1661" s="251"/>
      <c r="S1661" s="251"/>
      <c r="T1661" s="25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3" t="s">
        <v>171</v>
      </c>
      <c r="AU1661" s="253" t="s">
        <v>81</v>
      </c>
      <c r="AV1661" s="14" t="s">
        <v>81</v>
      </c>
      <c r="AW1661" s="14" t="s">
        <v>33</v>
      </c>
      <c r="AX1661" s="14" t="s">
        <v>72</v>
      </c>
      <c r="AY1661" s="253" t="s">
        <v>160</v>
      </c>
    </row>
    <row r="1662" s="14" customFormat="1">
      <c r="A1662" s="14"/>
      <c r="B1662" s="243"/>
      <c r="C1662" s="244"/>
      <c r="D1662" s="234" t="s">
        <v>171</v>
      </c>
      <c r="E1662" s="245" t="s">
        <v>19</v>
      </c>
      <c r="F1662" s="246" t="s">
        <v>1720</v>
      </c>
      <c r="G1662" s="244"/>
      <c r="H1662" s="247">
        <v>22.75</v>
      </c>
      <c r="I1662" s="248"/>
      <c r="J1662" s="244"/>
      <c r="K1662" s="244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3" t="s">
        <v>171</v>
      </c>
      <c r="AU1662" s="253" t="s">
        <v>81</v>
      </c>
      <c r="AV1662" s="14" t="s">
        <v>81</v>
      </c>
      <c r="AW1662" s="14" t="s">
        <v>33</v>
      </c>
      <c r="AX1662" s="14" t="s">
        <v>72</v>
      </c>
      <c r="AY1662" s="253" t="s">
        <v>160</v>
      </c>
    </row>
    <row r="1663" s="14" customFormat="1">
      <c r="A1663" s="14"/>
      <c r="B1663" s="243"/>
      <c r="C1663" s="244"/>
      <c r="D1663" s="234" t="s">
        <v>171</v>
      </c>
      <c r="E1663" s="245" t="s">
        <v>19</v>
      </c>
      <c r="F1663" s="246" t="s">
        <v>1721</v>
      </c>
      <c r="G1663" s="244"/>
      <c r="H1663" s="247">
        <v>4.1529999999999996</v>
      </c>
      <c r="I1663" s="248"/>
      <c r="J1663" s="244"/>
      <c r="K1663" s="244"/>
      <c r="L1663" s="249"/>
      <c r="M1663" s="250"/>
      <c r="N1663" s="251"/>
      <c r="O1663" s="251"/>
      <c r="P1663" s="251"/>
      <c r="Q1663" s="251"/>
      <c r="R1663" s="251"/>
      <c r="S1663" s="251"/>
      <c r="T1663" s="25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3" t="s">
        <v>171</v>
      </c>
      <c r="AU1663" s="253" t="s">
        <v>81</v>
      </c>
      <c r="AV1663" s="14" t="s">
        <v>81</v>
      </c>
      <c r="AW1663" s="14" t="s">
        <v>33</v>
      </c>
      <c r="AX1663" s="14" t="s">
        <v>72</v>
      </c>
      <c r="AY1663" s="253" t="s">
        <v>160</v>
      </c>
    </row>
    <row r="1664" s="14" customFormat="1">
      <c r="A1664" s="14"/>
      <c r="B1664" s="243"/>
      <c r="C1664" s="244"/>
      <c r="D1664" s="234" t="s">
        <v>171</v>
      </c>
      <c r="E1664" s="245" t="s">
        <v>19</v>
      </c>
      <c r="F1664" s="246" t="s">
        <v>1722</v>
      </c>
      <c r="G1664" s="244"/>
      <c r="H1664" s="247">
        <v>7.5209999999999999</v>
      </c>
      <c r="I1664" s="248"/>
      <c r="J1664" s="244"/>
      <c r="K1664" s="244"/>
      <c r="L1664" s="249"/>
      <c r="M1664" s="250"/>
      <c r="N1664" s="251"/>
      <c r="O1664" s="251"/>
      <c r="P1664" s="251"/>
      <c r="Q1664" s="251"/>
      <c r="R1664" s="251"/>
      <c r="S1664" s="251"/>
      <c r="T1664" s="25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3" t="s">
        <v>171</v>
      </c>
      <c r="AU1664" s="253" t="s">
        <v>81</v>
      </c>
      <c r="AV1664" s="14" t="s">
        <v>81</v>
      </c>
      <c r="AW1664" s="14" t="s">
        <v>33</v>
      </c>
      <c r="AX1664" s="14" t="s">
        <v>72</v>
      </c>
      <c r="AY1664" s="253" t="s">
        <v>160</v>
      </c>
    </row>
    <row r="1665" s="15" customFormat="1">
      <c r="A1665" s="15"/>
      <c r="B1665" s="254"/>
      <c r="C1665" s="255"/>
      <c r="D1665" s="234" t="s">
        <v>171</v>
      </c>
      <c r="E1665" s="256" t="s">
        <v>19</v>
      </c>
      <c r="F1665" s="257" t="s">
        <v>173</v>
      </c>
      <c r="G1665" s="255"/>
      <c r="H1665" s="258">
        <v>133.42400000000001</v>
      </c>
      <c r="I1665" s="259"/>
      <c r="J1665" s="255"/>
      <c r="K1665" s="255"/>
      <c r="L1665" s="260"/>
      <c r="M1665" s="261"/>
      <c r="N1665" s="262"/>
      <c r="O1665" s="262"/>
      <c r="P1665" s="262"/>
      <c r="Q1665" s="262"/>
      <c r="R1665" s="262"/>
      <c r="S1665" s="262"/>
      <c r="T1665" s="263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4" t="s">
        <v>171</v>
      </c>
      <c r="AU1665" s="264" t="s">
        <v>81</v>
      </c>
      <c r="AV1665" s="15" t="s">
        <v>167</v>
      </c>
      <c r="AW1665" s="15" t="s">
        <v>33</v>
      </c>
      <c r="AX1665" s="15" t="s">
        <v>79</v>
      </c>
      <c r="AY1665" s="264" t="s">
        <v>160</v>
      </c>
    </row>
    <row r="1666" s="2" customFormat="1" ht="16.5" customHeight="1">
      <c r="A1666" s="40"/>
      <c r="B1666" s="41"/>
      <c r="C1666" s="279" t="s">
        <v>1723</v>
      </c>
      <c r="D1666" s="279" t="s">
        <v>1270</v>
      </c>
      <c r="E1666" s="280" t="s">
        <v>1724</v>
      </c>
      <c r="F1666" s="281" t="s">
        <v>1725</v>
      </c>
      <c r="G1666" s="282" t="s">
        <v>253</v>
      </c>
      <c r="H1666" s="283">
        <v>0.043999999999999997</v>
      </c>
      <c r="I1666" s="284"/>
      <c r="J1666" s="285">
        <f>ROUND(I1666*H1666,2)</f>
        <v>0</v>
      </c>
      <c r="K1666" s="281" t="s">
        <v>166</v>
      </c>
      <c r="L1666" s="286"/>
      <c r="M1666" s="287" t="s">
        <v>19</v>
      </c>
      <c r="N1666" s="288" t="s">
        <v>43</v>
      </c>
      <c r="O1666" s="86"/>
      <c r="P1666" s="223">
        <f>O1666*H1666</f>
        <v>0</v>
      </c>
      <c r="Q1666" s="223">
        <v>1</v>
      </c>
      <c r="R1666" s="223">
        <f>Q1666*H1666</f>
        <v>0.043999999999999997</v>
      </c>
      <c r="S1666" s="223">
        <v>0</v>
      </c>
      <c r="T1666" s="224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25" t="s">
        <v>367</v>
      </c>
      <c r="AT1666" s="225" t="s">
        <v>1270</v>
      </c>
      <c r="AU1666" s="225" t="s">
        <v>81</v>
      </c>
      <c r="AY1666" s="19" t="s">
        <v>160</v>
      </c>
      <c r="BE1666" s="226">
        <f>IF(N1666="základní",J1666,0)</f>
        <v>0</v>
      </c>
      <c r="BF1666" s="226">
        <f>IF(N1666="snížená",J1666,0)</f>
        <v>0</v>
      </c>
      <c r="BG1666" s="226">
        <f>IF(N1666="zákl. přenesená",J1666,0)</f>
        <v>0</v>
      </c>
      <c r="BH1666" s="226">
        <f>IF(N1666="sníž. přenesená",J1666,0)</f>
        <v>0</v>
      </c>
      <c r="BI1666" s="226">
        <f>IF(N1666="nulová",J1666,0)</f>
        <v>0</v>
      </c>
      <c r="BJ1666" s="19" t="s">
        <v>79</v>
      </c>
      <c r="BK1666" s="226">
        <f>ROUND(I1666*H1666,2)</f>
        <v>0</v>
      </c>
      <c r="BL1666" s="19" t="s">
        <v>269</v>
      </c>
      <c r="BM1666" s="225" t="s">
        <v>1726</v>
      </c>
    </row>
    <row r="1667" s="13" customFormat="1">
      <c r="A1667" s="13"/>
      <c r="B1667" s="232"/>
      <c r="C1667" s="233"/>
      <c r="D1667" s="234" t="s">
        <v>171</v>
      </c>
      <c r="E1667" s="235" t="s">
        <v>19</v>
      </c>
      <c r="F1667" s="236" t="s">
        <v>655</v>
      </c>
      <c r="G1667" s="233"/>
      <c r="H1667" s="235" t="s">
        <v>19</v>
      </c>
      <c r="I1667" s="237"/>
      <c r="J1667" s="233"/>
      <c r="K1667" s="233"/>
      <c r="L1667" s="238"/>
      <c r="M1667" s="239"/>
      <c r="N1667" s="240"/>
      <c r="O1667" s="240"/>
      <c r="P1667" s="240"/>
      <c r="Q1667" s="240"/>
      <c r="R1667" s="240"/>
      <c r="S1667" s="240"/>
      <c r="T1667" s="241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2" t="s">
        <v>171</v>
      </c>
      <c r="AU1667" s="242" t="s">
        <v>81</v>
      </c>
      <c r="AV1667" s="13" t="s">
        <v>79</v>
      </c>
      <c r="AW1667" s="13" t="s">
        <v>33</v>
      </c>
      <c r="AX1667" s="13" t="s">
        <v>72</v>
      </c>
      <c r="AY1667" s="242" t="s">
        <v>160</v>
      </c>
    </row>
    <row r="1668" s="14" customFormat="1">
      <c r="A1668" s="14"/>
      <c r="B1668" s="243"/>
      <c r="C1668" s="244"/>
      <c r="D1668" s="234" t="s">
        <v>171</v>
      </c>
      <c r="E1668" s="245" t="s">
        <v>19</v>
      </c>
      <c r="F1668" s="246" t="s">
        <v>1719</v>
      </c>
      <c r="G1668" s="244"/>
      <c r="H1668" s="247">
        <v>99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3" t="s">
        <v>171</v>
      </c>
      <c r="AU1668" s="253" t="s">
        <v>81</v>
      </c>
      <c r="AV1668" s="14" t="s">
        <v>81</v>
      </c>
      <c r="AW1668" s="14" t="s">
        <v>33</v>
      </c>
      <c r="AX1668" s="14" t="s">
        <v>72</v>
      </c>
      <c r="AY1668" s="253" t="s">
        <v>160</v>
      </c>
    </row>
    <row r="1669" s="14" customFormat="1">
      <c r="A1669" s="14"/>
      <c r="B1669" s="243"/>
      <c r="C1669" s="244"/>
      <c r="D1669" s="234" t="s">
        <v>171</v>
      </c>
      <c r="E1669" s="245" t="s">
        <v>19</v>
      </c>
      <c r="F1669" s="246" t="s">
        <v>1720</v>
      </c>
      <c r="G1669" s="244"/>
      <c r="H1669" s="247">
        <v>22.75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171</v>
      </c>
      <c r="AU1669" s="253" t="s">
        <v>81</v>
      </c>
      <c r="AV1669" s="14" t="s">
        <v>81</v>
      </c>
      <c r="AW1669" s="14" t="s">
        <v>33</v>
      </c>
      <c r="AX1669" s="14" t="s">
        <v>72</v>
      </c>
      <c r="AY1669" s="253" t="s">
        <v>160</v>
      </c>
    </row>
    <row r="1670" s="14" customFormat="1">
      <c r="A1670" s="14"/>
      <c r="B1670" s="243"/>
      <c r="C1670" s="244"/>
      <c r="D1670" s="234" t="s">
        <v>171</v>
      </c>
      <c r="E1670" s="245" t="s">
        <v>19</v>
      </c>
      <c r="F1670" s="246" t="s">
        <v>1721</v>
      </c>
      <c r="G1670" s="244"/>
      <c r="H1670" s="247">
        <v>4.1529999999999996</v>
      </c>
      <c r="I1670" s="248"/>
      <c r="J1670" s="244"/>
      <c r="K1670" s="244"/>
      <c r="L1670" s="249"/>
      <c r="M1670" s="250"/>
      <c r="N1670" s="251"/>
      <c r="O1670" s="251"/>
      <c r="P1670" s="251"/>
      <c r="Q1670" s="251"/>
      <c r="R1670" s="251"/>
      <c r="S1670" s="251"/>
      <c r="T1670" s="25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3" t="s">
        <v>171</v>
      </c>
      <c r="AU1670" s="253" t="s">
        <v>81</v>
      </c>
      <c r="AV1670" s="14" t="s">
        <v>81</v>
      </c>
      <c r="AW1670" s="14" t="s">
        <v>33</v>
      </c>
      <c r="AX1670" s="14" t="s">
        <v>72</v>
      </c>
      <c r="AY1670" s="253" t="s">
        <v>160</v>
      </c>
    </row>
    <row r="1671" s="14" customFormat="1">
      <c r="A1671" s="14"/>
      <c r="B1671" s="243"/>
      <c r="C1671" s="244"/>
      <c r="D1671" s="234" t="s">
        <v>171</v>
      </c>
      <c r="E1671" s="245" t="s">
        <v>19</v>
      </c>
      <c r="F1671" s="246" t="s">
        <v>1722</v>
      </c>
      <c r="G1671" s="244"/>
      <c r="H1671" s="247">
        <v>7.5209999999999999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171</v>
      </c>
      <c r="AU1671" s="253" t="s">
        <v>81</v>
      </c>
      <c r="AV1671" s="14" t="s">
        <v>81</v>
      </c>
      <c r="AW1671" s="14" t="s">
        <v>33</v>
      </c>
      <c r="AX1671" s="14" t="s">
        <v>72</v>
      </c>
      <c r="AY1671" s="253" t="s">
        <v>160</v>
      </c>
    </row>
    <row r="1672" s="15" customFormat="1">
      <c r="A1672" s="15"/>
      <c r="B1672" s="254"/>
      <c r="C1672" s="255"/>
      <c r="D1672" s="234" t="s">
        <v>171</v>
      </c>
      <c r="E1672" s="256" t="s">
        <v>19</v>
      </c>
      <c r="F1672" s="257" t="s">
        <v>173</v>
      </c>
      <c r="G1672" s="255"/>
      <c r="H1672" s="258">
        <v>133.42400000000001</v>
      </c>
      <c r="I1672" s="259"/>
      <c r="J1672" s="255"/>
      <c r="K1672" s="255"/>
      <c r="L1672" s="260"/>
      <c r="M1672" s="261"/>
      <c r="N1672" s="262"/>
      <c r="O1672" s="262"/>
      <c r="P1672" s="262"/>
      <c r="Q1672" s="262"/>
      <c r="R1672" s="262"/>
      <c r="S1672" s="262"/>
      <c r="T1672" s="263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64" t="s">
        <v>171</v>
      </c>
      <c r="AU1672" s="264" t="s">
        <v>81</v>
      </c>
      <c r="AV1672" s="15" t="s">
        <v>167</v>
      </c>
      <c r="AW1672" s="15" t="s">
        <v>33</v>
      </c>
      <c r="AX1672" s="15" t="s">
        <v>72</v>
      </c>
      <c r="AY1672" s="264" t="s">
        <v>160</v>
      </c>
    </row>
    <row r="1673" s="14" customFormat="1">
      <c r="A1673" s="14"/>
      <c r="B1673" s="243"/>
      <c r="C1673" s="244"/>
      <c r="D1673" s="234" t="s">
        <v>171</v>
      </c>
      <c r="E1673" s="245" t="s">
        <v>19</v>
      </c>
      <c r="F1673" s="246" t="s">
        <v>1727</v>
      </c>
      <c r="G1673" s="244"/>
      <c r="H1673" s="247">
        <v>0.043999999999999997</v>
      </c>
      <c r="I1673" s="248"/>
      <c r="J1673" s="244"/>
      <c r="K1673" s="244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3" t="s">
        <v>171</v>
      </c>
      <c r="AU1673" s="253" t="s">
        <v>81</v>
      </c>
      <c r="AV1673" s="14" t="s">
        <v>81</v>
      </c>
      <c r="AW1673" s="14" t="s">
        <v>33</v>
      </c>
      <c r="AX1673" s="14" t="s">
        <v>79</v>
      </c>
      <c r="AY1673" s="253" t="s">
        <v>160</v>
      </c>
    </row>
    <row r="1674" s="2" customFormat="1" ht="21.75" customHeight="1">
      <c r="A1674" s="40"/>
      <c r="B1674" s="41"/>
      <c r="C1674" s="214" t="s">
        <v>1728</v>
      </c>
      <c r="D1674" s="214" t="s">
        <v>162</v>
      </c>
      <c r="E1674" s="215" t="s">
        <v>1729</v>
      </c>
      <c r="F1674" s="216" t="s">
        <v>1730</v>
      </c>
      <c r="G1674" s="217" t="s">
        <v>181</v>
      </c>
      <c r="H1674" s="218">
        <v>101.604</v>
      </c>
      <c r="I1674" s="219"/>
      <c r="J1674" s="220">
        <f>ROUND(I1674*H1674,2)</f>
        <v>0</v>
      </c>
      <c r="K1674" s="216" t="s">
        <v>166</v>
      </c>
      <c r="L1674" s="46"/>
      <c r="M1674" s="221" t="s">
        <v>19</v>
      </c>
      <c r="N1674" s="222" t="s">
        <v>43</v>
      </c>
      <c r="O1674" s="86"/>
      <c r="P1674" s="223">
        <f>O1674*H1674</f>
        <v>0</v>
      </c>
      <c r="Q1674" s="223">
        <v>0</v>
      </c>
      <c r="R1674" s="223">
        <f>Q1674*H1674</f>
        <v>0</v>
      </c>
      <c r="S1674" s="223">
        <v>0</v>
      </c>
      <c r="T1674" s="224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5" t="s">
        <v>269</v>
      </c>
      <c r="AT1674" s="225" t="s">
        <v>162</v>
      </c>
      <c r="AU1674" s="225" t="s">
        <v>81</v>
      </c>
      <c r="AY1674" s="19" t="s">
        <v>160</v>
      </c>
      <c r="BE1674" s="226">
        <f>IF(N1674="základní",J1674,0)</f>
        <v>0</v>
      </c>
      <c r="BF1674" s="226">
        <f>IF(N1674="snížená",J1674,0)</f>
        <v>0</v>
      </c>
      <c r="BG1674" s="226">
        <f>IF(N1674="zákl. přenesená",J1674,0)</f>
        <v>0</v>
      </c>
      <c r="BH1674" s="226">
        <f>IF(N1674="sníž. přenesená",J1674,0)</f>
        <v>0</v>
      </c>
      <c r="BI1674" s="226">
        <f>IF(N1674="nulová",J1674,0)</f>
        <v>0</v>
      </c>
      <c r="BJ1674" s="19" t="s">
        <v>79</v>
      </c>
      <c r="BK1674" s="226">
        <f>ROUND(I1674*H1674,2)</f>
        <v>0</v>
      </c>
      <c r="BL1674" s="19" t="s">
        <v>269</v>
      </c>
      <c r="BM1674" s="225" t="s">
        <v>1731</v>
      </c>
    </row>
    <row r="1675" s="2" customFormat="1">
      <c r="A1675" s="40"/>
      <c r="B1675" s="41"/>
      <c r="C1675" s="42"/>
      <c r="D1675" s="227" t="s">
        <v>169</v>
      </c>
      <c r="E1675" s="42"/>
      <c r="F1675" s="228" t="s">
        <v>1732</v>
      </c>
      <c r="G1675" s="42"/>
      <c r="H1675" s="42"/>
      <c r="I1675" s="229"/>
      <c r="J1675" s="42"/>
      <c r="K1675" s="42"/>
      <c r="L1675" s="46"/>
      <c r="M1675" s="230"/>
      <c r="N1675" s="231"/>
      <c r="O1675" s="86"/>
      <c r="P1675" s="86"/>
      <c r="Q1675" s="86"/>
      <c r="R1675" s="86"/>
      <c r="S1675" s="86"/>
      <c r="T1675" s="87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169</v>
      </c>
      <c r="AU1675" s="19" t="s">
        <v>81</v>
      </c>
    </row>
    <row r="1676" s="13" customFormat="1">
      <c r="A1676" s="13"/>
      <c r="B1676" s="232"/>
      <c r="C1676" s="233"/>
      <c r="D1676" s="234" t="s">
        <v>171</v>
      </c>
      <c r="E1676" s="235" t="s">
        <v>19</v>
      </c>
      <c r="F1676" s="236" t="s">
        <v>655</v>
      </c>
      <c r="G1676" s="233"/>
      <c r="H1676" s="235" t="s">
        <v>19</v>
      </c>
      <c r="I1676" s="237"/>
      <c r="J1676" s="233"/>
      <c r="K1676" s="233"/>
      <c r="L1676" s="238"/>
      <c r="M1676" s="239"/>
      <c r="N1676" s="240"/>
      <c r="O1676" s="240"/>
      <c r="P1676" s="240"/>
      <c r="Q1676" s="240"/>
      <c r="R1676" s="240"/>
      <c r="S1676" s="240"/>
      <c r="T1676" s="241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2" t="s">
        <v>171</v>
      </c>
      <c r="AU1676" s="242" t="s">
        <v>81</v>
      </c>
      <c r="AV1676" s="13" t="s">
        <v>79</v>
      </c>
      <c r="AW1676" s="13" t="s">
        <v>33</v>
      </c>
      <c r="AX1676" s="13" t="s">
        <v>72</v>
      </c>
      <c r="AY1676" s="242" t="s">
        <v>160</v>
      </c>
    </row>
    <row r="1677" s="14" customFormat="1">
      <c r="A1677" s="14"/>
      <c r="B1677" s="243"/>
      <c r="C1677" s="244"/>
      <c r="D1677" s="234" t="s">
        <v>171</v>
      </c>
      <c r="E1677" s="245" t="s">
        <v>19</v>
      </c>
      <c r="F1677" s="246" t="s">
        <v>1733</v>
      </c>
      <c r="G1677" s="244"/>
      <c r="H1677" s="247">
        <v>4.9169999999999998</v>
      </c>
      <c r="I1677" s="248"/>
      <c r="J1677" s="244"/>
      <c r="K1677" s="244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3" t="s">
        <v>171</v>
      </c>
      <c r="AU1677" s="253" t="s">
        <v>81</v>
      </c>
      <c r="AV1677" s="14" t="s">
        <v>81</v>
      </c>
      <c r="AW1677" s="14" t="s">
        <v>33</v>
      </c>
      <c r="AX1677" s="14" t="s">
        <v>72</v>
      </c>
      <c r="AY1677" s="253" t="s">
        <v>160</v>
      </c>
    </row>
    <row r="1678" s="14" customFormat="1">
      <c r="A1678" s="14"/>
      <c r="B1678" s="243"/>
      <c r="C1678" s="244"/>
      <c r="D1678" s="234" t="s">
        <v>171</v>
      </c>
      <c r="E1678" s="245" t="s">
        <v>19</v>
      </c>
      <c r="F1678" s="246" t="s">
        <v>1734</v>
      </c>
      <c r="G1678" s="244"/>
      <c r="H1678" s="247">
        <v>13.801</v>
      </c>
      <c r="I1678" s="248"/>
      <c r="J1678" s="244"/>
      <c r="K1678" s="244"/>
      <c r="L1678" s="249"/>
      <c r="M1678" s="250"/>
      <c r="N1678" s="251"/>
      <c r="O1678" s="251"/>
      <c r="P1678" s="251"/>
      <c r="Q1678" s="251"/>
      <c r="R1678" s="251"/>
      <c r="S1678" s="251"/>
      <c r="T1678" s="252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3" t="s">
        <v>171</v>
      </c>
      <c r="AU1678" s="253" t="s">
        <v>81</v>
      </c>
      <c r="AV1678" s="14" t="s">
        <v>81</v>
      </c>
      <c r="AW1678" s="14" t="s">
        <v>33</v>
      </c>
      <c r="AX1678" s="14" t="s">
        <v>72</v>
      </c>
      <c r="AY1678" s="253" t="s">
        <v>160</v>
      </c>
    </row>
    <row r="1679" s="14" customFormat="1">
      <c r="A1679" s="14"/>
      <c r="B1679" s="243"/>
      <c r="C1679" s="244"/>
      <c r="D1679" s="234" t="s">
        <v>171</v>
      </c>
      <c r="E1679" s="245" t="s">
        <v>19</v>
      </c>
      <c r="F1679" s="246" t="s">
        <v>1735</v>
      </c>
      <c r="G1679" s="244"/>
      <c r="H1679" s="247">
        <v>73.75</v>
      </c>
      <c r="I1679" s="248"/>
      <c r="J1679" s="244"/>
      <c r="K1679" s="244"/>
      <c r="L1679" s="249"/>
      <c r="M1679" s="250"/>
      <c r="N1679" s="251"/>
      <c r="O1679" s="251"/>
      <c r="P1679" s="251"/>
      <c r="Q1679" s="251"/>
      <c r="R1679" s="251"/>
      <c r="S1679" s="251"/>
      <c r="T1679" s="252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3" t="s">
        <v>171</v>
      </c>
      <c r="AU1679" s="253" t="s">
        <v>81</v>
      </c>
      <c r="AV1679" s="14" t="s">
        <v>81</v>
      </c>
      <c r="AW1679" s="14" t="s">
        <v>33</v>
      </c>
      <c r="AX1679" s="14" t="s">
        <v>72</v>
      </c>
      <c r="AY1679" s="253" t="s">
        <v>160</v>
      </c>
    </row>
    <row r="1680" s="14" customFormat="1">
      <c r="A1680" s="14"/>
      <c r="B1680" s="243"/>
      <c r="C1680" s="244"/>
      <c r="D1680" s="234" t="s">
        <v>171</v>
      </c>
      <c r="E1680" s="245" t="s">
        <v>19</v>
      </c>
      <c r="F1680" s="246" t="s">
        <v>1736</v>
      </c>
      <c r="G1680" s="244"/>
      <c r="H1680" s="247">
        <v>9.1359999999999992</v>
      </c>
      <c r="I1680" s="248"/>
      <c r="J1680" s="244"/>
      <c r="K1680" s="244"/>
      <c r="L1680" s="249"/>
      <c r="M1680" s="250"/>
      <c r="N1680" s="251"/>
      <c r="O1680" s="251"/>
      <c r="P1680" s="251"/>
      <c r="Q1680" s="251"/>
      <c r="R1680" s="251"/>
      <c r="S1680" s="251"/>
      <c r="T1680" s="252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3" t="s">
        <v>171</v>
      </c>
      <c r="AU1680" s="253" t="s">
        <v>81</v>
      </c>
      <c r="AV1680" s="14" t="s">
        <v>81</v>
      </c>
      <c r="AW1680" s="14" t="s">
        <v>33</v>
      </c>
      <c r="AX1680" s="14" t="s">
        <v>72</v>
      </c>
      <c r="AY1680" s="253" t="s">
        <v>160</v>
      </c>
    </row>
    <row r="1681" s="15" customFormat="1">
      <c r="A1681" s="15"/>
      <c r="B1681" s="254"/>
      <c r="C1681" s="255"/>
      <c r="D1681" s="234" t="s">
        <v>171</v>
      </c>
      <c r="E1681" s="256" t="s">
        <v>19</v>
      </c>
      <c r="F1681" s="257" t="s">
        <v>173</v>
      </c>
      <c r="G1681" s="255"/>
      <c r="H1681" s="258">
        <v>101.604</v>
      </c>
      <c r="I1681" s="259"/>
      <c r="J1681" s="255"/>
      <c r="K1681" s="255"/>
      <c r="L1681" s="260"/>
      <c r="M1681" s="261"/>
      <c r="N1681" s="262"/>
      <c r="O1681" s="262"/>
      <c r="P1681" s="262"/>
      <c r="Q1681" s="262"/>
      <c r="R1681" s="262"/>
      <c r="S1681" s="262"/>
      <c r="T1681" s="263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4" t="s">
        <v>171</v>
      </c>
      <c r="AU1681" s="264" t="s">
        <v>81</v>
      </c>
      <c r="AV1681" s="15" t="s">
        <v>167</v>
      </c>
      <c r="AW1681" s="15" t="s">
        <v>33</v>
      </c>
      <c r="AX1681" s="15" t="s">
        <v>79</v>
      </c>
      <c r="AY1681" s="264" t="s">
        <v>160</v>
      </c>
    </row>
    <row r="1682" s="2" customFormat="1" ht="16.5" customHeight="1">
      <c r="A1682" s="40"/>
      <c r="B1682" s="41"/>
      <c r="C1682" s="279" t="s">
        <v>1737</v>
      </c>
      <c r="D1682" s="279" t="s">
        <v>1270</v>
      </c>
      <c r="E1682" s="280" t="s">
        <v>1738</v>
      </c>
      <c r="F1682" s="281" t="s">
        <v>1725</v>
      </c>
      <c r="G1682" s="282" t="s">
        <v>253</v>
      </c>
      <c r="H1682" s="283">
        <v>0.035000000000000003</v>
      </c>
      <c r="I1682" s="284"/>
      <c r="J1682" s="285">
        <f>ROUND(I1682*H1682,2)</f>
        <v>0</v>
      </c>
      <c r="K1682" s="281" t="s">
        <v>166</v>
      </c>
      <c r="L1682" s="286"/>
      <c r="M1682" s="287" t="s">
        <v>19</v>
      </c>
      <c r="N1682" s="288" t="s">
        <v>43</v>
      </c>
      <c r="O1682" s="86"/>
      <c r="P1682" s="223">
        <f>O1682*H1682</f>
        <v>0</v>
      </c>
      <c r="Q1682" s="223">
        <v>1</v>
      </c>
      <c r="R1682" s="223">
        <f>Q1682*H1682</f>
        <v>0.035000000000000003</v>
      </c>
      <c r="S1682" s="223">
        <v>0</v>
      </c>
      <c r="T1682" s="224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25" t="s">
        <v>367</v>
      </c>
      <c r="AT1682" s="225" t="s">
        <v>1270</v>
      </c>
      <c r="AU1682" s="225" t="s">
        <v>81</v>
      </c>
      <c r="AY1682" s="19" t="s">
        <v>160</v>
      </c>
      <c r="BE1682" s="226">
        <f>IF(N1682="základní",J1682,0)</f>
        <v>0</v>
      </c>
      <c r="BF1682" s="226">
        <f>IF(N1682="snížená",J1682,0)</f>
        <v>0</v>
      </c>
      <c r="BG1682" s="226">
        <f>IF(N1682="zákl. přenesená",J1682,0)</f>
        <v>0</v>
      </c>
      <c r="BH1682" s="226">
        <f>IF(N1682="sníž. přenesená",J1682,0)</f>
        <v>0</v>
      </c>
      <c r="BI1682" s="226">
        <f>IF(N1682="nulová",J1682,0)</f>
        <v>0</v>
      </c>
      <c r="BJ1682" s="19" t="s">
        <v>79</v>
      </c>
      <c r="BK1682" s="226">
        <f>ROUND(I1682*H1682,2)</f>
        <v>0</v>
      </c>
      <c r="BL1682" s="19" t="s">
        <v>269</v>
      </c>
      <c r="BM1682" s="225" t="s">
        <v>1739</v>
      </c>
    </row>
    <row r="1683" s="13" customFormat="1">
      <c r="A1683" s="13"/>
      <c r="B1683" s="232"/>
      <c r="C1683" s="233"/>
      <c r="D1683" s="234" t="s">
        <v>171</v>
      </c>
      <c r="E1683" s="235" t="s">
        <v>19</v>
      </c>
      <c r="F1683" s="236" t="s">
        <v>655</v>
      </c>
      <c r="G1683" s="233"/>
      <c r="H1683" s="235" t="s">
        <v>19</v>
      </c>
      <c r="I1683" s="237"/>
      <c r="J1683" s="233"/>
      <c r="K1683" s="233"/>
      <c r="L1683" s="238"/>
      <c r="M1683" s="239"/>
      <c r="N1683" s="240"/>
      <c r="O1683" s="240"/>
      <c r="P1683" s="240"/>
      <c r="Q1683" s="240"/>
      <c r="R1683" s="240"/>
      <c r="S1683" s="240"/>
      <c r="T1683" s="241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2" t="s">
        <v>171</v>
      </c>
      <c r="AU1683" s="242" t="s">
        <v>81</v>
      </c>
      <c r="AV1683" s="13" t="s">
        <v>79</v>
      </c>
      <c r="AW1683" s="13" t="s">
        <v>33</v>
      </c>
      <c r="AX1683" s="13" t="s">
        <v>72</v>
      </c>
      <c r="AY1683" s="242" t="s">
        <v>160</v>
      </c>
    </row>
    <row r="1684" s="14" customFormat="1">
      <c r="A1684" s="14"/>
      <c r="B1684" s="243"/>
      <c r="C1684" s="244"/>
      <c r="D1684" s="234" t="s">
        <v>171</v>
      </c>
      <c r="E1684" s="245" t="s">
        <v>19</v>
      </c>
      <c r="F1684" s="246" t="s">
        <v>1733</v>
      </c>
      <c r="G1684" s="244"/>
      <c r="H1684" s="247">
        <v>4.9169999999999998</v>
      </c>
      <c r="I1684" s="248"/>
      <c r="J1684" s="244"/>
      <c r="K1684" s="244"/>
      <c r="L1684" s="249"/>
      <c r="M1684" s="250"/>
      <c r="N1684" s="251"/>
      <c r="O1684" s="251"/>
      <c r="P1684" s="251"/>
      <c r="Q1684" s="251"/>
      <c r="R1684" s="251"/>
      <c r="S1684" s="251"/>
      <c r="T1684" s="252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3" t="s">
        <v>171</v>
      </c>
      <c r="AU1684" s="253" t="s">
        <v>81</v>
      </c>
      <c r="AV1684" s="14" t="s">
        <v>81</v>
      </c>
      <c r="AW1684" s="14" t="s">
        <v>33</v>
      </c>
      <c r="AX1684" s="14" t="s">
        <v>72</v>
      </c>
      <c r="AY1684" s="253" t="s">
        <v>160</v>
      </c>
    </row>
    <row r="1685" s="14" customFormat="1">
      <c r="A1685" s="14"/>
      <c r="B1685" s="243"/>
      <c r="C1685" s="244"/>
      <c r="D1685" s="234" t="s">
        <v>171</v>
      </c>
      <c r="E1685" s="245" t="s">
        <v>19</v>
      </c>
      <c r="F1685" s="246" t="s">
        <v>1734</v>
      </c>
      <c r="G1685" s="244"/>
      <c r="H1685" s="247">
        <v>13.801</v>
      </c>
      <c r="I1685" s="248"/>
      <c r="J1685" s="244"/>
      <c r="K1685" s="244"/>
      <c r="L1685" s="249"/>
      <c r="M1685" s="250"/>
      <c r="N1685" s="251"/>
      <c r="O1685" s="251"/>
      <c r="P1685" s="251"/>
      <c r="Q1685" s="251"/>
      <c r="R1685" s="251"/>
      <c r="S1685" s="251"/>
      <c r="T1685" s="252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3" t="s">
        <v>171</v>
      </c>
      <c r="AU1685" s="253" t="s">
        <v>81</v>
      </c>
      <c r="AV1685" s="14" t="s">
        <v>81</v>
      </c>
      <c r="AW1685" s="14" t="s">
        <v>33</v>
      </c>
      <c r="AX1685" s="14" t="s">
        <v>72</v>
      </c>
      <c r="AY1685" s="253" t="s">
        <v>160</v>
      </c>
    </row>
    <row r="1686" s="14" customFormat="1">
      <c r="A1686" s="14"/>
      <c r="B1686" s="243"/>
      <c r="C1686" s="244"/>
      <c r="D1686" s="234" t="s">
        <v>171</v>
      </c>
      <c r="E1686" s="245" t="s">
        <v>19</v>
      </c>
      <c r="F1686" s="246" t="s">
        <v>1735</v>
      </c>
      <c r="G1686" s="244"/>
      <c r="H1686" s="247">
        <v>73.75</v>
      </c>
      <c r="I1686" s="248"/>
      <c r="J1686" s="244"/>
      <c r="K1686" s="244"/>
      <c r="L1686" s="249"/>
      <c r="M1686" s="250"/>
      <c r="N1686" s="251"/>
      <c r="O1686" s="251"/>
      <c r="P1686" s="251"/>
      <c r="Q1686" s="251"/>
      <c r="R1686" s="251"/>
      <c r="S1686" s="251"/>
      <c r="T1686" s="25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3" t="s">
        <v>171</v>
      </c>
      <c r="AU1686" s="253" t="s">
        <v>81</v>
      </c>
      <c r="AV1686" s="14" t="s">
        <v>81</v>
      </c>
      <c r="AW1686" s="14" t="s">
        <v>33</v>
      </c>
      <c r="AX1686" s="14" t="s">
        <v>72</v>
      </c>
      <c r="AY1686" s="253" t="s">
        <v>160</v>
      </c>
    </row>
    <row r="1687" s="14" customFormat="1">
      <c r="A1687" s="14"/>
      <c r="B1687" s="243"/>
      <c r="C1687" s="244"/>
      <c r="D1687" s="234" t="s">
        <v>171</v>
      </c>
      <c r="E1687" s="245" t="s">
        <v>19</v>
      </c>
      <c r="F1687" s="246" t="s">
        <v>1736</v>
      </c>
      <c r="G1687" s="244"/>
      <c r="H1687" s="247">
        <v>9.1359999999999992</v>
      </c>
      <c r="I1687" s="248"/>
      <c r="J1687" s="244"/>
      <c r="K1687" s="244"/>
      <c r="L1687" s="249"/>
      <c r="M1687" s="250"/>
      <c r="N1687" s="251"/>
      <c r="O1687" s="251"/>
      <c r="P1687" s="251"/>
      <c r="Q1687" s="251"/>
      <c r="R1687" s="251"/>
      <c r="S1687" s="251"/>
      <c r="T1687" s="252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3" t="s">
        <v>171</v>
      </c>
      <c r="AU1687" s="253" t="s">
        <v>81</v>
      </c>
      <c r="AV1687" s="14" t="s">
        <v>81</v>
      </c>
      <c r="AW1687" s="14" t="s">
        <v>33</v>
      </c>
      <c r="AX1687" s="14" t="s">
        <v>72</v>
      </c>
      <c r="AY1687" s="253" t="s">
        <v>160</v>
      </c>
    </row>
    <row r="1688" s="15" customFormat="1">
      <c r="A1688" s="15"/>
      <c r="B1688" s="254"/>
      <c r="C1688" s="255"/>
      <c r="D1688" s="234" t="s">
        <v>171</v>
      </c>
      <c r="E1688" s="256" t="s">
        <v>19</v>
      </c>
      <c r="F1688" s="257" t="s">
        <v>173</v>
      </c>
      <c r="G1688" s="255"/>
      <c r="H1688" s="258">
        <v>101.604</v>
      </c>
      <c r="I1688" s="259"/>
      <c r="J1688" s="255"/>
      <c r="K1688" s="255"/>
      <c r="L1688" s="260"/>
      <c r="M1688" s="261"/>
      <c r="N1688" s="262"/>
      <c r="O1688" s="262"/>
      <c r="P1688" s="262"/>
      <c r="Q1688" s="262"/>
      <c r="R1688" s="262"/>
      <c r="S1688" s="262"/>
      <c r="T1688" s="263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4" t="s">
        <v>171</v>
      </c>
      <c r="AU1688" s="264" t="s">
        <v>81</v>
      </c>
      <c r="AV1688" s="15" t="s">
        <v>167</v>
      </c>
      <c r="AW1688" s="15" t="s">
        <v>33</v>
      </c>
      <c r="AX1688" s="15" t="s">
        <v>72</v>
      </c>
      <c r="AY1688" s="264" t="s">
        <v>160</v>
      </c>
    </row>
    <row r="1689" s="14" customFormat="1">
      <c r="A1689" s="14"/>
      <c r="B1689" s="243"/>
      <c r="C1689" s="244"/>
      <c r="D1689" s="234" t="s">
        <v>171</v>
      </c>
      <c r="E1689" s="245" t="s">
        <v>19</v>
      </c>
      <c r="F1689" s="246" t="s">
        <v>1740</v>
      </c>
      <c r="G1689" s="244"/>
      <c r="H1689" s="247">
        <v>0.035000000000000003</v>
      </c>
      <c r="I1689" s="248"/>
      <c r="J1689" s="244"/>
      <c r="K1689" s="244"/>
      <c r="L1689" s="249"/>
      <c r="M1689" s="250"/>
      <c r="N1689" s="251"/>
      <c r="O1689" s="251"/>
      <c r="P1689" s="251"/>
      <c r="Q1689" s="251"/>
      <c r="R1689" s="251"/>
      <c r="S1689" s="251"/>
      <c r="T1689" s="252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3" t="s">
        <v>171</v>
      </c>
      <c r="AU1689" s="253" t="s">
        <v>81</v>
      </c>
      <c r="AV1689" s="14" t="s">
        <v>81</v>
      </c>
      <c r="AW1689" s="14" t="s">
        <v>33</v>
      </c>
      <c r="AX1689" s="14" t="s">
        <v>79</v>
      </c>
      <c r="AY1689" s="253" t="s">
        <v>160</v>
      </c>
    </row>
    <row r="1690" s="2" customFormat="1" ht="16.5" customHeight="1">
      <c r="A1690" s="40"/>
      <c r="B1690" s="41"/>
      <c r="C1690" s="214" t="s">
        <v>1741</v>
      </c>
      <c r="D1690" s="214" t="s">
        <v>162</v>
      </c>
      <c r="E1690" s="215" t="s">
        <v>1742</v>
      </c>
      <c r="F1690" s="216" t="s">
        <v>1743</v>
      </c>
      <c r="G1690" s="217" t="s">
        <v>181</v>
      </c>
      <c r="H1690" s="218">
        <v>117.143</v>
      </c>
      <c r="I1690" s="219"/>
      <c r="J1690" s="220">
        <f>ROUND(I1690*H1690,2)</f>
        <v>0</v>
      </c>
      <c r="K1690" s="216" t="s">
        <v>166</v>
      </c>
      <c r="L1690" s="46"/>
      <c r="M1690" s="221" t="s">
        <v>19</v>
      </c>
      <c r="N1690" s="222" t="s">
        <v>43</v>
      </c>
      <c r="O1690" s="86"/>
      <c r="P1690" s="223">
        <f>O1690*H1690</f>
        <v>0</v>
      </c>
      <c r="Q1690" s="223">
        <v>0</v>
      </c>
      <c r="R1690" s="223">
        <f>Q1690*H1690</f>
        <v>0</v>
      </c>
      <c r="S1690" s="223">
        <v>0</v>
      </c>
      <c r="T1690" s="224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25" t="s">
        <v>269</v>
      </c>
      <c r="AT1690" s="225" t="s">
        <v>162</v>
      </c>
      <c r="AU1690" s="225" t="s">
        <v>81</v>
      </c>
      <c r="AY1690" s="19" t="s">
        <v>160</v>
      </c>
      <c r="BE1690" s="226">
        <f>IF(N1690="základní",J1690,0)</f>
        <v>0</v>
      </c>
      <c r="BF1690" s="226">
        <f>IF(N1690="snížená",J1690,0)</f>
        <v>0</v>
      </c>
      <c r="BG1690" s="226">
        <f>IF(N1690="zákl. přenesená",J1690,0)</f>
        <v>0</v>
      </c>
      <c r="BH1690" s="226">
        <f>IF(N1690="sníž. přenesená",J1690,0)</f>
        <v>0</v>
      </c>
      <c r="BI1690" s="226">
        <f>IF(N1690="nulová",J1690,0)</f>
        <v>0</v>
      </c>
      <c r="BJ1690" s="19" t="s">
        <v>79</v>
      </c>
      <c r="BK1690" s="226">
        <f>ROUND(I1690*H1690,2)</f>
        <v>0</v>
      </c>
      <c r="BL1690" s="19" t="s">
        <v>269</v>
      </c>
      <c r="BM1690" s="225" t="s">
        <v>1744</v>
      </c>
    </row>
    <row r="1691" s="2" customFormat="1">
      <c r="A1691" s="40"/>
      <c r="B1691" s="41"/>
      <c r="C1691" s="42"/>
      <c r="D1691" s="227" t="s">
        <v>169</v>
      </c>
      <c r="E1691" s="42"/>
      <c r="F1691" s="228" t="s">
        <v>1745</v>
      </c>
      <c r="G1691" s="42"/>
      <c r="H1691" s="42"/>
      <c r="I1691" s="229"/>
      <c r="J1691" s="42"/>
      <c r="K1691" s="42"/>
      <c r="L1691" s="46"/>
      <c r="M1691" s="230"/>
      <c r="N1691" s="231"/>
      <c r="O1691" s="86"/>
      <c r="P1691" s="86"/>
      <c r="Q1691" s="86"/>
      <c r="R1691" s="86"/>
      <c r="S1691" s="86"/>
      <c r="T1691" s="87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169</v>
      </c>
      <c r="AU1691" s="19" t="s">
        <v>81</v>
      </c>
    </row>
    <row r="1692" s="13" customFormat="1">
      <c r="A1692" s="13"/>
      <c r="B1692" s="232"/>
      <c r="C1692" s="233"/>
      <c r="D1692" s="234" t="s">
        <v>171</v>
      </c>
      <c r="E1692" s="235" t="s">
        <v>19</v>
      </c>
      <c r="F1692" s="236" t="s">
        <v>1746</v>
      </c>
      <c r="G1692" s="233"/>
      <c r="H1692" s="235" t="s">
        <v>19</v>
      </c>
      <c r="I1692" s="237"/>
      <c r="J1692" s="233"/>
      <c r="K1692" s="233"/>
      <c r="L1692" s="238"/>
      <c r="M1692" s="239"/>
      <c r="N1692" s="240"/>
      <c r="O1692" s="240"/>
      <c r="P1692" s="240"/>
      <c r="Q1692" s="240"/>
      <c r="R1692" s="240"/>
      <c r="S1692" s="240"/>
      <c r="T1692" s="24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2" t="s">
        <v>171</v>
      </c>
      <c r="AU1692" s="242" t="s">
        <v>81</v>
      </c>
      <c r="AV1692" s="13" t="s">
        <v>79</v>
      </c>
      <c r="AW1692" s="13" t="s">
        <v>33</v>
      </c>
      <c r="AX1692" s="13" t="s">
        <v>72</v>
      </c>
      <c r="AY1692" s="242" t="s">
        <v>160</v>
      </c>
    </row>
    <row r="1693" s="14" customFormat="1">
      <c r="A1693" s="14"/>
      <c r="B1693" s="243"/>
      <c r="C1693" s="244"/>
      <c r="D1693" s="234" t="s">
        <v>171</v>
      </c>
      <c r="E1693" s="245" t="s">
        <v>19</v>
      </c>
      <c r="F1693" s="246" t="s">
        <v>1747</v>
      </c>
      <c r="G1693" s="244"/>
      <c r="H1693" s="247">
        <v>117.143</v>
      </c>
      <c r="I1693" s="248"/>
      <c r="J1693" s="244"/>
      <c r="K1693" s="244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3" t="s">
        <v>171</v>
      </c>
      <c r="AU1693" s="253" t="s">
        <v>81</v>
      </c>
      <c r="AV1693" s="14" t="s">
        <v>81</v>
      </c>
      <c r="AW1693" s="14" t="s">
        <v>33</v>
      </c>
      <c r="AX1693" s="14" t="s">
        <v>79</v>
      </c>
      <c r="AY1693" s="253" t="s">
        <v>160</v>
      </c>
    </row>
    <row r="1694" s="2" customFormat="1" ht="16.5" customHeight="1">
      <c r="A1694" s="40"/>
      <c r="B1694" s="41"/>
      <c r="C1694" s="279" t="s">
        <v>1748</v>
      </c>
      <c r="D1694" s="279" t="s">
        <v>1270</v>
      </c>
      <c r="E1694" s="280" t="s">
        <v>1749</v>
      </c>
      <c r="F1694" s="281" t="s">
        <v>1750</v>
      </c>
      <c r="G1694" s="282" t="s">
        <v>181</v>
      </c>
      <c r="H1694" s="283">
        <v>140.572</v>
      </c>
      <c r="I1694" s="284"/>
      <c r="J1694" s="285">
        <f>ROUND(I1694*H1694,2)</f>
        <v>0</v>
      </c>
      <c r="K1694" s="281" t="s">
        <v>166</v>
      </c>
      <c r="L1694" s="286"/>
      <c r="M1694" s="287" t="s">
        <v>19</v>
      </c>
      <c r="N1694" s="288" t="s">
        <v>43</v>
      </c>
      <c r="O1694" s="86"/>
      <c r="P1694" s="223">
        <f>O1694*H1694</f>
        <v>0</v>
      </c>
      <c r="Q1694" s="223">
        <v>0.00029999999999999997</v>
      </c>
      <c r="R1694" s="223">
        <f>Q1694*H1694</f>
        <v>0.042171599999999997</v>
      </c>
      <c r="S1694" s="223">
        <v>0</v>
      </c>
      <c r="T1694" s="224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25" t="s">
        <v>367</v>
      </c>
      <c r="AT1694" s="225" t="s">
        <v>1270</v>
      </c>
      <c r="AU1694" s="225" t="s">
        <v>81</v>
      </c>
      <c r="AY1694" s="19" t="s">
        <v>160</v>
      </c>
      <c r="BE1694" s="226">
        <f>IF(N1694="základní",J1694,0)</f>
        <v>0</v>
      </c>
      <c r="BF1694" s="226">
        <f>IF(N1694="snížená",J1694,0)</f>
        <v>0</v>
      </c>
      <c r="BG1694" s="226">
        <f>IF(N1694="zákl. přenesená",J1694,0)</f>
        <v>0</v>
      </c>
      <c r="BH1694" s="226">
        <f>IF(N1694="sníž. přenesená",J1694,0)</f>
        <v>0</v>
      </c>
      <c r="BI1694" s="226">
        <f>IF(N1694="nulová",J1694,0)</f>
        <v>0</v>
      </c>
      <c r="BJ1694" s="19" t="s">
        <v>79</v>
      </c>
      <c r="BK1694" s="226">
        <f>ROUND(I1694*H1694,2)</f>
        <v>0</v>
      </c>
      <c r="BL1694" s="19" t="s">
        <v>269</v>
      </c>
      <c r="BM1694" s="225" t="s">
        <v>1751</v>
      </c>
    </row>
    <row r="1695" s="13" customFormat="1">
      <c r="A1695" s="13"/>
      <c r="B1695" s="232"/>
      <c r="C1695" s="233"/>
      <c r="D1695" s="234" t="s">
        <v>171</v>
      </c>
      <c r="E1695" s="235" t="s">
        <v>19</v>
      </c>
      <c r="F1695" s="236" t="s">
        <v>1746</v>
      </c>
      <c r="G1695" s="233"/>
      <c r="H1695" s="235" t="s">
        <v>19</v>
      </c>
      <c r="I1695" s="237"/>
      <c r="J1695" s="233"/>
      <c r="K1695" s="233"/>
      <c r="L1695" s="238"/>
      <c r="M1695" s="239"/>
      <c r="N1695" s="240"/>
      <c r="O1695" s="240"/>
      <c r="P1695" s="240"/>
      <c r="Q1695" s="240"/>
      <c r="R1695" s="240"/>
      <c r="S1695" s="240"/>
      <c r="T1695" s="24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2" t="s">
        <v>171</v>
      </c>
      <c r="AU1695" s="242" t="s">
        <v>81</v>
      </c>
      <c r="AV1695" s="13" t="s">
        <v>79</v>
      </c>
      <c r="AW1695" s="13" t="s">
        <v>33</v>
      </c>
      <c r="AX1695" s="13" t="s">
        <v>72</v>
      </c>
      <c r="AY1695" s="242" t="s">
        <v>160</v>
      </c>
    </row>
    <row r="1696" s="14" customFormat="1">
      <c r="A1696" s="14"/>
      <c r="B1696" s="243"/>
      <c r="C1696" s="244"/>
      <c r="D1696" s="234" t="s">
        <v>171</v>
      </c>
      <c r="E1696" s="245" t="s">
        <v>19</v>
      </c>
      <c r="F1696" s="246" t="s">
        <v>1752</v>
      </c>
      <c r="G1696" s="244"/>
      <c r="H1696" s="247">
        <v>140.572</v>
      </c>
      <c r="I1696" s="248"/>
      <c r="J1696" s="244"/>
      <c r="K1696" s="244"/>
      <c r="L1696" s="249"/>
      <c r="M1696" s="250"/>
      <c r="N1696" s="251"/>
      <c r="O1696" s="251"/>
      <c r="P1696" s="251"/>
      <c r="Q1696" s="251"/>
      <c r="R1696" s="251"/>
      <c r="S1696" s="251"/>
      <c r="T1696" s="25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3" t="s">
        <v>171</v>
      </c>
      <c r="AU1696" s="253" t="s">
        <v>81</v>
      </c>
      <c r="AV1696" s="14" t="s">
        <v>81</v>
      </c>
      <c r="AW1696" s="14" t="s">
        <v>33</v>
      </c>
      <c r="AX1696" s="14" t="s">
        <v>79</v>
      </c>
      <c r="AY1696" s="253" t="s">
        <v>160</v>
      </c>
    </row>
    <row r="1697" s="2" customFormat="1" ht="16.5" customHeight="1">
      <c r="A1697" s="40"/>
      <c r="B1697" s="41"/>
      <c r="C1697" s="214" t="s">
        <v>1753</v>
      </c>
      <c r="D1697" s="214" t="s">
        <v>162</v>
      </c>
      <c r="E1697" s="215" t="s">
        <v>1754</v>
      </c>
      <c r="F1697" s="216" t="s">
        <v>1755</v>
      </c>
      <c r="G1697" s="217" t="s">
        <v>181</v>
      </c>
      <c r="H1697" s="218">
        <v>266.846</v>
      </c>
      <c r="I1697" s="219"/>
      <c r="J1697" s="220">
        <f>ROUND(I1697*H1697,2)</f>
        <v>0</v>
      </c>
      <c r="K1697" s="216" t="s">
        <v>166</v>
      </c>
      <c r="L1697" s="46"/>
      <c r="M1697" s="221" t="s">
        <v>19</v>
      </c>
      <c r="N1697" s="222" t="s">
        <v>43</v>
      </c>
      <c r="O1697" s="86"/>
      <c r="P1697" s="223">
        <f>O1697*H1697</f>
        <v>0</v>
      </c>
      <c r="Q1697" s="223">
        <v>0.00040000000000000002</v>
      </c>
      <c r="R1697" s="223">
        <f>Q1697*H1697</f>
        <v>0.10673840000000001</v>
      </c>
      <c r="S1697" s="223">
        <v>0</v>
      </c>
      <c r="T1697" s="224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25" t="s">
        <v>269</v>
      </c>
      <c r="AT1697" s="225" t="s">
        <v>162</v>
      </c>
      <c r="AU1697" s="225" t="s">
        <v>81</v>
      </c>
      <c r="AY1697" s="19" t="s">
        <v>160</v>
      </c>
      <c r="BE1697" s="226">
        <f>IF(N1697="základní",J1697,0)</f>
        <v>0</v>
      </c>
      <c r="BF1697" s="226">
        <f>IF(N1697="snížená",J1697,0)</f>
        <v>0</v>
      </c>
      <c r="BG1697" s="226">
        <f>IF(N1697="zákl. přenesená",J1697,0)</f>
        <v>0</v>
      </c>
      <c r="BH1697" s="226">
        <f>IF(N1697="sníž. přenesená",J1697,0)</f>
        <v>0</v>
      </c>
      <c r="BI1697" s="226">
        <f>IF(N1697="nulová",J1697,0)</f>
        <v>0</v>
      </c>
      <c r="BJ1697" s="19" t="s">
        <v>79</v>
      </c>
      <c r="BK1697" s="226">
        <f>ROUND(I1697*H1697,2)</f>
        <v>0</v>
      </c>
      <c r="BL1697" s="19" t="s">
        <v>269</v>
      </c>
      <c r="BM1697" s="225" t="s">
        <v>1756</v>
      </c>
    </row>
    <row r="1698" s="2" customFormat="1">
      <c r="A1698" s="40"/>
      <c r="B1698" s="41"/>
      <c r="C1698" s="42"/>
      <c r="D1698" s="227" t="s">
        <v>169</v>
      </c>
      <c r="E1698" s="42"/>
      <c r="F1698" s="228" t="s">
        <v>1757</v>
      </c>
      <c r="G1698" s="42"/>
      <c r="H1698" s="42"/>
      <c r="I1698" s="229"/>
      <c r="J1698" s="42"/>
      <c r="K1698" s="42"/>
      <c r="L1698" s="46"/>
      <c r="M1698" s="230"/>
      <c r="N1698" s="231"/>
      <c r="O1698" s="86"/>
      <c r="P1698" s="86"/>
      <c r="Q1698" s="86"/>
      <c r="R1698" s="86"/>
      <c r="S1698" s="86"/>
      <c r="T1698" s="87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T1698" s="19" t="s">
        <v>169</v>
      </c>
      <c r="AU1698" s="19" t="s">
        <v>81</v>
      </c>
    </row>
    <row r="1699" s="13" customFormat="1">
      <c r="A1699" s="13"/>
      <c r="B1699" s="232"/>
      <c r="C1699" s="233"/>
      <c r="D1699" s="234" t="s">
        <v>171</v>
      </c>
      <c r="E1699" s="235" t="s">
        <v>19</v>
      </c>
      <c r="F1699" s="236" t="s">
        <v>655</v>
      </c>
      <c r="G1699" s="233"/>
      <c r="H1699" s="235" t="s">
        <v>19</v>
      </c>
      <c r="I1699" s="237"/>
      <c r="J1699" s="233"/>
      <c r="K1699" s="233"/>
      <c r="L1699" s="238"/>
      <c r="M1699" s="239"/>
      <c r="N1699" s="240"/>
      <c r="O1699" s="240"/>
      <c r="P1699" s="240"/>
      <c r="Q1699" s="240"/>
      <c r="R1699" s="240"/>
      <c r="S1699" s="240"/>
      <c r="T1699" s="24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2" t="s">
        <v>171</v>
      </c>
      <c r="AU1699" s="242" t="s">
        <v>81</v>
      </c>
      <c r="AV1699" s="13" t="s">
        <v>79</v>
      </c>
      <c r="AW1699" s="13" t="s">
        <v>33</v>
      </c>
      <c r="AX1699" s="13" t="s">
        <v>72</v>
      </c>
      <c r="AY1699" s="242" t="s">
        <v>160</v>
      </c>
    </row>
    <row r="1700" s="14" customFormat="1">
      <c r="A1700" s="14"/>
      <c r="B1700" s="243"/>
      <c r="C1700" s="244"/>
      <c r="D1700" s="234" t="s">
        <v>171</v>
      </c>
      <c r="E1700" s="245" t="s">
        <v>19</v>
      </c>
      <c r="F1700" s="246" t="s">
        <v>1758</v>
      </c>
      <c r="G1700" s="244"/>
      <c r="H1700" s="247">
        <v>198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3" t="s">
        <v>171</v>
      </c>
      <c r="AU1700" s="253" t="s">
        <v>81</v>
      </c>
      <c r="AV1700" s="14" t="s">
        <v>81</v>
      </c>
      <c r="AW1700" s="14" t="s">
        <v>33</v>
      </c>
      <c r="AX1700" s="14" t="s">
        <v>72</v>
      </c>
      <c r="AY1700" s="253" t="s">
        <v>160</v>
      </c>
    </row>
    <row r="1701" s="14" customFormat="1">
      <c r="A1701" s="14"/>
      <c r="B1701" s="243"/>
      <c r="C1701" s="244"/>
      <c r="D1701" s="234" t="s">
        <v>171</v>
      </c>
      <c r="E1701" s="245" t="s">
        <v>19</v>
      </c>
      <c r="F1701" s="246" t="s">
        <v>1759</v>
      </c>
      <c r="G1701" s="244"/>
      <c r="H1701" s="247">
        <v>45.5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171</v>
      </c>
      <c r="AU1701" s="253" t="s">
        <v>81</v>
      </c>
      <c r="AV1701" s="14" t="s">
        <v>81</v>
      </c>
      <c r="AW1701" s="14" t="s">
        <v>33</v>
      </c>
      <c r="AX1701" s="14" t="s">
        <v>72</v>
      </c>
      <c r="AY1701" s="253" t="s">
        <v>160</v>
      </c>
    </row>
    <row r="1702" s="14" customFormat="1">
      <c r="A1702" s="14"/>
      <c r="B1702" s="243"/>
      <c r="C1702" s="244"/>
      <c r="D1702" s="234" t="s">
        <v>171</v>
      </c>
      <c r="E1702" s="245" t="s">
        <v>19</v>
      </c>
      <c r="F1702" s="246" t="s">
        <v>1760</v>
      </c>
      <c r="G1702" s="244"/>
      <c r="H1702" s="247">
        <v>8.3049999999999997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171</v>
      </c>
      <c r="AU1702" s="253" t="s">
        <v>81</v>
      </c>
      <c r="AV1702" s="14" t="s">
        <v>81</v>
      </c>
      <c r="AW1702" s="14" t="s">
        <v>33</v>
      </c>
      <c r="AX1702" s="14" t="s">
        <v>72</v>
      </c>
      <c r="AY1702" s="253" t="s">
        <v>160</v>
      </c>
    </row>
    <row r="1703" s="14" customFormat="1">
      <c r="A1703" s="14"/>
      <c r="B1703" s="243"/>
      <c r="C1703" s="244"/>
      <c r="D1703" s="234" t="s">
        <v>171</v>
      </c>
      <c r="E1703" s="245" t="s">
        <v>19</v>
      </c>
      <c r="F1703" s="246" t="s">
        <v>1761</v>
      </c>
      <c r="G1703" s="244"/>
      <c r="H1703" s="247">
        <v>15.041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3" t="s">
        <v>171</v>
      </c>
      <c r="AU1703" s="253" t="s">
        <v>81</v>
      </c>
      <c r="AV1703" s="14" t="s">
        <v>81</v>
      </c>
      <c r="AW1703" s="14" t="s">
        <v>33</v>
      </c>
      <c r="AX1703" s="14" t="s">
        <v>72</v>
      </c>
      <c r="AY1703" s="253" t="s">
        <v>160</v>
      </c>
    </row>
    <row r="1704" s="15" customFormat="1">
      <c r="A1704" s="15"/>
      <c r="B1704" s="254"/>
      <c r="C1704" s="255"/>
      <c r="D1704" s="234" t="s">
        <v>171</v>
      </c>
      <c r="E1704" s="256" t="s">
        <v>19</v>
      </c>
      <c r="F1704" s="257" t="s">
        <v>173</v>
      </c>
      <c r="G1704" s="255"/>
      <c r="H1704" s="258">
        <v>266.846</v>
      </c>
      <c r="I1704" s="259"/>
      <c r="J1704" s="255"/>
      <c r="K1704" s="255"/>
      <c r="L1704" s="260"/>
      <c r="M1704" s="261"/>
      <c r="N1704" s="262"/>
      <c r="O1704" s="262"/>
      <c r="P1704" s="262"/>
      <c r="Q1704" s="262"/>
      <c r="R1704" s="262"/>
      <c r="S1704" s="262"/>
      <c r="T1704" s="263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64" t="s">
        <v>171</v>
      </c>
      <c r="AU1704" s="264" t="s">
        <v>81</v>
      </c>
      <c r="AV1704" s="15" t="s">
        <v>167</v>
      </c>
      <c r="AW1704" s="15" t="s">
        <v>33</v>
      </c>
      <c r="AX1704" s="15" t="s">
        <v>79</v>
      </c>
      <c r="AY1704" s="264" t="s">
        <v>160</v>
      </c>
    </row>
    <row r="1705" s="2" customFormat="1" ht="24.15" customHeight="1">
      <c r="A1705" s="40"/>
      <c r="B1705" s="41"/>
      <c r="C1705" s="279" t="s">
        <v>1762</v>
      </c>
      <c r="D1705" s="279" t="s">
        <v>1270</v>
      </c>
      <c r="E1705" s="280" t="s">
        <v>1763</v>
      </c>
      <c r="F1705" s="281" t="s">
        <v>1764</v>
      </c>
      <c r="G1705" s="282" t="s">
        <v>181</v>
      </c>
      <c r="H1705" s="283">
        <v>311.00900000000001</v>
      </c>
      <c r="I1705" s="284"/>
      <c r="J1705" s="285">
        <f>ROUND(I1705*H1705,2)</f>
        <v>0</v>
      </c>
      <c r="K1705" s="281" t="s">
        <v>166</v>
      </c>
      <c r="L1705" s="286"/>
      <c r="M1705" s="287" t="s">
        <v>19</v>
      </c>
      <c r="N1705" s="288" t="s">
        <v>43</v>
      </c>
      <c r="O1705" s="86"/>
      <c r="P1705" s="223">
        <f>O1705*H1705</f>
        <v>0</v>
      </c>
      <c r="Q1705" s="223">
        <v>0.0047000000000000002</v>
      </c>
      <c r="R1705" s="223">
        <f>Q1705*H1705</f>
        <v>1.4617423000000001</v>
      </c>
      <c r="S1705" s="223">
        <v>0</v>
      </c>
      <c r="T1705" s="224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25" t="s">
        <v>367</v>
      </c>
      <c r="AT1705" s="225" t="s">
        <v>1270</v>
      </c>
      <c r="AU1705" s="225" t="s">
        <v>81</v>
      </c>
      <c r="AY1705" s="19" t="s">
        <v>160</v>
      </c>
      <c r="BE1705" s="226">
        <f>IF(N1705="základní",J1705,0)</f>
        <v>0</v>
      </c>
      <c r="BF1705" s="226">
        <f>IF(N1705="snížená",J1705,0)</f>
        <v>0</v>
      </c>
      <c r="BG1705" s="226">
        <f>IF(N1705="zákl. přenesená",J1705,0)</f>
        <v>0</v>
      </c>
      <c r="BH1705" s="226">
        <f>IF(N1705="sníž. přenesená",J1705,0)</f>
        <v>0</v>
      </c>
      <c r="BI1705" s="226">
        <f>IF(N1705="nulová",J1705,0)</f>
        <v>0</v>
      </c>
      <c r="BJ1705" s="19" t="s">
        <v>79</v>
      </c>
      <c r="BK1705" s="226">
        <f>ROUND(I1705*H1705,2)</f>
        <v>0</v>
      </c>
      <c r="BL1705" s="19" t="s">
        <v>269</v>
      </c>
      <c r="BM1705" s="225" t="s">
        <v>1765</v>
      </c>
    </row>
    <row r="1706" s="13" customFormat="1">
      <c r="A1706" s="13"/>
      <c r="B1706" s="232"/>
      <c r="C1706" s="233"/>
      <c r="D1706" s="234" t="s">
        <v>171</v>
      </c>
      <c r="E1706" s="235" t="s">
        <v>19</v>
      </c>
      <c r="F1706" s="236" t="s">
        <v>655</v>
      </c>
      <c r="G1706" s="233"/>
      <c r="H1706" s="235" t="s">
        <v>19</v>
      </c>
      <c r="I1706" s="237"/>
      <c r="J1706" s="233"/>
      <c r="K1706" s="233"/>
      <c r="L1706" s="238"/>
      <c r="M1706" s="239"/>
      <c r="N1706" s="240"/>
      <c r="O1706" s="240"/>
      <c r="P1706" s="240"/>
      <c r="Q1706" s="240"/>
      <c r="R1706" s="240"/>
      <c r="S1706" s="240"/>
      <c r="T1706" s="24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2" t="s">
        <v>171</v>
      </c>
      <c r="AU1706" s="242" t="s">
        <v>81</v>
      </c>
      <c r="AV1706" s="13" t="s">
        <v>79</v>
      </c>
      <c r="AW1706" s="13" t="s">
        <v>33</v>
      </c>
      <c r="AX1706" s="13" t="s">
        <v>72</v>
      </c>
      <c r="AY1706" s="242" t="s">
        <v>160</v>
      </c>
    </row>
    <row r="1707" s="14" customFormat="1">
      <c r="A1707" s="14"/>
      <c r="B1707" s="243"/>
      <c r="C1707" s="244"/>
      <c r="D1707" s="234" t="s">
        <v>171</v>
      </c>
      <c r="E1707" s="245" t="s">
        <v>19</v>
      </c>
      <c r="F1707" s="246" t="s">
        <v>1758</v>
      </c>
      <c r="G1707" s="244"/>
      <c r="H1707" s="247">
        <v>198</v>
      </c>
      <c r="I1707" s="248"/>
      <c r="J1707" s="244"/>
      <c r="K1707" s="244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3" t="s">
        <v>171</v>
      </c>
      <c r="AU1707" s="253" t="s">
        <v>81</v>
      </c>
      <c r="AV1707" s="14" t="s">
        <v>81</v>
      </c>
      <c r="AW1707" s="14" t="s">
        <v>33</v>
      </c>
      <c r="AX1707" s="14" t="s">
        <v>72</v>
      </c>
      <c r="AY1707" s="253" t="s">
        <v>160</v>
      </c>
    </row>
    <row r="1708" s="14" customFormat="1">
      <c r="A1708" s="14"/>
      <c r="B1708" s="243"/>
      <c r="C1708" s="244"/>
      <c r="D1708" s="234" t="s">
        <v>171</v>
      </c>
      <c r="E1708" s="245" t="s">
        <v>19</v>
      </c>
      <c r="F1708" s="246" t="s">
        <v>1759</v>
      </c>
      <c r="G1708" s="244"/>
      <c r="H1708" s="247">
        <v>45.5</v>
      </c>
      <c r="I1708" s="248"/>
      <c r="J1708" s="244"/>
      <c r="K1708" s="244"/>
      <c r="L1708" s="249"/>
      <c r="M1708" s="250"/>
      <c r="N1708" s="251"/>
      <c r="O1708" s="251"/>
      <c r="P1708" s="251"/>
      <c r="Q1708" s="251"/>
      <c r="R1708" s="251"/>
      <c r="S1708" s="251"/>
      <c r="T1708" s="25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3" t="s">
        <v>171</v>
      </c>
      <c r="AU1708" s="253" t="s">
        <v>81</v>
      </c>
      <c r="AV1708" s="14" t="s">
        <v>81</v>
      </c>
      <c r="AW1708" s="14" t="s">
        <v>33</v>
      </c>
      <c r="AX1708" s="14" t="s">
        <v>72</v>
      </c>
      <c r="AY1708" s="253" t="s">
        <v>160</v>
      </c>
    </row>
    <row r="1709" s="14" customFormat="1">
      <c r="A1709" s="14"/>
      <c r="B1709" s="243"/>
      <c r="C1709" s="244"/>
      <c r="D1709" s="234" t="s">
        <v>171</v>
      </c>
      <c r="E1709" s="245" t="s">
        <v>19</v>
      </c>
      <c r="F1709" s="246" t="s">
        <v>1760</v>
      </c>
      <c r="G1709" s="244"/>
      <c r="H1709" s="247">
        <v>8.3049999999999997</v>
      </c>
      <c r="I1709" s="248"/>
      <c r="J1709" s="244"/>
      <c r="K1709" s="244"/>
      <c r="L1709" s="249"/>
      <c r="M1709" s="250"/>
      <c r="N1709" s="251"/>
      <c r="O1709" s="251"/>
      <c r="P1709" s="251"/>
      <c r="Q1709" s="251"/>
      <c r="R1709" s="251"/>
      <c r="S1709" s="251"/>
      <c r="T1709" s="252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3" t="s">
        <v>171</v>
      </c>
      <c r="AU1709" s="253" t="s">
        <v>81</v>
      </c>
      <c r="AV1709" s="14" t="s">
        <v>81</v>
      </c>
      <c r="AW1709" s="14" t="s">
        <v>33</v>
      </c>
      <c r="AX1709" s="14" t="s">
        <v>72</v>
      </c>
      <c r="AY1709" s="253" t="s">
        <v>160</v>
      </c>
    </row>
    <row r="1710" s="14" customFormat="1">
      <c r="A1710" s="14"/>
      <c r="B1710" s="243"/>
      <c r="C1710" s="244"/>
      <c r="D1710" s="234" t="s">
        <v>171</v>
      </c>
      <c r="E1710" s="245" t="s">
        <v>19</v>
      </c>
      <c r="F1710" s="246" t="s">
        <v>1761</v>
      </c>
      <c r="G1710" s="244"/>
      <c r="H1710" s="247">
        <v>15.041</v>
      </c>
      <c r="I1710" s="248"/>
      <c r="J1710" s="244"/>
      <c r="K1710" s="244"/>
      <c r="L1710" s="249"/>
      <c r="M1710" s="250"/>
      <c r="N1710" s="251"/>
      <c r="O1710" s="251"/>
      <c r="P1710" s="251"/>
      <c r="Q1710" s="251"/>
      <c r="R1710" s="251"/>
      <c r="S1710" s="251"/>
      <c r="T1710" s="252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3" t="s">
        <v>171</v>
      </c>
      <c r="AU1710" s="253" t="s">
        <v>81</v>
      </c>
      <c r="AV1710" s="14" t="s">
        <v>81</v>
      </c>
      <c r="AW1710" s="14" t="s">
        <v>33</v>
      </c>
      <c r="AX1710" s="14" t="s">
        <v>72</v>
      </c>
      <c r="AY1710" s="253" t="s">
        <v>160</v>
      </c>
    </row>
    <row r="1711" s="15" customFormat="1">
      <c r="A1711" s="15"/>
      <c r="B1711" s="254"/>
      <c r="C1711" s="255"/>
      <c r="D1711" s="234" t="s">
        <v>171</v>
      </c>
      <c r="E1711" s="256" t="s">
        <v>19</v>
      </c>
      <c r="F1711" s="257" t="s">
        <v>173</v>
      </c>
      <c r="G1711" s="255"/>
      <c r="H1711" s="258">
        <v>266.846</v>
      </c>
      <c r="I1711" s="259"/>
      <c r="J1711" s="255"/>
      <c r="K1711" s="255"/>
      <c r="L1711" s="260"/>
      <c r="M1711" s="261"/>
      <c r="N1711" s="262"/>
      <c r="O1711" s="262"/>
      <c r="P1711" s="262"/>
      <c r="Q1711" s="262"/>
      <c r="R1711" s="262"/>
      <c r="S1711" s="262"/>
      <c r="T1711" s="263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4" t="s">
        <v>171</v>
      </c>
      <c r="AU1711" s="264" t="s">
        <v>81</v>
      </c>
      <c r="AV1711" s="15" t="s">
        <v>167</v>
      </c>
      <c r="AW1711" s="15" t="s">
        <v>33</v>
      </c>
      <c r="AX1711" s="15" t="s">
        <v>72</v>
      </c>
      <c r="AY1711" s="264" t="s">
        <v>160</v>
      </c>
    </row>
    <row r="1712" s="14" customFormat="1">
      <c r="A1712" s="14"/>
      <c r="B1712" s="243"/>
      <c r="C1712" s="244"/>
      <c r="D1712" s="234" t="s">
        <v>171</v>
      </c>
      <c r="E1712" s="245" t="s">
        <v>19</v>
      </c>
      <c r="F1712" s="246" t="s">
        <v>1766</v>
      </c>
      <c r="G1712" s="244"/>
      <c r="H1712" s="247">
        <v>311.00900000000001</v>
      </c>
      <c r="I1712" s="248"/>
      <c r="J1712" s="244"/>
      <c r="K1712" s="244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3" t="s">
        <v>171</v>
      </c>
      <c r="AU1712" s="253" t="s">
        <v>81</v>
      </c>
      <c r="AV1712" s="14" t="s">
        <v>81</v>
      </c>
      <c r="AW1712" s="14" t="s">
        <v>33</v>
      </c>
      <c r="AX1712" s="14" t="s">
        <v>79</v>
      </c>
      <c r="AY1712" s="253" t="s">
        <v>160</v>
      </c>
    </row>
    <row r="1713" s="2" customFormat="1" ht="16.5" customHeight="1">
      <c r="A1713" s="40"/>
      <c r="B1713" s="41"/>
      <c r="C1713" s="214" t="s">
        <v>1767</v>
      </c>
      <c r="D1713" s="214" t="s">
        <v>162</v>
      </c>
      <c r="E1713" s="215" t="s">
        <v>1768</v>
      </c>
      <c r="F1713" s="216" t="s">
        <v>1769</v>
      </c>
      <c r="G1713" s="217" t="s">
        <v>181</v>
      </c>
      <c r="H1713" s="218">
        <v>203.208</v>
      </c>
      <c r="I1713" s="219"/>
      <c r="J1713" s="220">
        <f>ROUND(I1713*H1713,2)</f>
        <v>0</v>
      </c>
      <c r="K1713" s="216" t="s">
        <v>166</v>
      </c>
      <c r="L1713" s="46"/>
      <c r="M1713" s="221" t="s">
        <v>19</v>
      </c>
      <c r="N1713" s="222" t="s">
        <v>43</v>
      </c>
      <c r="O1713" s="86"/>
      <c r="P1713" s="223">
        <f>O1713*H1713</f>
        <v>0</v>
      </c>
      <c r="Q1713" s="223">
        <v>0.00040000000000000002</v>
      </c>
      <c r="R1713" s="223">
        <f>Q1713*H1713</f>
        <v>0.0812832</v>
      </c>
      <c r="S1713" s="223">
        <v>0</v>
      </c>
      <c r="T1713" s="224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5" t="s">
        <v>269</v>
      </c>
      <c r="AT1713" s="225" t="s">
        <v>162</v>
      </c>
      <c r="AU1713" s="225" t="s">
        <v>81</v>
      </c>
      <c r="AY1713" s="19" t="s">
        <v>160</v>
      </c>
      <c r="BE1713" s="226">
        <f>IF(N1713="základní",J1713,0)</f>
        <v>0</v>
      </c>
      <c r="BF1713" s="226">
        <f>IF(N1713="snížená",J1713,0)</f>
        <v>0</v>
      </c>
      <c r="BG1713" s="226">
        <f>IF(N1713="zákl. přenesená",J1713,0)</f>
        <v>0</v>
      </c>
      <c r="BH1713" s="226">
        <f>IF(N1713="sníž. přenesená",J1713,0)</f>
        <v>0</v>
      </c>
      <c r="BI1713" s="226">
        <f>IF(N1713="nulová",J1713,0)</f>
        <v>0</v>
      </c>
      <c r="BJ1713" s="19" t="s">
        <v>79</v>
      </c>
      <c r="BK1713" s="226">
        <f>ROUND(I1713*H1713,2)</f>
        <v>0</v>
      </c>
      <c r="BL1713" s="19" t="s">
        <v>269</v>
      </c>
      <c r="BM1713" s="225" t="s">
        <v>1770</v>
      </c>
    </row>
    <row r="1714" s="2" customFormat="1">
      <c r="A1714" s="40"/>
      <c r="B1714" s="41"/>
      <c r="C1714" s="42"/>
      <c r="D1714" s="227" t="s">
        <v>169</v>
      </c>
      <c r="E1714" s="42"/>
      <c r="F1714" s="228" t="s">
        <v>1771</v>
      </c>
      <c r="G1714" s="42"/>
      <c r="H1714" s="42"/>
      <c r="I1714" s="229"/>
      <c r="J1714" s="42"/>
      <c r="K1714" s="42"/>
      <c r="L1714" s="46"/>
      <c r="M1714" s="230"/>
      <c r="N1714" s="231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169</v>
      </c>
      <c r="AU1714" s="19" t="s">
        <v>81</v>
      </c>
    </row>
    <row r="1715" s="13" customFormat="1">
      <c r="A1715" s="13"/>
      <c r="B1715" s="232"/>
      <c r="C1715" s="233"/>
      <c r="D1715" s="234" t="s">
        <v>171</v>
      </c>
      <c r="E1715" s="235" t="s">
        <v>19</v>
      </c>
      <c r="F1715" s="236" t="s">
        <v>655</v>
      </c>
      <c r="G1715" s="233"/>
      <c r="H1715" s="235" t="s">
        <v>19</v>
      </c>
      <c r="I1715" s="237"/>
      <c r="J1715" s="233"/>
      <c r="K1715" s="233"/>
      <c r="L1715" s="238"/>
      <c r="M1715" s="239"/>
      <c r="N1715" s="240"/>
      <c r="O1715" s="240"/>
      <c r="P1715" s="240"/>
      <c r="Q1715" s="240"/>
      <c r="R1715" s="240"/>
      <c r="S1715" s="240"/>
      <c r="T1715" s="24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2" t="s">
        <v>171</v>
      </c>
      <c r="AU1715" s="242" t="s">
        <v>81</v>
      </c>
      <c r="AV1715" s="13" t="s">
        <v>79</v>
      </c>
      <c r="AW1715" s="13" t="s">
        <v>33</v>
      </c>
      <c r="AX1715" s="13" t="s">
        <v>72</v>
      </c>
      <c r="AY1715" s="242" t="s">
        <v>160</v>
      </c>
    </row>
    <row r="1716" s="14" customFormat="1">
      <c r="A1716" s="14"/>
      <c r="B1716" s="243"/>
      <c r="C1716" s="244"/>
      <c r="D1716" s="234" t="s">
        <v>171</v>
      </c>
      <c r="E1716" s="245" t="s">
        <v>19</v>
      </c>
      <c r="F1716" s="246" t="s">
        <v>1772</v>
      </c>
      <c r="G1716" s="244"/>
      <c r="H1716" s="247">
        <v>9.8350000000000009</v>
      </c>
      <c r="I1716" s="248"/>
      <c r="J1716" s="244"/>
      <c r="K1716" s="244"/>
      <c r="L1716" s="249"/>
      <c r="M1716" s="250"/>
      <c r="N1716" s="251"/>
      <c r="O1716" s="251"/>
      <c r="P1716" s="251"/>
      <c r="Q1716" s="251"/>
      <c r="R1716" s="251"/>
      <c r="S1716" s="251"/>
      <c r="T1716" s="25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3" t="s">
        <v>171</v>
      </c>
      <c r="AU1716" s="253" t="s">
        <v>81</v>
      </c>
      <c r="AV1716" s="14" t="s">
        <v>81</v>
      </c>
      <c r="AW1716" s="14" t="s">
        <v>33</v>
      </c>
      <c r="AX1716" s="14" t="s">
        <v>72</v>
      </c>
      <c r="AY1716" s="253" t="s">
        <v>160</v>
      </c>
    </row>
    <row r="1717" s="14" customFormat="1">
      <c r="A1717" s="14"/>
      <c r="B1717" s="243"/>
      <c r="C1717" s="244"/>
      <c r="D1717" s="234" t="s">
        <v>171</v>
      </c>
      <c r="E1717" s="245" t="s">
        <v>19</v>
      </c>
      <c r="F1717" s="246" t="s">
        <v>1773</v>
      </c>
      <c r="G1717" s="244"/>
      <c r="H1717" s="247">
        <v>27.602</v>
      </c>
      <c r="I1717" s="248"/>
      <c r="J1717" s="244"/>
      <c r="K1717" s="244"/>
      <c r="L1717" s="249"/>
      <c r="M1717" s="250"/>
      <c r="N1717" s="251"/>
      <c r="O1717" s="251"/>
      <c r="P1717" s="251"/>
      <c r="Q1717" s="251"/>
      <c r="R1717" s="251"/>
      <c r="S1717" s="251"/>
      <c r="T1717" s="252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3" t="s">
        <v>171</v>
      </c>
      <c r="AU1717" s="253" t="s">
        <v>81</v>
      </c>
      <c r="AV1717" s="14" t="s">
        <v>81</v>
      </c>
      <c r="AW1717" s="14" t="s">
        <v>33</v>
      </c>
      <c r="AX1717" s="14" t="s">
        <v>72</v>
      </c>
      <c r="AY1717" s="253" t="s">
        <v>160</v>
      </c>
    </row>
    <row r="1718" s="14" customFormat="1">
      <c r="A1718" s="14"/>
      <c r="B1718" s="243"/>
      <c r="C1718" s="244"/>
      <c r="D1718" s="234" t="s">
        <v>171</v>
      </c>
      <c r="E1718" s="245" t="s">
        <v>19</v>
      </c>
      <c r="F1718" s="246" t="s">
        <v>1774</v>
      </c>
      <c r="G1718" s="244"/>
      <c r="H1718" s="247">
        <v>147.499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171</v>
      </c>
      <c r="AU1718" s="253" t="s">
        <v>81</v>
      </c>
      <c r="AV1718" s="14" t="s">
        <v>81</v>
      </c>
      <c r="AW1718" s="14" t="s">
        <v>33</v>
      </c>
      <c r="AX1718" s="14" t="s">
        <v>72</v>
      </c>
      <c r="AY1718" s="253" t="s">
        <v>160</v>
      </c>
    </row>
    <row r="1719" s="14" customFormat="1">
      <c r="A1719" s="14"/>
      <c r="B1719" s="243"/>
      <c r="C1719" s="244"/>
      <c r="D1719" s="234" t="s">
        <v>171</v>
      </c>
      <c r="E1719" s="245" t="s">
        <v>19</v>
      </c>
      <c r="F1719" s="246" t="s">
        <v>1775</v>
      </c>
      <c r="G1719" s="244"/>
      <c r="H1719" s="247">
        <v>18.271999999999998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171</v>
      </c>
      <c r="AU1719" s="253" t="s">
        <v>81</v>
      </c>
      <c r="AV1719" s="14" t="s">
        <v>81</v>
      </c>
      <c r="AW1719" s="14" t="s">
        <v>33</v>
      </c>
      <c r="AX1719" s="14" t="s">
        <v>72</v>
      </c>
      <c r="AY1719" s="253" t="s">
        <v>160</v>
      </c>
    </row>
    <row r="1720" s="15" customFormat="1">
      <c r="A1720" s="15"/>
      <c r="B1720" s="254"/>
      <c r="C1720" s="255"/>
      <c r="D1720" s="234" t="s">
        <v>171</v>
      </c>
      <c r="E1720" s="256" t="s">
        <v>19</v>
      </c>
      <c r="F1720" s="257" t="s">
        <v>173</v>
      </c>
      <c r="G1720" s="255"/>
      <c r="H1720" s="258">
        <v>203.208</v>
      </c>
      <c r="I1720" s="259"/>
      <c r="J1720" s="255"/>
      <c r="K1720" s="255"/>
      <c r="L1720" s="260"/>
      <c r="M1720" s="261"/>
      <c r="N1720" s="262"/>
      <c r="O1720" s="262"/>
      <c r="P1720" s="262"/>
      <c r="Q1720" s="262"/>
      <c r="R1720" s="262"/>
      <c r="S1720" s="262"/>
      <c r="T1720" s="263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4" t="s">
        <v>171</v>
      </c>
      <c r="AU1720" s="264" t="s">
        <v>81</v>
      </c>
      <c r="AV1720" s="15" t="s">
        <v>167</v>
      </c>
      <c r="AW1720" s="15" t="s">
        <v>33</v>
      </c>
      <c r="AX1720" s="15" t="s">
        <v>79</v>
      </c>
      <c r="AY1720" s="264" t="s">
        <v>160</v>
      </c>
    </row>
    <row r="1721" s="2" customFormat="1" ht="24.15" customHeight="1">
      <c r="A1721" s="40"/>
      <c r="B1721" s="41"/>
      <c r="C1721" s="279" t="s">
        <v>1776</v>
      </c>
      <c r="D1721" s="279" t="s">
        <v>1270</v>
      </c>
      <c r="E1721" s="280" t="s">
        <v>1777</v>
      </c>
      <c r="F1721" s="281" t="s">
        <v>1764</v>
      </c>
      <c r="G1721" s="282" t="s">
        <v>181</v>
      </c>
      <c r="H1721" s="283">
        <v>248.11699999999999</v>
      </c>
      <c r="I1721" s="284"/>
      <c r="J1721" s="285">
        <f>ROUND(I1721*H1721,2)</f>
        <v>0</v>
      </c>
      <c r="K1721" s="281" t="s">
        <v>166</v>
      </c>
      <c r="L1721" s="286"/>
      <c r="M1721" s="287" t="s">
        <v>19</v>
      </c>
      <c r="N1721" s="288" t="s">
        <v>43</v>
      </c>
      <c r="O1721" s="86"/>
      <c r="P1721" s="223">
        <f>O1721*H1721</f>
        <v>0</v>
      </c>
      <c r="Q1721" s="223">
        <v>0.0047000000000000002</v>
      </c>
      <c r="R1721" s="223">
        <f>Q1721*H1721</f>
        <v>1.1661499</v>
      </c>
      <c r="S1721" s="223">
        <v>0</v>
      </c>
      <c r="T1721" s="224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25" t="s">
        <v>367</v>
      </c>
      <c r="AT1721" s="225" t="s">
        <v>1270</v>
      </c>
      <c r="AU1721" s="225" t="s">
        <v>81</v>
      </c>
      <c r="AY1721" s="19" t="s">
        <v>160</v>
      </c>
      <c r="BE1721" s="226">
        <f>IF(N1721="základní",J1721,0)</f>
        <v>0</v>
      </c>
      <c r="BF1721" s="226">
        <f>IF(N1721="snížená",J1721,0)</f>
        <v>0</v>
      </c>
      <c r="BG1721" s="226">
        <f>IF(N1721="zákl. přenesená",J1721,0)</f>
        <v>0</v>
      </c>
      <c r="BH1721" s="226">
        <f>IF(N1721="sníž. přenesená",J1721,0)</f>
        <v>0</v>
      </c>
      <c r="BI1721" s="226">
        <f>IF(N1721="nulová",J1721,0)</f>
        <v>0</v>
      </c>
      <c r="BJ1721" s="19" t="s">
        <v>79</v>
      </c>
      <c r="BK1721" s="226">
        <f>ROUND(I1721*H1721,2)</f>
        <v>0</v>
      </c>
      <c r="BL1721" s="19" t="s">
        <v>269</v>
      </c>
      <c r="BM1721" s="225" t="s">
        <v>1778</v>
      </c>
    </row>
    <row r="1722" s="13" customFormat="1">
      <c r="A1722" s="13"/>
      <c r="B1722" s="232"/>
      <c r="C1722" s="233"/>
      <c r="D1722" s="234" t="s">
        <v>171</v>
      </c>
      <c r="E1722" s="235" t="s">
        <v>19</v>
      </c>
      <c r="F1722" s="236" t="s">
        <v>655</v>
      </c>
      <c r="G1722" s="233"/>
      <c r="H1722" s="235" t="s">
        <v>19</v>
      </c>
      <c r="I1722" s="237"/>
      <c r="J1722" s="233"/>
      <c r="K1722" s="233"/>
      <c r="L1722" s="238"/>
      <c r="M1722" s="239"/>
      <c r="N1722" s="240"/>
      <c r="O1722" s="240"/>
      <c r="P1722" s="240"/>
      <c r="Q1722" s="240"/>
      <c r="R1722" s="240"/>
      <c r="S1722" s="240"/>
      <c r="T1722" s="24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2" t="s">
        <v>171</v>
      </c>
      <c r="AU1722" s="242" t="s">
        <v>81</v>
      </c>
      <c r="AV1722" s="13" t="s">
        <v>79</v>
      </c>
      <c r="AW1722" s="13" t="s">
        <v>33</v>
      </c>
      <c r="AX1722" s="13" t="s">
        <v>72</v>
      </c>
      <c r="AY1722" s="242" t="s">
        <v>160</v>
      </c>
    </row>
    <row r="1723" s="14" customFormat="1">
      <c r="A1723" s="14"/>
      <c r="B1723" s="243"/>
      <c r="C1723" s="244"/>
      <c r="D1723" s="234" t="s">
        <v>171</v>
      </c>
      <c r="E1723" s="245" t="s">
        <v>19</v>
      </c>
      <c r="F1723" s="246" t="s">
        <v>1772</v>
      </c>
      <c r="G1723" s="244"/>
      <c r="H1723" s="247">
        <v>9.8350000000000009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3" t="s">
        <v>171</v>
      </c>
      <c r="AU1723" s="253" t="s">
        <v>81</v>
      </c>
      <c r="AV1723" s="14" t="s">
        <v>81</v>
      </c>
      <c r="AW1723" s="14" t="s">
        <v>33</v>
      </c>
      <c r="AX1723" s="14" t="s">
        <v>72</v>
      </c>
      <c r="AY1723" s="253" t="s">
        <v>160</v>
      </c>
    </row>
    <row r="1724" s="14" customFormat="1">
      <c r="A1724" s="14"/>
      <c r="B1724" s="243"/>
      <c r="C1724" s="244"/>
      <c r="D1724" s="234" t="s">
        <v>171</v>
      </c>
      <c r="E1724" s="245" t="s">
        <v>19</v>
      </c>
      <c r="F1724" s="246" t="s">
        <v>1773</v>
      </c>
      <c r="G1724" s="244"/>
      <c r="H1724" s="247">
        <v>27.602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171</v>
      </c>
      <c r="AU1724" s="253" t="s">
        <v>81</v>
      </c>
      <c r="AV1724" s="14" t="s">
        <v>81</v>
      </c>
      <c r="AW1724" s="14" t="s">
        <v>33</v>
      </c>
      <c r="AX1724" s="14" t="s">
        <v>72</v>
      </c>
      <c r="AY1724" s="253" t="s">
        <v>160</v>
      </c>
    </row>
    <row r="1725" s="14" customFormat="1">
      <c r="A1725" s="14"/>
      <c r="B1725" s="243"/>
      <c r="C1725" s="244"/>
      <c r="D1725" s="234" t="s">
        <v>171</v>
      </c>
      <c r="E1725" s="245" t="s">
        <v>19</v>
      </c>
      <c r="F1725" s="246" t="s">
        <v>1774</v>
      </c>
      <c r="G1725" s="244"/>
      <c r="H1725" s="247">
        <v>147.499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171</v>
      </c>
      <c r="AU1725" s="253" t="s">
        <v>81</v>
      </c>
      <c r="AV1725" s="14" t="s">
        <v>81</v>
      </c>
      <c r="AW1725" s="14" t="s">
        <v>33</v>
      </c>
      <c r="AX1725" s="14" t="s">
        <v>72</v>
      </c>
      <c r="AY1725" s="253" t="s">
        <v>160</v>
      </c>
    </row>
    <row r="1726" s="14" customFormat="1">
      <c r="A1726" s="14"/>
      <c r="B1726" s="243"/>
      <c r="C1726" s="244"/>
      <c r="D1726" s="234" t="s">
        <v>171</v>
      </c>
      <c r="E1726" s="245" t="s">
        <v>19</v>
      </c>
      <c r="F1726" s="246" t="s">
        <v>1775</v>
      </c>
      <c r="G1726" s="244"/>
      <c r="H1726" s="247">
        <v>18.271999999999998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171</v>
      </c>
      <c r="AU1726" s="253" t="s">
        <v>81</v>
      </c>
      <c r="AV1726" s="14" t="s">
        <v>81</v>
      </c>
      <c r="AW1726" s="14" t="s">
        <v>33</v>
      </c>
      <c r="AX1726" s="14" t="s">
        <v>72</v>
      </c>
      <c r="AY1726" s="253" t="s">
        <v>160</v>
      </c>
    </row>
    <row r="1727" s="15" customFormat="1">
      <c r="A1727" s="15"/>
      <c r="B1727" s="254"/>
      <c r="C1727" s="255"/>
      <c r="D1727" s="234" t="s">
        <v>171</v>
      </c>
      <c r="E1727" s="256" t="s">
        <v>19</v>
      </c>
      <c r="F1727" s="257" t="s">
        <v>173</v>
      </c>
      <c r="G1727" s="255"/>
      <c r="H1727" s="258">
        <v>203.208</v>
      </c>
      <c r="I1727" s="259"/>
      <c r="J1727" s="255"/>
      <c r="K1727" s="255"/>
      <c r="L1727" s="260"/>
      <c r="M1727" s="261"/>
      <c r="N1727" s="262"/>
      <c r="O1727" s="262"/>
      <c r="P1727" s="262"/>
      <c r="Q1727" s="262"/>
      <c r="R1727" s="262"/>
      <c r="S1727" s="262"/>
      <c r="T1727" s="263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64" t="s">
        <v>171</v>
      </c>
      <c r="AU1727" s="264" t="s">
        <v>81</v>
      </c>
      <c r="AV1727" s="15" t="s">
        <v>167</v>
      </c>
      <c r="AW1727" s="15" t="s">
        <v>33</v>
      </c>
      <c r="AX1727" s="15" t="s">
        <v>72</v>
      </c>
      <c r="AY1727" s="264" t="s">
        <v>160</v>
      </c>
    </row>
    <row r="1728" s="14" customFormat="1">
      <c r="A1728" s="14"/>
      <c r="B1728" s="243"/>
      <c r="C1728" s="244"/>
      <c r="D1728" s="234" t="s">
        <v>171</v>
      </c>
      <c r="E1728" s="245" t="s">
        <v>19</v>
      </c>
      <c r="F1728" s="246" t="s">
        <v>1779</v>
      </c>
      <c r="G1728" s="244"/>
      <c r="H1728" s="247">
        <v>248.11699999999999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171</v>
      </c>
      <c r="AU1728" s="253" t="s">
        <v>81</v>
      </c>
      <c r="AV1728" s="14" t="s">
        <v>81</v>
      </c>
      <c r="AW1728" s="14" t="s">
        <v>33</v>
      </c>
      <c r="AX1728" s="14" t="s">
        <v>79</v>
      </c>
      <c r="AY1728" s="253" t="s">
        <v>160</v>
      </c>
    </row>
    <row r="1729" s="2" customFormat="1" ht="24.15" customHeight="1">
      <c r="A1729" s="40"/>
      <c r="B1729" s="41"/>
      <c r="C1729" s="214" t="s">
        <v>1780</v>
      </c>
      <c r="D1729" s="214" t="s">
        <v>162</v>
      </c>
      <c r="E1729" s="215" t="s">
        <v>1781</v>
      </c>
      <c r="F1729" s="216" t="s">
        <v>1782</v>
      </c>
      <c r="G1729" s="217" t="s">
        <v>181</v>
      </c>
      <c r="H1729" s="218">
        <v>93.713999999999999</v>
      </c>
      <c r="I1729" s="219"/>
      <c r="J1729" s="220">
        <f>ROUND(I1729*H1729,2)</f>
        <v>0</v>
      </c>
      <c r="K1729" s="216" t="s">
        <v>166</v>
      </c>
      <c r="L1729" s="46"/>
      <c r="M1729" s="221" t="s">
        <v>19</v>
      </c>
      <c r="N1729" s="222" t="s">
        <v>43</v>
      </c>
      <c r="O1729" s="86"/>
      <c r="P1729" s="223">
        <f>O1729*H1729</f>
        <v>0</v>
      </c>
      <c r="Q1729" s="223">
        <v>0.00040000000000000002</v>
      </c>
      <c r="R1729" s="223">
        <f>Q1729*H1729</f>
        <v>0.037485600000000001</v>
      </c>
      <c r="S1729" s="223">
        <v>0</v>
      </c>
      <c r="T1729" s="224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25" t="s">
        <v>269</v>
      </c>
      <c r="AT1729" s="225" t="s">
        <v>162</v>
      </c>
      <c r="AU1729" s="225" t="s">
        <v>81</v>
      </c>
      <c r="AY1729" s="19" t="s">
        <v>160</v>
      </c>
      <c r="BE1729" s="226">
        <f>IF(N1729="základní",J1729,0)</f>
        <v>0</v>
      </c>
      <c r="BF1729" s="226">
        <f>IF(N1729="snížená",J1729,0)</f>
        <v>0</v>
      </c>
      <c r="BG1729" s="226">
        <f>IF(N1729="zákl. přenesená",J1729,0)</f>
        <v>0</v>
      </c>
      <c r="BH1729" s="226">
        <f>IF(N1729="sníž. přenesená",J1729,0)</f>
        <v>0</v>
      </c>
      <c r="BI1729" s="226">
        <f>IF(N1729="nulová",J1729,0)</f>
        <v>0</v>
      </c>
      <c r="BJ1729" s="19" t="s">
        <v>79</v>
      </c>
      <c r="BK1729" s="226">
        <f>ROUND(I1729*H1729,2)</f>
        <v>0</v>
      </c>
      <c r="BL1729" s="19" t="s">
        <v>269</v>
      </c>
      <c r="BM1729" s="225" t="s">
        <v>1783</v>
      </c>
    </row>
    <row r="1730" s="2" customFormat="1">
      <c r="A1730" s="40"/>
      <c r="B1730" s="41"/>
      <c r="C1730" s="42"/>
      <c r="D1730" s="227" t="s">
        <v>169</v>
      </c>
      <c r="E1730" s="42"/>
      <c r="F1730" s="228" t="s">
        <v>1784</v>
      </c>
      <c r="G1730" s="42"/>
      <c r="H1730" s="42"/>
      <c r="I1730" s="229"/>
      <c r="J1730" s="42"/>
      <c r="K1730" s="42"/>
      <c r="L1730" s="46"/>
      <c r="M1730" s="230"/>
      <c r="N1730" s="231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169</v>
      </c>
      <c r="AU1730" s="19" t="s">
        <v>81</v>
      </c>
    </row>
    <row r="1731" s="13" customFormat="1">
      <c r="A1731" s="13"/>
      <c r="B1731" s="232"/>
      <c r="C1731" s="233"/>
      <c r="D1731" s="234" t="s">
        <v>171</v>
      </c>
      <c r="E1731" s="235" t="s">
        <v>19</v>
      </c>
      <c r="F1731" s="236" t="s">
        <v>655</v>
      </c>
      <c r="G1731" s="233"/>
      <c r="H1731" s="235" t="s">
        <v>19</v>
      </c>
      <c r="I1731" s="237"/>
      <c r="J1731" s="233"/>
      <c r="K1731" s="233"/>
      <c r="L1731" s="238"/>
      <c r="M1731" s="239"/>
      <c r="N1731" s="240"/>
      <c r="O1731" s="240"/>
      <c r="P1731" s="240"/>
      <c r="Q1731" s="240"/>
      <c r="R1731" s="240"/>
      <c r="S1731" s="240"/>
      <c r="T1731" s="241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2" t="s">
        <v>171</v>
      </c>
      <c r="AU1731" s="242" t="s">
        <v>81</v>
      </c>
      <c r="AV1731" s="13" t="s">
        <v>79</v>
      </c>
      <c r="AW1731" s="13" t="s">
        <v>33</v>
      </c>
      <c r="AX1731" s="13" t="s">
        <v>72</v>
      </c>
      <c r="AY1731" s="242" t="s">
        <v>160</v>
      </c>
    </row>
    <row r="1732" s="14" customFormat="1">
      <c r="A1732" s="14"/>
      <c r="B1732" s="243"/>
      <c r="C1732" s="244"/>
      <c r="D1732" s="234" t="s">
        <v>171</v>
      </c>
      <c r="E1732" s="245" t="s">
        <v>19</v>
      </c>
      <c r="F1732" s="246" t="s">
        <v>1785</v>
      </c>
      <c r="G1732" s="244"/>
      <c r="H1732" s="247">
        <v>3.7599999999999998</v>
      </c>
      <c r="I1732" s="248"/>
      <c r="J1732" s="244"/>
      <c r="K1732" s="244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3" t="s">
        <v>171</v>
      </c>
      <c r="AU1732" s="253" t="s">
        <v>81</v>
      </c>
      <c r="AV1732" s="14" t="s">
        <v>81</v>
      </c>
      <c r="AW1732" s="14" t="s">
        <v>33</v>
      </c>
      <c r="AX1732" s="14" t="s">
        <v>72</v>
      </c>
      <c r="AY1732" s="253" t="s">
        <v>160</v>
      </c>
    </row>
    <row r="1733" s="14" customFormat="1">
      <c r="A1733" s="14"/>
      <c r="B1733" s="243"/>
      <c r="C1733" s="244"/>
      <c r="D1733" s="234" t="s">
        <v>171</v>
      </c>
      <c r="E1733" s="245" t="s">
        <v>19</v>
      </c>
      <c r="F1733" s="246" t="s">
        <v>1786</v>
      </c>
      <c r="G1733" s="244"/>
      <c r="H1733" s="247">
        <v>13.061</v>
      </c>
      <c r="I1733" s="248"/>
      <c r="J1733" s="244"/>
      <c r="K1733" s="244"/>
      <c r="L1733" s="249"/>
      <c r="M1733" s="250"/>
      <c r="N1733" s="251"/>
      <c r="O1733" s="251"/>
      <c r="P1733" s="251"/>
      <c r="Q1733" s="251"/>
      <c r="R1733" s="251"/>
      <c r="S1733" s="251"/>
      <c r="T1733" s="25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3" t="s">
        <v>171</v>
      </c>
      <c r="AU1733" s="253" t="s">
        <v>81</v>
      </c>
      <c r="AV1733" s="14" t="s">
        <v>81</v>
      </c>
      <c r="AW1733" s="14" t="s">
        <v>33</v>
      </c>
      <c r="AX1733" s="14" t="s">
        <v>72</v>
      </c>
      <c r="AY1733" s="253" t="s">
        <v>160</v>
      </c>
    </row>
    <row r="1734" s="14" customFormat="1">
      <c r="A1734" s="14"/>
      <c r="B1734" s="243"/>
      <c r="C1734" s="244"/>
      <c r="D1734" s="234" t="s">
        <v>171</v>
      </c>
      <c r="E1734" s="245" t="s">
        <v>19</v>
      </c>
      <c r="F1734" s="246" t="s">
        <v>1787</v>
      </c>
      <c r="G1734" s="244"/>
      <c r="H1734" s="247">
        <v>68.478999999999999</v>
      </c>
      <c r="I1734" s="248"/>
      <c r="J1734" s="244"/>
      <c r="K1734" s="244"/>
      <c r="L1734" s="249"/>
      <c r="M1734" s="250"/>
      <c r="N1734" s="251"/>
      <c r="O1734" s="251"/>
      <c r="P1734" s="251"/>
      <c r="Q1734" s="251"/>
      <c r="R1734" s="251"/>
      <c r="S1734" s="251"/>
      <c r="T1734" s="252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3" t="s">
        <v>171</v>
      </c>
      <c r="AU1734" s="253" t="s">
        <v>81</v>
      </c>
      <c r="AV1734" s="14" t="s">
        <v>81</v>
      </c>
      <c r="AW1734" s="14" t="s">
        <v>33</v>
      </c>
      <c r="AX1734" s="14" t="s">
        <v>72</v>
      </c>
      <c r="AY1734" s="253" t="s">
        <v>160</v>
      </c>
    </row>
    <row r="1735" s="14" customFormat="1">
      <c r="A1735" s="14"/>
      <c r="B1735" s="243"/>
      <c r="C1735" s="244"/>
      <c r="D1735" s="234" t="s">
        <v>171</v>
      </c>
      <c r="E1735" s="245" t="s">
        <v>19</v>
      </c>
      <c r="F1735" s="246" t="s">
        <v>1788</v>
      </c>
      <c r="G1735" s="244"/>
      <c r="H1735" s="247">
        <v>8.4139999999999997</v>
      </c>
      <c r="I1735" s="248"/>
      <c r="J1735" s="244"/>
      <c r="K1735" s="244"/>
      <c r="L1735" s="249"/>
      <c r="M1735" s="250"/>
      <c r="N1735" s="251"/>
      <c r="O1735" s="251"/>
      <c r="P1735" s="251"/>
      <c r="Q1735" s="251"/>
      <c r="R1735" s="251"/>
      <c r="S1735" s="251"/>
      <c r="T1735" s="25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3" t="s">
        <v>171</v>
      </c>
      <c r="AU1735" s="253" t="s">
        <v>81</v>
      </c>
      <c r="AV1735" s="14" t="s">
        <v>81</v>
      </c>
      <c r="AW1735" s="14" t="s">
        <v>33</v>
      </c>
      <c r="AX1735" s="14" t="s">
        <v>72</v>
      </c>
      <c r="AY1735" s="253" t="s">
        <v>160</v>
      </c>
    </row>
    <row r="1736" s="15" customFormat="1">
      <c r="A1736" s="15"/>
      <c r="B1736" s="254"/>
      <c r="C1736" s="255"/>
      <c r="D1736" s="234" t="s">
        <v>171</v>
      </c>
      <c r="E1736" s="256" t="s">
        <v>19</v>
      </c>
      <c r="F1736" s="257" t="s">
        <v>173</v>
      </c>
      <c r="G1736" s="255"/>
      <c r="H1736" s="258">
        <v>93.713999999999999</v>
      </c>
      <c r="I1736" s="259"/>
      <c r="J1736" s="255"/>
      <c r="K1736" s="255"/>
      <c r="L1736" s="260"/>
      <c r="M1736" s="261"/>
      <c r="N1736" s="262"/>
      <c r="O1736" s="262"/>
      <c r="P1736" s="262"/>
      <c r="Q1736" s="262"/>
      <c r="R1736" s="262"/>
      <c r="S1736" s="262"/>
      <c r="T1736" s="263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64" t="s">
        <v>171</v>
      </c>
      <c r="AU1736" s="264" t="s">
        <v>81</v>
      </c>
      <c r="AV1736" s="15" t="s">
        <v>167</v>
      </c>
      <c r="AW1736" s="15" t="s">
        <v>33</v>
      </c>
      <c r="AX1736" s="15" t="s">
        <v>79</v>
      </c>
      <c r="AY1736" s="264" t="s">
        <v>160</v>
      </c>
    </row>
    <row r="1737" s="2" customFormat="1" ht="16.5" customHeight="1">
      <c r="A1737" s="40"/>
      <c r="B1737" s="41"/>
      <c r="C1737" s="214" t="s">
        <v>1789</v>
      </c>
      <c r="D1737" s="214" t="s">
        <v>162</v>
      </c>
      <c r="E1737" s="215" t="s">
        <v>1790</v>
      </c>
      <c r="F1737" s="216" t="s">
        <v>1791</v>
      </c>
      <c r="G1737" s="217" t="s">
        <v>181</v>
      </c>
      <c r="H1737" s="218">
        <v>435.91199999999998</v>
      </c>
      <c r="I1737" s="219"/>
      <c r="J1737" s="220">
        <f>ROUND(I1737*H1737,2)</f>
        <v>0</v>
      </c>
      <c r="K1737" s="216" t="s">
        <v>166</v>
      </c>
      <c r="L1737" s="46"/>
      <c r="M1737" s="221" t="s">
        <v>19</v>
      </c>
      <c r="N1737" s="222" t="s">
        <v>43</v>
      </c>
      <c r="O1737" s="86"/>
      <c r="P1737" s="223">
        <f>O1737*H1737</f>
        <v>0</v>
      </c>
      <c r="Q1737" s="223">
        <v>0.00023000000000000001</v>
      </c>
      <c r="R1737" s="223">
        <f>Q1737*H1737</f>
        <v>0.10025976</v>
      </c>
      <c r="S1737" s="223">
        <v>0</v>
      </c>
      <c r="T1737" s="224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25" t="s">
        <v>269</v>
      </c>
      <c r="AT1737" s="225" t="s">
        <v>162</v>
      </c>
      <c r="AU1737" s="225" t="s">
        <v>81</v>
      </c>
      <c r="AY1737" s="19" t="s">
        <v>160</v>
      </c>
      <c r="BE1737" s="226">
        <f>IF(N1737="základní",J1737,0)</f>
        <v>0</v>
      </c>
      <c r="BF1737" s="226">
        <f>IF(N1737="snížená",J1737,0)</f>
        <v>0</v>
      </c>
      <c r="BG1737" s="226">
        <f>IF(N1737="zákl. přenesená",J1737,0)</f>
        <v>0</v>
      </c>
      <c r="BH1737" s="226">
        <f>IF(N1737="sníž. přenesená",J1737,0)</f>
        <v>0</v>
      </c>
      <c r="BI1737" s="226">
        <f>IF(N1737="nulová",J1737,0)</f>
        <v>0</v>
      </c>
      <c r="BJ1737" s="19" t="s">
        <v>79</v>
      </c>
      <c r="BK1737" s="226">
        <f>ROUND(I1737*H1737,2)</f>
        <v>0</v>
      </c>
      <c r="BL1737" s="19" t="s">
        <v>269</v>
      </c>
      <c r="BM1737" s="225" t="s">
        <v>1792</v>
      </c>
    </row>
    <row r="1738" s="2" customFormat="1">
      <c r="A1738" s="40"/>
      <c r="B1738" s="41"/>
      <c r="C1738" s="42"/>
      <c r="D1738" s="227" t="s">
        <v>169</v>
      </c>
      <c r="E1738" s="42"/>
      <c r="F1738" s="228" t="s">
        <v>1793</v>
      </c>
      <c r="G1738" s="42"/>
      <c r="H1738" s="42"/>
      <c r="I1738" s="229"/>
      <c r="J1738" s="42"/>
      <c r="K1738" s="42"/>
      <c r="L1738" s="46"/>
      <c r="M1738" s="230"/>
      <c r="N1738" s="231"/>
      <c r="O1738" s="86"/>
      <c r="P1738" s="86"/>
      <c r="Q1738" s="86"/>
      <c r="R1738" s="86"/>
      <c r="S1738" s="86"/>
      <c r="T1738" s="87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9" t="s">
        <v>169</v>
      </c>
      <c r="AU1738" s="19" t="s">
        <v>81</v>
      </c>
    </row>
    <row r="1739" s="13" customFormat="1">
      <c r="A1739" s="13"/>
      <c r="B1739" s="232"/>
      <c r="C1739" s="233"/>
      <c r="D1739" s="234" t="s">
        <v>171</v>
      </c>
      <c r="E1739" s="235" t="s">
        <v>19</v>
      </c>
      <c r="F1739" s="236" t="s">
        <v>1402</v>
      </c>
      <c r="G1739" s="233"/>
      <c r="H1739" s="235" t="s">
        <v>19</v>
      </c>
      <c r="I1739" s="237"/>
      <c r="J1739" s="233"/>
      <c r="K1739" s="233"/>
      <c r="L1739" s="238"/>
      <c r="M1739" s="239"/>
      <c r="N1739" s="240"/>
      <c r="O1739" s="240"/>
      <c r="P1739" s="240"/>
      <c r="Q1739" s="240"/>
      <c r="R1739" s="240"/>
      <c r="S1739" s="240"/>
      <c r="T1739" s="24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2" t="s">
        <v>171</v>
      </c>
      <c r="AU1739" s="242" t="s">
        <v>81</v>
      </c>
      <c r="AV1739" s="13" t="s">
        <v>79</v>
      </c>
      <c r="AW1739" s="13" t="s">
        <v>33</v>
      </c>
      <c r="AX1739" s="13" t="s">
        <v>72</v>
      </c>
      <c r="AY1739" s="242" t="s">
        <v>160</v>
      </c>
    </row>
    <row r="1740" s="14" customFormat="1">
      <c r="A1740" s="14"/>
      <c r="B1740" s="243"/>
      <c r="C1740" s="244"/>
      <c r="D1740" s="234" t="s">
        <v>171</v>
      </c>
      <c r="E1740" s="245" t="s">
        <v>19</v>
      </c>
      <c r="F1740" s="246" t="s">
        <v>1794</v>
      </c>
      <c r="G1740" s="244"/>
      <c r="H1740" s="247">
        <v>120.515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171</v>
      </c>
      <c r="AU1740" s="253" t="s">
        <v>81</v>
      </c>
      <c r="AV1740" s="14" t="s">
        <v>81</v>
      </c>
      <c r="AW1740" s="14" t="s">
        <v>33</v>
      </c>
      <c r="AX1740" s="14" t="s">
        <v>72</v>
      </c>
      <c r="AY1740" s="253" t="s">
        <v>160</v>
      </c>
    </row>
    <row r="1741" s="14" customFormat="1">
      <c r="A1741" s="14"/>
      <c r="B1741" s="243"/>
      <c r="C1741" s="244"/>
      <c r="D1741" s="234" t="s">
        <v>171</v>
      </c>
      <c r="E1741" s="245" t="s">
        <v>19</v>
      </c>
      <c r="F1741" s="246" t="s">
        <v>1795</v>
      </c>
      <c r="G1741" s="244"/>
      <c r="H1741" s="247">
        <v>35.954000000000001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171</v>
      </c>
      <c r="AU1741" s="253" t="s">
        <v>81</v>
      </c>
      <c r="AV1741" s="14" t="s">
        <v>81</v>
      </c>
      <c r="AW1741" s="14" t="s">
        <v>33</v>
      </c>
      <c r="AX1741" s="14" t="s">
        <v>72</v>
      </c>
      <c r="AY1741" s="253" t="s">
        <v>160</v>
      </c>
    </row>
    <row r="1742" s="14" customFormat="1">
      <c r="A1742" s="14"/>
      <c r="B1742" s="243"/>
      <c r="C1742" s="244"/>
      <c r="D1742" s="234" t="s">
        <v>171</v>
      </c>
      <c r="E1742" s="245" t="s">
        <v>19</v>
      </c>
      <c r="F1742" s="246" t="s">
        <v>1796</v>
      </c>
      <c r="G1742" s="244"/>
      <c r="H1742" s="247">
        <v>17.111000000000001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171</v>
      </c>
      <c r="AU1742" s="253" t="s">
        <v>81</v>
      </c>
      <c r="AV1742" s="14" t="s">
        <v>81</v>
      </c>
      <c r="AW1742" s="14" t="s">
        <v>33</v>
      </c>
      <c r="AX1742" s="14" t="s">
        <v>72</v>
      </c>
      <c r="AY1742" s="253" t="s">
        <v>160</v>
      </c>
    </row>
    <row r="1743" s="14" customFormat="1">
      <c r="A1743" s="14"/>
      <c r="B1743" s="243"/>
      <c r="C1743" s="244"/>
      <c r="D1743" s="234" t="s">
        <v>171</v>
      </c>
      <c r="E1743" s="245" t="s">
        <v>19</v>
      </c>
      <c r="F1743" s="246" t="s">
        <v>1797</v>
      </c>
      <c r="G1743" s="244"/>
      <c r="H1743" s="247">
        <v>0.51200000000000001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171</v>
      </c>
      <c r="AU1743" s="253" t="s">
        <v>81</v>
      </c>
      <c r="AV1743" s="14" t="s">
        <v>81</v>
      </c>
      <c r="AW1743" s="14" t="s">
        <v>33</v>
      </c>
      <c r="AX1743" s="14" t="s">
        <v>72</v>
      </c>
      <c r="AY1743" s="253" t="s">
        <v>160</v>
      </c>
    </row>
    <row r="1744" s="14" customFormat="1">
      <c r="A1744" s="14"/>
      <c r="B1744" s="243"/>
      <c r="C1744" s="244"/>
      <c r="D1744" s="234" t="s">
        <v>171</v>
      </c>
      <c r="E1744" s="245" t="s">
        <v>19</v>
      </c>
      <c r="F1744" s="246" t="s">
        <v>1798</v>
      </c>
      <c r="G1744" s="244"/>
      <c r="H1744" s="247">
        <v>6.0090000000000003</v>
      </c>
      <c r="I1744" s="248"/>
      <c r="J1744" s="244"/>
      <c r="K1744" s="244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3" t="s">
        <v>171</v>
      </c>
      <c r="AU1744" s="253" t="s">
        <v>81</v>
      </c>
      <c r="AV1744" s="14" t="s">
        <v>81</v>
      </c>
      <c r="AW1744" s="14" t="s">
        <v>33</v>
      </c>
      <c r="AX1744" s="14" t="s">
        <v>72</v>
      </c>
      <c r="AY1744" s="253" t="s">
        <v>160</v>
      </c>
    </row>
    <row r="1745" s="14" customFormat="1">
      <c r="A1745" s="14"/>
      <c r="B1745" s="243"/>
      <c r="C1745" s="244"/>
      <c r="D1745" s="234" t="s">
        <v>171</v>
      </c>
      <c r="E1745" s="245" t="s">
        <v>19</v>
      </c>
      <c r="F1745" s="246" t="s">
        <v>1411</v>
      </c>
      <c r="G1745" s="244"/>
      <c r="H1745" s="247">
        <v>-23.34</v>
      </c>
      <c r="I1745" s="248"/>
      <c r="J1745" s="244"/>
      <c r="K1745" s="244"/>
      <c r="L1745" s="249"/>
      <c r="M1745" s="250"/>
      <c r="N1745" s="251"/>
      <c r="O1745" s="251"/>
      <c r="P1745" s="251"/>
      <c r="Q1745" s="251"/>
      <c r="R1745" s="251"/>
      <c r="S1745" s="251"/>
      <c r="T1745" s="252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3" t="s">
        <v>171</v>
      </c>
      <c r="AU1745" s="253" t="s">
        <v>81</v>
      </c>
      <c r="AV1745" s="14" t="s">
        <v>81</v>
      </c>
      <c r="AW1745" s="14" t="s">
        <v>33</v>
      </c>
      <c r="AX1745" s="14" t="s">
        <v>72</v>
      </c>
      <c r="AY1745" s="253" t="s">
        <v>160</v>
      </c>
    </row>
    <row r="1746" s="13" customFormat="1">
      <c r="A1746" s="13"/>
      <c r="B1746" s="232"/>
      <c r="C1746" s="233"/>
      <c r="D1746" s="234" t="s">
        <v>171</v>
      </c>
      <c r="E1746" s="235" t="s">
        <v>19</v>
      </c>
      <c r="F1746" s="236" t="s">
        <v>1412</v>
      </c>
      <c r="G1746" s="233"/>
      <c r="H1746" s="235" t="s">
        <v>19</v>
      </c>
      <c r="I1746" s="237"/>
      <c r="J1746" s="233"/>
      <c r="K1746" s="233"/>
      <c r="L1746" s="238"/>
      <c r="M1746" s="239"/>
      <c r="N1746" s="240"/>
      <c r="O1746" s="240"/>
      <c r="P1746" s="240"/>
      <c r="Q1746" s="240"/>
      <c r="R1746" s="240"/>
      <c r="S1746" s="240"/>
      <c r="T1746" s="24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2" t="s">
        <v>171</v>
      </c>
      <c r="AU1746" s="242" t="s">
        <v>81</v>
      </c>
      <c r="AV1746" s="13" t="s">
        <v>79</v>
      </c>
      <c r="AW1746" s="13" t="s">
        <v>33</v>
      </c>
      <c r="AX1746" s="13" t="s">
        <v>72</v>
      </c>
      <c r="AY1746" s="242" t="s">
        <v>160</v>
      </c>
    </row>
    <row r="1747" s="14" customFormat="1">
      <c r="A1747" s="14"/>
      <c r="B1747" s="243"/>
      <c r="C1747" s="244"/>
      <c r="D1747" s="234" t="s">
        <v>171</v>
      </c>
      <c r="E1747" s="245" t="s">
        <v>19</v>
      </c>
      <c r="F1747" s="246" t="s">
        <v>1799</v>
      </c>
      <c r="G1747" s="244"/>
      <c r="H1747" s="247">
        <v>60.316000000000002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3" t="s">
        <v>171</v>
      </c>
      <c r="AU1747" s="253" t="s">
        <v>81</v>
      </c>
      <c r="AV1747" s="14" t="s">
        <v>81</v>
      </c>
      <c r="AW1747" s="14" t="s">
        <v>33</v>
      </c>
      <c r="AX1747" s="14" t="s">
        <v>72</v>
      </c>
      <c r="AY1747" s="253" t="s">
        <v>160</v>
      </c>
    </row>
    <row r="1748" s="14" customFormat="1">
      <c r="A1748" s="14"/>
      <c r="B1748" s="243"/>
      <c r="C1748" s="244"/>
      <c r="D1748" s="234" t="s">
        <v>171</v>
      </c>
      <c r="E1748" s="245" t="s">
        <v>19</v>
      </c>
      <c r="F1748" s="246" t="s">
        <v>1414</v>
      </c>
      <c r="G1748" s="244"/>
      <c r="H1748" s="247">
        <v>16.933</v>
      </c>
      <c r="I1748" s="248"/>
      <c r="J1748" s="244"/>
      <c r="K1748" s="244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3" t="s">
        <v>171</v>
      </c>
      <c r="AU1748" s="253" t="s">
        <v>81</v>
      </c>
      <c r="AV1748" s="14" t="s">
        <v>81</v>
      </c>
      <c r="AW1748" s="14" t="s">
        <v>33</v>
      </c>
      <c r="AX1748" s="14" t="s">
        <v>72</v>
      </c>
      <c r="AY1748" s="253" t="s">
        <v>160</v>
      </c>
    </row>
    <row r="1749" s="14" customFormat="1">
      <c r="A1749" s="14"/>
      <c r="B1749" s="243"/>
      <c r="C1749" s="244"/>
      <c r="D1749" s="234" t="s">
        <v>171</v>
      </c>
      <c r="E1749" s="245" t="s">
        <v>19</v>
      </c>
      <c r="F1749" s="246" t="s">
        <v>1800</v>
      </c>
      <c r="G1749" s="244"/>
      <c r="H1749" s="247">
        <v>12.48</v>
      </c>
      <c r="I1749" s="248"/>
      <c r="J1749" s="244"/>
      <c r="K1749" s="244"/>
      <c r="L1749" s="249"/>
      <c r="M1749" s="250"/>
      <c r="N1749" s="251"/>
      <c r="O1749" s="251"/>
      <c r="P1749" s="251"/>
      <c r="Q1749" s="251"/>
      <c r="R1749" s="251"/>
      <c r="S1749" s="251"/>
      <c r="T1749" s="25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3" t="s">
        <v>171</v>
      </c>
      <c r="AU1749" s="253" t="s">
        <v>81</v>
      </c>
      <c r="AV1749" s="14" t="s">
        <v>81</v>
      </c>
      <c r="AW1749" s="14" t="s">
        <v>33</v>
      </c>
      <c r="AX1749" s="14" t="s">
        <v>72</v>
      </c>
      <c r="AY1749" s="253" t="s">
        <v>160</v>
      </c>
    </row>
    <row r="1750" s="14" customFormat="1">
      <c r="A1750" s="14"/>
      <c r="B1750" s="243"/>
      <c r="C1750" s="244"/>
      <c r="D1750" s="234" t="s">
        <v>171</v>
      </c>
      <c r="E1750" s="245" t="s">
        <v>19</v>
      </c>
      <c r="F1750" s="246" t="s">
        <v>1416</v>
      </c>
      <c r="G1750" s="244"/>
      <c r="H1750" s="247">
        <v>7.5999999999999996</v>
      </c>
      <c r="I1750" s="248"/>
      <c r="J1750" s="244"/>
      <c r="K1750" s="244"/>
      <c r="L1750" s="249"/>
      <c r="M1750" s="250"/>
      <c r="N1750" s="251"/>
      <c r="O1750" s="251"/>
      <c r="P1750" s="251"/>
      <c r="Q1750" s="251"/>
      <c r="R1750" s="251"/>
      <c r="S1750" s="251"/>
      <c r="T1750" s="252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3" t="s">
        <v>171</v>
      </c>
      <c r="AU1750" s="253" t="s">
        <v>81</v>
      </c>
      <c r="AV1750" s="14" t="s">
        <v>81</v>
      </c>
      <c r="AW1750" s="14" t="s">
        <v>33</v>
      </c>
      <c r="AX1750" s="14" t="s">
        <v>72</v>
      </c>
      <c r="AY1750" s="253" t="s">
        <v>160</v>
      </c>
    </row>
    <row r="1751" s="14" customFormat="1">
      <c r="A1751" s="14"/>
      <c r="B1751" s="243"/>
      <c r="C1751" s="244"/>
      <c r="D1751" s="234" t="s">
        <v>171</v>
      </c>
      <c r="E1751" s="245" t="s">
        <v>19</v>
      </c>
      <c r="F1751" s="246" t="s">
        <v>1801</v>
      </c>
      <c r="G1751" s="244"/>
      <c r="H1751" s="247">
        <v>34.485999999999997</v>
      </c>
      <c r="I1751" s="248"/>
      <c r="J1751" s="244"/>
      <c r="K1751" s="244"/>
      <c r="L1751" s="249"/>
      <c r="M1751" s="250"/>
      <c r="N1751" s="251"/>
      <c r="O1751" s="251"/>
      <c r="P1751" s="251"/>
      <c r="Q1751" s="251"/>
      <c r="R1751" s="251"/>
      <c r="S1751" s="251"/>
      <c r="T1751" s="25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3" t="s">
        <v>171</v>
      </c>
      <c r="AU1751" s="253" t="s">
        <v>81</v>
      </c>
      <c r="AV1751" s="14" t="s">
        <v>81</v>
      </c>
      <c r="AW1751" s="14" t="s">
        <v>33</v>
      </c>
      <c r="AX1751" s="14" t="s">
        <v>72</v>
      </c>
      <c r="AY1751" s="253" t="s">
        <v>160</v>
      </c>
    </row>
    <row r="1752" s="14" customFormat="1">
      <c r="A1752" s="14"/>
      <c r="B1752" s="243"/>
      <c r="C1752" s="244"/>
      <c r="D1752" s="234" t="s">
        <v>171</v>
      </c>
      <c r="E1752" s="245" t="s">
        <v>19</v>
      </c>
      <c r="F1752" s="246" t="s">
        <v>1802</v>
      </c>
      <c r="G1752" s="244"/>
      <c r="H1752" s="247">
        <v>0.25600000000000001</v>
      </c>
      <c r="I1752" s="248"/>
      <c r="J1752" s="244"/>
      <c r="K1752" s="244"/>
      <c r="L1752" s="249"/>
      <c r="M1752" s="250"/>
      <c r="N1752" s="251"/>
      <c r="O1752" s="251"/>
      <c r="P1752" s="251"/>
      <c r="Q1752" s="251"/>
      <c r="R1752" s="251"/>
      <c r="S1752" s="251"/>
      <c r="T1752" s="25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3" t="s">
        <v>171</v>
      </c>
      <c r="AU1752" s="253" t="s">
        <v>81</v>
      </c>
      <c r="AV1752" s="14" t="s">
        <v>81</v>
      </c>
      <c r="AW1752" s="14" t="s">
        <v>33</v>
      </c>
      <c r="AX1752" s="14" t="s">
        <v>72</v>
      </c>
      <c r="AY1752" s="253" t="s">
        <v>160</v>
      </c>
    </row>
    <row r="1753" s="14" customFormat="1">
      <c r="A1753" s="14"/>
      <c r="B1753" s="243"/>
      <c r="C1753" s="244"/>
      <c r="D1753" s="234" t="s">
        <v>171</v>
      </c>
      <c r="E1753" s="245" t="s">
        <v>19</v>
      </c>
      <c r="F1753" s="246" t="s">
        <v>1803</v>
      </c>
      <c r="G1753" s="244"/>
      <c r="H1753" s="247">
        <v>1.175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3" t="s">
        <v>171</v>
      </c>
      <c r="AU1753" s="253" t="s">
        <v>81</v>
      </c>
      <c r="AV1753" s="14" t="s">
        <v>81</v>
      </c>
      <c r="AW1753" s="14" t="s">
        <v>33</v>
      </c>
      <c r="AX1753" s="14" t="s">
        <v>72</v>
      </c>
      <c r="AY1753" s="253" t="s">
        <v>160</v>
      </c>
    </row>
    <row r="1754" s="14" customFormat="1">
      <c r="A1754" s="14"/>
      <c r="B1754" s="243"/>
      <c r="C1754" s="244"/>
      <c r="D1754" s="234" t="s">
        <v>171</v>
      </c>
      <c r="E1754" s="245" t="s">
        <v>19</v>
      </c>
      <c r="F1754" s="246" t="s">
        <v>1422</v>
      </c>
      <c r="G1754" s="244"/>
      <c r="H1754" s="247">
        <v>-5.9699999999999998</v>
      </c>
      <c r="I1754" s="248"/>
      <c r="J1754" s="244"/>
      <c r="K1754" s="244"/>
      <c r="L1754" s="249"/>
      <c r="M1754" s="250"/>
      <c r="N1754" s="251"/>
      <c r="O1754" s="251"/>
      <c r="P1754" s="251"/>
      <c r="Q1754" s="251"/>
      <c r="R1754" s="251"/>
      <c r="S1754" s="251"/>
      <c r="T1754" s="252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3" t="s">
        <v>171</v>
      </c>
      <c r="AU1754" s="253" t="s">
        <v>81</v>
      </c>
      <c r="AV1754" s="14" t="s">
        <v>81</v>
      </c>
      <c r="AW1754" s="14" t="s">
        <v>33</v>
      </c>
      <c r="AX1754" s="14" t="s">
        <v>72</v>
      </c>
      <c r="AY1754" s="253" t="s">
        <v>160</v>
      </c>
    </row>
    <row r="1755" s="13" customFormat="1">
      <c r="A1755" s="13"/>
      <c r="B1755" s="232"/>
      <c r="C1755" s="233"/>
      <c r="D1755" s="234" t="s">
        <v>171</v>
      </c>
      <c r="E1755" s="235" t="s">
        <v>19</v>
      </c>
      <c r="F1755" s="236" t="s">
        <v>1423</v>
      </c>
      <c r="G1755" s="233"/>
      <c r="H1755" s="235" t="s">
        <v>19</v>
      </c>
      <c r="I1755" s="237"/>
      <c r="J1755" s="233"/>
      <c r="K1755" s="233"/>
      <c r="L1755" s="238"/>
      <c r="M1755" s="239"/>
      <c r="N1755" s="240"/>
      <c r="O1755" s="240"/>
      <c r="P1755" s="240"/>
      <c r="Q1755" s="240"/>
      <c r="R1755" s="240"/>
      <c r="S1755" s="240"/>
      <c r="T1755" s="241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2" t="s">
        <v>171</v>
      </c>
      <c r="AU1755" s="242" t="s">
        <v>81</v>
      </c>
      <c r="AV1755" s="13" t="s">
        <v>79</v>
      </c>
      <c r="AW1755" s="13" t="s">
        <v>33</v>
      </c>
      <c r="AX1755" s="13" t="s">
        <v>72</v>
      </c>
      <c r="AY1755" s="242" t="s">
        <v>160</v>
      </c>
    </row>
    <row r="1756" s="14" customFormat="1">
      <c r="A1756" s="14"/>
      <c r="B1756" s="243"/>
      <c r="C1756" s="244"/>
      <c r="D1756" s="234" t="s">
        <v>171</v>
      </c>
      <c r="E1756" s="245" t="s">
        <v>19</v>
      </c>
      <c r="F1756" s="246" t="s">
        <v>1424</v>
      </c>
      <c r="G1756" s="244"/>
      <c r="H1756" s="247">
        <v>102.005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171</v>
      </c>
      <c r="AU1756" s="253" t="s">
        <v>81</v>
      </c>
      <c r="AV1756" s="14" t="s">
        <v>81</v>
      </c>
      <c r="AW1756" s="14" t="s">
        <v>33</v>
      </c>
      <c r="AX1756" s="14" t="s">
        <v>72</v>
      </c>
      <c r="AY1756" s="253" t="s">
        <v>160</v>
      </c>
    </row>
    <row r="1757" s="14" customFormat="1">
      <c r="A1757" s="14"/>
      <c r="B1757" s="243"/>
      <c r="C1757" s="244"/>
      <c r="D1757" s="234" t="s">
        <v>171</v>
      </c>
      <c r="E1757" s="245" t="s">
        <v>19</v>
      </c>
      <c r="F1757" s="246" t="s">
        <v>1804</v>
      </c>
      <c r="G1757" s="244"/>
      <c r="H1757" s="247">
        <v>5.9020000000000001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171</v>
      </c>
      <c r="AU1757" s="253" t="s">
        <v>81</v>
      </c>
      <c r="AV1757" s="14" t="s">
        <v>81</v>
      </c>
      <c r="AW1757" s="14" t="s">
        <v>33</v>
      </c>
      <c r="AX1757" s="14" t="s">
        <v>72</v>
      </c>
      <c r="AY1757" s="253" t="s">
        <v>160</v>
      </c>
    </row>
    <row r="1758" s="14" customFormat="1">
      <c r="A1758" s="14"/>
      <c r="B1758" s="243"/>
      <c r="C1758" s="244"/>
      <c r="D1758" s="234" t="s">
        <v>171</v>
      </c>
      <c r="E1758" s="245" t="s">
        <v>19</v>
      </c>
      <c r="F1758" s="246" t="s">
        <v>1805</v>
      </c>
      <c r="G1758" s="244"/>
      <c r="H1758" s="247">
        <v>17.399999999999999</v>
      </c>
      <c r="I1758" s="248"/>
      <c r="J1758" s="244"/>
      <c r="K1758" s="244"/>
      <c r="L1758" s="249"/>
      <c r="M1758" s="250"/>
      <c r="N1758" s="251"/>
      <c r="O1758" s="251"/>
      <c r="P1758" s="251"/>
      <c r="Q1758" s="251"/>
      <c r="R1758" s="251"/>
      <c r="S1758" s="251"/>
      <c r="T1758" s="25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3" t="s">
        <v>171</v>
      </c>
      <c r="AU1758" s="253" t="s">
        <v>81</v>
      </c>
      <c r="AV1758" s="14" t="s">
        <v>81</v>
      </c>
      <c r="AW1758" s="14" t="s">
        <v>33</v>
      </c>
      <c r="AX1758" s="14" t="s">
        <v>72</v>
      </c>
      <c r="AY1758" s="253" t="s">
        <v>160</v>
      </c>
    </row>
    <row r="1759" s="14" customFormat="1">
      <c r="A1759" s="14"/>
      <c r="B1759" s="243"/>
      <c r="C1759" s="244"/>
      <c r="D1759" s="234" t="s">
        <v>171</v>
      </c>
      <c r="E1759" s="245" t="s">
        <v>19</v>
      </c>
      <c r="F1759" s="246" t="s">
        <v>1806</v>
      </c>
      <c r="G1759" s="244"/>
      <c r="H1759" s="247">
        <v>26.568000000000001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3" t="s">
        <v>171</v>
      </c>
      <c r="AU1759" s="253" t="s">
        <v>81</v>
      </c>
      <c r="AV1759" s="14" t="s">
        <v>81</v>
      </c>
      <c r="AW1759" s="14" t="s">
        <v>33</v>
      </c>
      <c r="AX1759" s="14" t="s">
        <v>72</v>
      </c>
      <c r="AY1759" s="253" t="s">
        <v>160</v>
      </c>
    </row>
    <row r="1760" s="15" customFormat="1">
      <c r="A1760" s="15"/>
      <c r="B1760" s="254"/>
      <c r="C1760" s="255"/>
      <c r="D1760" s="234" t="s">
        <v>171</v>
      </c>
      <c r="E1760" s="256" t="s">
        <v>19</v>
      </c>
      <c r="F1760" s="257" t="s">
        <v>173</v>
      </c>
      <c r="G1760" s="255"/>
      <c r="H1760" s="258">
        <v>435.91199999999998</v>
      </c>
      <c r="I1760" s="259"/>
      <c r="J1760" s="255"/>
      <c r="K1760" s="255"/>
      <c r="L1760" s="260"/>
      <c r="M1760" s="261"/>
      <c r="N1760" s="262"/>
      <c r="O1760" s="262"/>
      <c r="P1760" s="262"/>
      <c r="Q1760" s="262"/>
      <c r="R1760" s="262"/>
      <c r="S1760" s="262"/>
      <c r="T1760" s="263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64" t="s">
        <v>171</v>
      </c>
      <c r="AU1760" s="264" t="s">
        <v>81</v>
      </c>
      <c r="AV1760" s="15" t="s">
        <v>167</v>
      </c>
      <c r="AW1760" s="15" t="s">
        <v>33</v>
      </c>
      <c r="AX1760" s="15" t="s">
        <v>79</v>
      </c>
      <c r="AY1760" s="264" t="s">
        <v>160</v>
      </c>
    </row>
    <row r="1761" s="2" customFormat="1" ht="24.15" customHeight="1">
      <c r="A1761" s="40"/>
      <c r="B1761" s="41"/>
      <c r="C1761" s="279" t="s">
        <v>1807</v>
      </c>
      <c r="D1761" s="279" t="s">
        <v>1270</v>
      </c>
      <c r="E1761" s="280" t="s">
        <v>1808</v>
      </c>
      <c r="F1761" s="281" t="s">
        <v>1809</v>
      </c>
      <c r="G1761" s="282" t="s">
        <v>181</v>
      </c>
      <c r="H1761" s="283">
        <v>462.28500000000002</v>
      </c>
      <c r="I1761" s="284"/>
      <c r="J1761" s="285">
        <f>ROUND(I1761*H1761,2)</f>
        <v>0</v>
      </c>
      <c r="K1761" s="281" t="s">
        <v>166</v>
      </c>
      <c r="L1761" s="286"/>
      <c r="M1761" s="287" t="s">
        <v>19</v>
      </c>
      <c r="N1761" s="288" t="s">
        <v>43</v>
      </c>
      <c r="O1761" s="86"/>
      <c r="P1761" s="223">
        <f>O1761*H1761</f>
        <v>0</v>
      </c>
      <c r="Q1761" s="223">
        <v>0.00012999999999999999</v>
      </c>
      <c r="R1761" s="223">
        <f>Q1761*H1761</f>
        <v>0.060097049999999999</v>
      </c>
      <c r="S1761" s="223">
        <v>0</v>
      </c>
      <c r="T1761" s="224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25" t="s">
        <v>367</v>
      </c>
      <c r="AT1761" s="225" t="s">
        <v>1270</v>
      </c>
      <c r="AU1761" s="225" t="s">
        <v>81</v>
      </c>
      <c r="AY1761" s="19" t="s">
        <v>160</v>
      </c>
      <c r="BE1761" s="226">
        <f>IF(N1761="základní",J1761,0)</f>
        <v>0</v>
      </c>
      <c r="BF1761" s="226">
        <f>IF(N1761="snížená",J1761,0)</f>
        <v>0</v>
      </c>
      <c r="BG1761" s="226">
        <f>IF(N1761="zákl. přenesená",J1761,0)</f>
        <v>0</v>
      </c>
      <c r="BH1761" s="226">
        <f>IF(N1761="sníž. přenesená",J1761,0)</f>
        <v>0</v>
      </c>
      <c r="BI1761" s="226">
        <f>IF(N1761="nulová",J1761,0)</f>
        <v>0</v>
      </c>
      <c r="BJ1761" s="19" t="s">
        <v>79</v>
      </c>
      <c r="BK1761" s="226">
        <f>ROUND(I1761*H1761,2)</f>
        <v>0</v>
      </c>
      <c r="BL1761" s="19" t="s">
        <v>269</v>
      </c>
      <c r="BM1761" s="225" t="s">
        <v>1810</v>
      </c>
    </row>
    <row r="1762" s="13" customFormat="1">
      <c r="A1762" s="13"/>
      <c r="B1762" s="232"/>
      <c r="C1762" s="233"/>
      <c r="D1762" s="234" t="s">
        <v>171</v>
      </c>
      <c r="E1762" s="235" t="s">
        <v>19</v>
      </c>
      <c r="F1762" s="236" t="s">
        <v>1402</v>
      </c>
      <c r="G1762" s="233"/>
      <c r="H1762" s="235" t="s">
        <v>19</v>
      </c>
      <c r="I1762" s="237"/>
      <c r="J1762" s="233"/>
      <c r="K1762" s="233"/>
      <c r="L1762" s="238"/>
      <c r="M1762" s="239"/>
      <c r="N1762" s="240"/>
      <c r="O1762" s="240"/>
      <c r="P1762" s="240"/>
      <c r="Q1762" s="240"/>
      <c r="R1762" s="240"/>
      <c r="S1762" s="240"/>
      <c r="T1762" s="241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2" t="s">
        <v>171</v>
      </c>
      <c r="AU1762" s="242" t="s">
        <v>81</v>
      </c>
      <c r="AV1762" s="13" t="s">
        <v>79</v>
      </c>
      <c r="AW1762" s="13" t="s">
        <v>33</v>
      </c>
      <c r="AX1762" s="13" t="s">
        <v>72</v>
      </c>
      <c r="AY1762" s="242" t="s">
        <v>160</v>
      </c>
    </row>
    <row r="1763" s="14" customFormat="1">
      <c r="A1763" s="14"/>
      <c r="B1763" s="243"/>
      <c r="C1763" s="244"/>
      <c r="D1763" s="234" t="s">
        <v>171</v>
      </c>
      <c r="E1763" s="245" t="s">
        <v>19</v>
      </c>
      <c r="F1763" s="246" t="s">
        <v>1794</v>
      </c>
      <c r="G1763" s="244"/>
      <c r="H1763" s="247">
        <v>120.515</v>
      </c>
      <c r="I1763" s="248"/>
      <c r="J1763" s="244"/>
      <c r="K1763" s="244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3" t="s">
        <v>171</v>
      </c>
      <c r="AU1763" s="253" t="s">
        <v>81</v>
      </c>
      <c r="AV1763" s="14" t="s">
        <v>81</v>
      </c>
      <c r="AW1763" s="14" t="s">
        <v>33</v>
      </c>
      <c r="AX1763" s="14" t="s">
        <v>72</v>
      </c>
      <c r="AY1763" s="253" t="s">
        <v>160</v>
      </c>
    </row>
    <row r="1764" s="14" customFormat="1">
      <c r="A1764" s="14"/>
      <c r="B1764" s="243"/>
      <c r="C1764" s="244"/>
      <c r="D1764" s="234" t="s">
        <v>171</v>
      </c>
      <c r="E1764" s="245" t="s">
        <v>19</v>
      </c>
      <c r="F1764" s="246" t="s">
        <v>1795</v>
      </c>
      <c r="G1764" s="244"/>
      <c r="H1764" s="247">
        <v>35.954000000000001</v>
      </c>
      <c r="I1764" s="248"/>
      <c r="J1764" s="244"/>
      <c r="K1764" s="244"/>
      <c r="L1764" s="249"/>
      <c r="M1764" s="250"/>
      <c r="N1764" s="251"/>
      <c r="O1764" s="251"/>
      <c r="P1764" s="251"/>
      <c r="Q1764" s="251"/>
      <c r="R1764" s="251"/>
      <c r="S1764" s="251"/>
      <c r="T1764" s="25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3" t="s">
        <v>171</v>
      </c>
      <c r="AU1764" s="253" t="s">
        <v>81</v>
      </c>
      <c r="AV1764" s="14" t="s">
        <v>81</v>
      </c>
      <c r="AW1764" s="14" t="s">
        <v>33</v>
      </c>
      <c r="AX1764" s="14" t="s">
        <v>72</v>
      </c>
      <c r="AY1764" s="253" t="s">
        <v>160</v>
      </c>
    </row>
    <row r="1765" s="14" customFormat="1">
      <c r="A1765" s="14"/>
      <c r="B1765" s="243"/>
      <c r="C1765" s="244"/>
      <c r="D1765" s="234" t="s">
        <v>171</v>
      </c>
      <c r="E1765" s="245" t="s">
        <v>19</v>
      </c>
      <c r="F1765" s="246" t="s">
        <v>1796</v>
      </c>
      <c r="G1765" s="244"/>
      <c r="H1765" s="247">
        <v>17.111000000000001</v>
      </c>
      <c r="I1765" s="248"/>
      <c r="J1765" s="244"/>
      <c r="K1765" s="244"/>
      <c r="L1765" s="249"/>
      <c r="M1765" s="250"/>
      <c r="N1765" s="251"/>
      <c r="O1765" s="251"/>
      <c r="P1765" s="251"/>
      <c r="Q1765" s="251"/>
      <c r="R1765" s="251"/>
      <c r="S1765" s="251"/>
      <c r="T1765" s="252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3" t="s">
        <v>171</v>
      </c>
      <c r="AU1765" s="253" t="s">
        <v>81</v>
      </c>
      <c r="AV1765" s="14" t="s">
        <v>81</v>
      </c>
      <c r="AW1765" s="14" t="s">
        <v>33</v>
      </c>
      <c r="AX1765" s="14" t="s">
        <v>72</v>
      </c>
      <c r="AY1765" s="253" t="s">
        <v>160</v>
      </c>
    </row>
    <row r="1766" s="14" customFormat="1">
      <c r="A1766" s="14"/>
      <c r="B1766" s="243"/>
      <c r="C1766" s="244"/>
      <c r="D1766" s="234" t="s">
        <v>171</v>
      </c>
      <c r="E1766" s="245" t="s">
        <v>19</v>
      </c>
      <c r="F1766" s="246" t="s">
        <v>1797</v>
      </c>
      <c r="G1766" s="244"/>
      <c r="H1766" s="247">
        <v>0.51200000000000001</v>
      </c>
      <c r="I1766" s="248"/>
      <c r="J1766" s="244"/>
      <c r="K1766" s="244"/>
      <c r="L1766" s="249"/>
      <c r="M1766" s="250"/>
      <c r="N1766" s="251"/>
      <c r="O1766" s="251"/>
      <c r="P1766" s="251"/>
      <c r="Q1766" s="251"/>
      <c r="R1766" s="251"/>
      <c r="S1766" s="251"/>
      <c r="T1766" s="252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3" t="s">
        <v>171</v>
      </c>
      <c r="AU1766" s="253" t="s">
        <v>81</v>
      </c>
      <c r="AV1766" s="14" t="s">
        <v>81</v>
      </c>
      <c r="AW1766" s="14" t="s">
        <v>33</v>
      </c>
      <c r="AX1766" s="14" t="s">
        <v>72</v>
      </c>
      <c r="AY1766" s="253" t="s">
        <v>160</v>
      </c>
    </row>
    <row r="1767" s="14" customFormat="1">
      <c r="A1767" s="14"/>
      <c r="B1767" s="243"/>
      <c r="C1767" s="244"/>
      <c r="D1767" s="234" t="s">
        <v>171</v>
      </c>
      <c r="E1767" s="245" t="s">
        <v>19</v>
      </c>
      <c r="F1767" s="246" t="s">
        <v>1798</v>
      </c>
      <c r="G1767" s="244"/>
      <c r="H1767" s="247">
        <v>6.0090000000000003</v>
      </c>
      <c r="I1767" s="248"/>
      <c r="J1767" s="244"/>
      <c r="K1767" s="244"/>
      <c r="L1767" s="249"/>
      <c r="M1767" s="250"/>
      <c r="N1767" s="251"/>
      <c r="O1767" s="251"/>
      <c r="P1767" s="251"/>
      <c r="Q1767" s="251"/>
      <c r="R1767" s="251"/>
      <c r="S1767" s="251"/>
      <c r="T1767" s="252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3" t="s">
        <v>171</v>
      </c>
      <c r="AU1767" s="253" t="s">
        <v>81</v>
      </c>
      <c r="AV1767" s="14" t="s">
        <v>81</v>
      </c>
      <c r="AW1767" s="14" t="s">
        <v>33</v>
      </c>
      <c r="AX1767" s="14" t="s">
        <v>72</v>
      </c>
      <c r="AY1767" s="253" t="s">
        <v>160</v>
      </c>
    </row>
    <row r="1768" s="14" customFormat="1">
      <c r="A1768" s="14"/>
      <c r="B1768" s="243"/>
      <c r="C1768" s="244"/>
      <c r="D1768" s="234" t="s">
        <v>171</v>
      </c>
      <c r="E1768" s="245" t="s">
        <v>19</v>
      </c>
      <c r="F1768" s="246" t="s">
        <v>1411</v>
      </c>
      <c r="G1768" s="244"/>
      <c r="H1768" s="247">
        <v>-23.34</v>
      </c>
      <c r="I1768" s="248"/>
      <c r="J1768" s="244"/>
      <c r="K1768" s="244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3" t="s">
        <v>171</v>
      </c>
      <c r="AU1768" s="253" t="s">
        <v>81</v>
      </c>
      <c r="AV1768" s="14" t="s">
        <v>81</v>
      </c>
      <c r="AW1768" s="14" t="s">
        <v>33</v>
      </c>
      <c r="AX1768" s="14" t="s">
        <v>72</v>
      </c>
      <c r="AY1768" s="253" t="s">
        <v>160</v>
      </c>
    </row>
    <row r="1769" s="13" customFormat="1">
      <c r="A1769" s="13"/>
      <c r="B1769" s="232"/>
      <c r="C1769" s="233"/>
      <c r="D1769" s="234" t="s">
        <v>171</v>
      </c>
      <c r="E1769" s="235" t="s">
        <v>19</v>
      </c>
      <c r="F1769" s="236" t="s">
        <v>1412</v>
      </c>
      <c r="G1769" s="233"/>
      <c r="H1769" s="235" t="s">
        <v>19</v>
      </c>
      <c r="I1769" s="237"/>
      <c r="J1769" s="233"/>
      <c r="K1769" s="233"/>
      <c r="L1769" s="238"/>
      <c r="M1769" s="239"/>
      <c r="N1769" s="240"/>
      <c r="O1769" s="240"/>
      <c r="P1769" s="240"/>
      <c r="Q1769" s="240"/>
      <c r="R1769" s="240"/>
      <c r="S1769" s="240"/>
      <c r="T1769" s="241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2" t="s">
        <v>171</v>
      </c>
      <c r="AU1769" s="242" t="s">
        <v>81</v>
      </c>
      <c r="AV1769" s="13" t="s">
        <v>79</v>
      </c>
      <c r="AW1769" s="13" t="s">
        <v>33</v>
      </c>
      <c r="AX1769" s="13" t="s">
        <v>72</v>
      </c>
      <c r="AY1769" s="242" t="s">
        <v>160</v>
      </c>
    </row>
    <row r="1770" s="14" customFormat="1">
      <c r="A1770" s="14"/>
      <c r="B1770" s="243"/>
      <c r="C1770" s="244"/>
      <c r="D1770" s="234" t="s">
        <v>171</v>
      </c>
      <c r="E1770" s="245" t="s">
        <v>19</v>
      </c>
      <c r="F1770" s="246" t="s">
        <v>1799</v>
      </c>
      <c r="G1770" s="244"/>
      <c r="H1770" s="247">
        <v>60.316000000000002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171</v>
      </c>
      <c r="AU1770" s="253" t="s">
        <v>81</v>
      </c>
      <c r="AV1770" s="14" t="s">
        <v>81</v>
      </c>
      <c r="AW1770" s="14" t="s">
        <v>33</v>
      </c>
      <c r="AX1770" s="14" t="s">
        <v>72</v>
      </c>
      <c r="AY1770" s="253" t="s">
        <v>160</v>
      </c>
    </row>
    <row r="1771" s="14" customFormat="1">
      <c r="A1771" s="14"/>
      <c r="B1771" s="243"/>
      <c r="C1771" s="244"/>
      <c r="D1771" s="234" t="s">
        <v>171</v>
      </c>
      <c r="E1771" s="245" t="s">
        <v>19</v>
      </c>
      <c r="F1771" s="246" t="s">
        <v>1414</v>
      </c>
      <c r="G1771" s="244"/>
      <c r="H1771" s="247">
        <v>16.933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171</v>
      </c>
      <c r="AU1771" s="253" t="s">
        <v>81</v>
      </c>
      <c r="AV1771" s="14" t="s">
        <v>81</v>
      </c>
      <c r="AW1771" s="14" t="s">
        <v>33</v>
      </c>
      <c r="AX1771" s="14" t="s">
        <v>72</v>
      </c>
      <c r="AY1771" s="253" t="s">
        <v>160</v>
      </c>
    </row>
    <row r="1772" s="14" customFormat="1">
      <c r="A1772" s="14"/>
      <c r="B1772" s="243"/>
      <c r="C1772" s="244"/>
      <c r="D1772" s="234" t="s">
        <v>171</v>
      </c>
      <c r="E1772" s="245" t="s">
        <v>19</v>
      </c>
      <c r="F1772" s="246" t="s">
        <v>1800</v>
      </c>
      <c r="G1772" s="244"/>
      <c r="H1772" s="247">
        <v>12.48</v>
      </c>
      <c r="I1772" s="248"/>
      <c r="J1772" s="244"/>
      <c r="K1772" s="244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3" t="s">
        <v>171</v>
      </c>
      <c r="AU1772" s="253" t="s">
        <v>81</v>
      </c>
      <c r="AV1772" s="14" t="s">
        <v>81</v>
      </c>
      <c r="AW1772" s="14" t="s">
        <v>33</v>
      </c>
      <c r="AX1772" s="14" t="s">
        <v>72</v>
      </c>
      <c r="AY1772" s="253" t="s">
        <v>160</v>
      </c>
    </row>
    <row r="1773" s="14" customFormat="1">
      <c r="A1773" s="14"/>
      <c r="B1773" s="243"/>
      <c r="C1773" s="244"/>
      <c r="D1773" s="234" t="s">
        <v>171</v>
      </c>
      <c r="E1773" s="245" t="s">
        <v>19</v>
      </c>
      <c r="F1773" s="246" t="s">
        <v>1416</v>
      </c>
      <c r="G1773" s="244"/>
      <c r="H1773" s="247">
        <v>7.5999999999999996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3" t="s">
        <v>171</v>
      </c>
      <c r="AU1773" s="253" t="s">
        <v>81</v>
      </c>
      <c r="AV1773" s="14" t="s">
        <v>81</v>
      </c>
      <c r="AW1773" s="14" t="s">
        <v>33</v>
      </c>
      <c r="AX1773" s="14" t="s">
        <v>72</v>
      </c>
      <c r="AY1773" s="253" t="s">
        <v>160</v>
      </c>
    </row>
    <row r="1774" s="14" customFormat="1">
      <c r="A1774" s="14"/>
      <c r="B1774" s="243"/>
      <c r="C1774" s="244"/>
      <c r="D1774" s="234" t="s">
        <v>171</v>
      </c>
      <c r="E1774" s="245" t="s">
        <v>19</v>
      </c>
      <c r="F1774" s="246" t="s">
        <v>1801</v>
      </c>
      <c r="G1774" s="244"/>
      <c r="H1774" s="247">
        <v>34.485999999999997</v>
      </c>
      <c r="I1774" s="248"/>
      <c r="J1774" s="244"/>
      <c r="K1774" s="244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3" t="s">
        <v>171</v>
      </c>
      <c r="AU1774" s="253" t="s">
        <v>81</v>
      </c>
      <c r="AV1774" s="14" t="s">
        <v>81</v>
      </c>
      <c r="AW1774" s="14" t="s">
        <v>33</v>
      </c>
      <c r="AX1774" s="14" t="s">
        <v>72</v>
      </c>
      <c r="AY1774" s="253" t="s">
        <v>160</v>
      </c>
    </row>
    <row r="1775" s="14" customFormat="1">
      <c r="A1775" s="14"/>
      <c r="B1775" s="243"/>
      <c r="C1775" s="244"/>
      <c r="D1775" s="234" t="s">
        <v>171</v>
      </c>
      <c r="E1775" s="245" t="s">
        <v>19</v>
      </c>
      <c r="F1775" s="246" t="s">
        <v>1802</v>
      </c>
      <c r="G1775" s="244"/>
      <c r="H1775" s="247">
        <v>0.25600000000000001</v>
      </c>
      <c r="I1775" s="248"/>
      <c r="J1775" s="244"/>
      <c r="K1775" s="244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3" t="s">
        <v>171</v>
      </c>
      <c r="AU1775" s="253" t="s">
        <v>81</v>
      </c>
      <c r="AV1775" s="14" t="s">
        <v>81</v>
      </c>
      <c r="AW1775" s="14" t="s">
        <v>33</v>
      </c>
      <c r="AX1775" s="14" t="s">
        <v>72</v>
      </c>
      <c r="AY1775" s="253" t="s">
        <v>160</v>
      </c>
    </row>
    <row r="1776" s="14" customFormat="1">
      <c r="A1776" s="14"/>
      <c r="B1776" s="243"/>
      <c r="C1776" s="244"/>
      <c r="D1776" s="234" t="s">
        <v>171</v>
      </c>
      <c r="E1776" s="245" t="s">
        <v>19</v>
      </c>
      <c r="F1776" s="246" t="s">
        <v>1803</v>
      </c>
      <c r="G1776" s="244"/>
      <c r="H1776" s="247">
        <v>1.175</v>
      </c>
      <c r="I1776" s="248"/>
      <c r="J1776" s="244"/>
      <c r="K1776" s="244"/>
      <c r="L1776" s="249"/>
      <c r="M1776" s="250"/>
      <c r="N1776" s="251"/>
      <c r="O1776" s="251"/>
      <c r="P1776" s="251"/>
      <c r="Q1776" s="251"/>
      <c r="R1776" s="251"/>
      <c r="S1776" s="251"/>
      <c r="T1776" s="25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3" t="s">
        <v>171</v>
      </c>
      <c r="AU1776" s="253" t="s">
        <v>81</v>
      </c>
      <c r="AV1776" s="14" t="s">
        <v>81</v>
      </c>
      <c r="AW1776" s="14" t="s">
        <v>33</v>
      </c>
      <c r="AX1776" s="14" t="s">
        <v>72</v>
      </c>
      <c r="AY1776" s="253" t="s">
        <v>160</v>
      </c>
    </row>
    <row r="1777" s="14" customFormat="1">
      <c r="A1777" s="14"/>
      <c r="B1777" s="243"/>
      <c r="C1777" s="244"/>
      <c r="D1777" s="234" t="s">
        <v>171</v>
      </c>
      <c r="E1777" s="245" t="s">
        <v>19</v>
      </c>
      <c r="F1777" s="246" t="s">
        <v>1422</v>
      </c>
      <c r="G1777" s="244"/>
      <c r="H1777" s="247">
        <v>-5.9699999999999998</v>
      </c>
      <c r="I1777" s="248"/>
      <c r="J1777" s="244"/>
      <c r="K1777" s="244"/>
      <c r="L1777" s="249"/>
      <c r="M1777" s="250"/>
      <c r="N1777" s="251"/>
      <c r="O1777" s="251"/>
      <c r="P1777" s="251"/>
      <c r="Q1777" s="251"/>
      <c r="R1777" s="251"/>
      <c r="S1777" s="251"/>
      <c r="T1777" s="252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3" t="s">
        <v>171</v>
      </c>
      <c r="AU1777" s="253" t="s">
        <v>81</v>
      </c>
      <c r="AV1777" s="14" t="s">
        <v>81</v>
      </c>
      <c r="AW1777" s="14" t="s">
        <v>33</v>
      </c>
      <c r="AX1777" s="14" t="s">
        <v>72</v>
      </c>
      <c r="AY1777" s="253" t="s">
        <v>160</v>
      </c>
    </row>
    <row r="1778" s="13" customFormat="1">
      <c r="A1778" s="13"/>
      <c r="B1778" s="232"/>
      <c r="C1778" s="233"/>
      <c r="D1778" s="234" t="s">
        <v>171</v>
      </c>
      <c r="E1778" s="235" t="s">
        <v>19</v>
      </c>
      <c r="F1778" s="236" t="s">
        <v>1423</v>
      </c>
      <c r="G1778" s="233"/>
      <c r="H1778" s="235" t="s">
        <v>19</v>
      </c>
      <c r="I1778" s="237"/>
      <c r="J1778" s="233"/>
      <c r="K1778" s="233"/>
      <c r="L1778" s="238"/>
      <c r="M1778" s="239"/>
      <c r="N1778" s="240"/>
      <c r="O1778" s="240"/>
      <c r="P1778" s="240"/>
      <c r="Q1778" s="240"/>
      <c r="R1778" s="240"/>
      <c r="S1778" s="240"/>
      <c r="T1778" s="241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2" t="s">
        <v>171</v>
      </c>
      <c r="AU1778" s="242" t="s">
        <v>81</v>
      </c>
      <c r="AV1778" s="13" t="s">
        <v>79</v>
      </c>
      <c r="AW1778" s="13" t="s">
        <v>33</v>
      </c>
      <c r="AX1778" s="13" t="s">
        <v>72</v>
      </c>
      <c r="AY1778" s="242" t="s">
        <v>160</v>
      </c>
    </row>
    <row r="1779" s="14" customFormat="1">
      <c r="A1779" s="14"/>
      <c r="B1779" s="243"/>
      <c r="C1779" s="244"/>
      <c r="D1779" s="234" t="s">
        <v>171</v>
      </c>
      <c r="E1779" s="245" t="s">
        <v>19</v>
      </c>
      <c r="F1779" s="246" t="s">
        <v>1424</v>
      </c>
      <c r="G1779" s="244"/>
      <c r="H1779" s="247">
        <v>102.005</v>
      </c>
      <c r="I1779" s="248"/>
      <c r="J1779" s="244"/>
      <c r="K1779" s="244"/>
      <c r="L1779" s="249"/>
      <c r="M1779" s="250"/>
      <c r="N1779" s="251"/>
      <c r="O1779" s="251"/>
      <c r="P1779" s="251"/>
      <c r="Q1779" s="251"/>
      <c r="R1779" s="251"/>
      <c r="S1779" s="251"/>
      <c r="T1779" s="252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3" t="s">
        <v>171</v>
      </c>
      <c r="AU1779" s="253" t="s">
        <v>81</v>
      </c>
      <c r="AV1779" s="14" t="s">
        <v>81</v>
      </c>
      <c r="AW1779" s="14" t="s">
        <v>33</v>
      </c>
      <c r="AX1779" s="14" t="s">
        <v>72</v>
      </c>
      <c r="AY1779" s="253" t="s">
        <v>160</v>
      </c>
    </row>
    <row r="1780" s="14" customFormat="1">
      <c r="A1780" s="14"/>
      <c r="B1780" s="243"/>
      <c r="C1780" s="244"/>
      <c r="D1780" s="234" t="s">
        <v>171</v>
      </c>
      <c r="E1780" s="245" t="s">
        <v>19</v>
      </c>
      <c r="F1780" s="246" t="s">
        <v>1804</v>
      </c>
      <c r="G1780" s="244"/>
      <c r="H1780" s="247">
        <v>5.9020000000000001</v>
      </c>
      <c r="I1780" s="248"/>
      <c r="J1780" s="244"/>
      <c r="K1780" s="244"/>
      <c r="L1780" s="249"/>
      <c r="M1780" s="250"/>
      <c r="N1780" s="251"/>
      <c r="O1780" s="251"/>
      <c r="P1780" s="251"/>
      <c r="Q1780" s="251"/>
      <c r="R1780" s="251"/>
      <c r="S1780" s="251"/>
      <c r="T1780" s="252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3" t="s">
        <v>171</v>
      </c>
      <c r="AU1780" s="253" t="s">
        <v>81</v>
      </c>
      <c r="AV1780" s="14" t="s">
        <v>81</v>
      </c>
      <c r="AW1780" s="14" t="s">
        <v>33</v>
      </c>
      <c r="AX1780" s="14" t="s">
        <v>72</v>
      </c>
      <c r="AY1780" s="253" t="s">
        <v>160</v>
      </c>
    </row>
    <row r="1781" s="14" customFormat="1">
      <c r="A1781" s="14"/>
      <c r="B1781" s="243"/>
      <c r="C1781" s="244"/>
      <c r="D1781" s="234" t="s">
        <v>171</v>
      </c>
      <c r="E1781" s="245" t="s">
        <v>19</v>
      </c>
      <c r="F1781" s="246" t="s">
        <v>1805</v>
      </c>
      <c r="G1781" s="244"/>
      <c r="H1781" s="247">
        <v>17.399999999999999</v>
      </c>
      <c r="I1781" s="248"/>
      <c r="J1781" s="244"/>
      <c r="K1781" s="244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3" t="s">
        <v>171</v>
      </c>
      <c r="AU1781" s="253" t="s">
        <v>81</v>
      </c>
      <c r="AV1781" s="14" t="s">
        <v>81</v>
      </c>
      <c r="AW1781" s="14" t="s">
        <v>33</v>
      </c>
      <c r="AX1781" s="14" t="s">
        <v>72</v>
      </c>
      <c r="AY1781" s="253" t="s">
        <v>160</v>
      </c>
    </row>
    <row r="1782" s="14" customFormat="1">
      <c r="A1782" s="14"/>
      <c r="B1782" s="243"/>
      <c r="C1782" s="244"/>
      <c r="D1782" s="234" t="s">
        <v>171</v>
      </c>
      <c r="E1782" s="245" t="s">
        <v>19</v>
      </c>
      <c r="F1782" s="246" t="s">
        <v>1806</v>
      </c>
      <c r="G1782" s="244"/>
      <c r="H1782" s="247">
        <v>26.568000000000001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3" t="s">
        <v>171</v>
      </c>
      <c r="AU1782" s="253" t="s">
        <v>81</v>
      </c>
      <c r="AV1782" s="14" t="s">
        <v>81</v>
      </c>
      <c r="AW1782" s="14" t="s">
        <v>33</v>
      </c>
      <c r="AX1782" s="14" t="s">
        <v>72</v>
      </c>
      <c r="AY1782" s="253" t="s">
        <v>160</v>
      </c>
    </row>
    <row r="1783" s="15" customFormat="1">
      <c r="A1783" s="15"/>
      <c r="B1783" s="254"/>
      <c r="C1783" s="255"/>
      <c r="D1783" s="234" t="s">
        <v>171</v>
      </c>
      <c r="E1783" s="256" t="s">
        <v>19</v>
      </c>
      <c r="F1783" s="257" t="s">
        <v>173</v>
      </c>
      <c r="G1783" s="255"/>
      <c r="H1783" s="258">
        <v>435.91199999999998</v>
      </c>
      <c r="I1783" s="259"/>
      <c r="J1783" s="255"/>
      <c r="K1783" s="255"/>
      <c r="L1783" s="260"/>
      <c r="M1783" s="261"/>
      <c r="N1783" s="262"/>
      <c r="O1783" s="262"/>
      <c r="P1783" s="262"/>
      <c r="Q1783" s="262"/>
      <c r="R1783" s="262"/>
      <c r="S1783" s="262"/>
      <c r="T1783" s="263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4" t="s">
        <v>171</v>
      </c>
      <c r="AU1783" s="264" t="s">
        <v>81</v>
      </c>
      <c r="AV1783" s="15" t="s">
        <v>167</v>
      </c>
      <c r="AW1783" s="15" t="s">
        <v>33</v>
      </c>
      <c r="AX1783" s="15" t="s">
        <v>72</v>
      </c>
      <c r="AY1783" s="264" t="s">
        <v>160</v>
      </c>
    </row>
    <row r="1784" s="14" customFormat="1">
      <c r="A1784" s="14"/>
      <c r="B1784" s="243"/>
      <c r="C1784" s="244"/>
      <c r="D1784" s="234" t="s">
        <v>171</v>
      </c>
      <c r="E1784" s="245" t="s">
        <v>19</v>
      </c>
      <c r="F1784" s="246" t="s">
        <v>1811</v>
      </c>
      <c r="G1784" s="244"/>
      <c r="H1784" s="247">
        <v>462.28500000000002</v>
      </c>
      <c r="I1784" s="248"/>
      <c r="J1784" s="244"/>
      <c r="K1784" s="244"/>
      <c r="L1784" s="249"/>
      <c r="M1784" s="250"/>
      <c r="N1784" s="251"/>
      <c r="O1784" s="251"/>
      <c r="P1784" s="251"/>
      <c r="Q1784" s="251"/>
      <c r="R1784" s="251"/>
      <c r="S1784" s="251"/>
      <c r="T1784" s="252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3" t="s">
        <v>171</v>
      </c>
      <c r="AU1784" s="253" t="s">
        <v>81</v>
      </c>
      <c r="AV1784" s="14" t="s">
        <v>81</v>
      </c>
      <c r="AW1784" s="14" t="s">
        <v>33</v>
      </c>
      <c r="AX1784" s="14" t="s">
        <v>79</v>
      </c>
      <c r="AY1784" s="253" t="s">
        <v>160</v>
      </c>
    </row>
    <row r="1785" s="2" customFormat="1" ht="24.15" customHeight="1">
      <c r="A1785" s="40"/>
      <c r="B1785" s="41"/>
      <c r="C1785" s="214" t="s">
        <v>1812</v>
      </c>
      <c r="D1785" s="214" t="s">
        <v>162</v>
      </c>
      <c r="E1785" s="215" t="s">
        <v>1813</v>
      </c>
      <c r="F1785" s="216" t="s">
        <v>1814</v>
      </c>
      <c r="G1785" s="217" t="s">
        <v>253</v>
      </c>
      <c r="H1785" s="218">
        <v>3.093</v>
      </c>
      <c r="I1785" s="219"/>
      <c r="J1785" s="220">
        <f>ROUND(I1785*H1785,2)</f>
        <v>0</v>
      </c>
      <c r="K1785" s="216" t="s">
        <v>166</v>
      </c>
      <c r="L1785" s="46"/>
      <c r="M1785" s="221" t="s">
        <v>19</v>
      </c>
      <c r="N1785" s="222" t="s">
        <v>43</v>
      </c>
      <c r="O1785" s="86"/>
      <c r="P1785" s="223">
        <f>O1785*H1785</f>
        <v>0</v>
      </c>
      <c r="Q1785" s="223">
        <v>0</v>
      </c>
      <c r="R1785" s="223">
        <f>Q1785*H1785</f>
        <v>0</v>
      </c>
      <c r="S1785" s="223">
        <v>0</v>
      </c>
      <c r="T1785" s="224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25" t="s">
        <v>269</v>
      </c>
      <c r="AT1785" s="225" t="s">
        <v>162</v>
      </c>
      <c r="AU1785" s="225" t="s">
        <v>81</v>
      </c>
      <c r="AY1785" s="19" t="s">
        <v>160</v>
      </c>
      <c r="BE1785" s="226">
        <f>IF(N1785="základní",J1785,0)</f>
        <v>0</v>
      </c>
      <c r="BF1785" s="226">
        <f>IF(N1785="snížená",J1785,0)</f>
        <v>0</v>
      </c>
      <c r="BG1785" s="226">
        <f>IF(N1785="zákl. přenesená",J1785,0)</f>
        <v>0</v>
      </c>
      <c r="BH1785" s="226">
        <f>IF(N1785="sníž. přenesená",J1785,0)</f>
        <v>0</v>
      </c>
      <c r="BI1785" s="226">
        <f>IF(N1785="nulová",J1785,0)</f>
        <v>0</v>
      </c>
      <c r="BJ1785" s="19" t="s">
        <v>79</v>
      </c>
      <c r="BK1785" s="226">
        <f>ROUND(I1785*H1785,2)</f>
        <v>0</v>
      </c>
      <c r="BL1785" s="19" t="s">
        <v>269</v>
      </c>
      <c r="BM1785" s="225" t="s">
        <v>1815</v>
      </c>
    </row>
    <row r="1786" s="2" customFormat="1">
      <c r="A1786" s="40"/>
      <c r="B1786" s="41"/>
      <c r="C1786" s="42"/>
      <c r="D1786" s="227" t="s">
        <v>169</v>
      </c>
      <c r="E1786" s="42"/>
      <c r="F1786" s="228" t="s">
        <v>1816</v>
      </c>
      <c r="G1786" s="42"/>
      <c r="H1786" s="42"/>
      <c r="I1786" s="229"/>
      <c r="J1786" s="42"/>
      <c r="K1786" s="42"/>
      <c r="L1786" s="46"/>
      <c r="M1786" s="230"/>
      <c r="N1786" s="231"/>
      <c r="O1786" s="86"/>
      <c r="P1786" s="86"/>
      <c r="Q1786" s="86"/>
      <c r="R1786" s="86"/>
      <c r="S1786" s="86"/>
      <c r="T1786" s="87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T1786" s="19" t="s">
        <v>169</v>
      </c>
      <c r="AU1786" s="19" t="s">
        <v>81</v>
      </c>
    </row>
    <row r="1787" s="12" customFormat="1" ht="22.8" customHeight="1">
      <c r="A1787" s="12"/>
      <c r="B1787" s="198"/>
      <c r="C1787" s="199"/>
      <c r="D1787" s="200" t="s">
        <v>71</v>
      </c>
      <c r="E1787" s="212" t="s">
        <v>1817</v>
      </c>
      <c r="F1787" s="212" t="s">
        <v>1818</v>
      </c>
      <c r="G1787" s="199"/>
      <c r="H1787" s="199"/>
      <c r="I1787" s="202"/>
      <c r="J1787" s="213">
        <f>BK1787</f>
        <v>0</v>
      </c>
      <c r="K1787" s="199"/>
      <c r="L1787" s="204"/>
      <c r="M1787" s="205"/>
      <c r="N1787" s="206"/>
      <c r="O1787" s="206"/>
      <c r="P1787" s="207">
        <f>SUM(P1788:P1974)</f>
        <v>0</v>
      </c>
      <c r="Q1787" s="206"/>
      <c r="R1787" s="207">
        <f>SUM(R1788:R1974)</f>
        <v>3.17530885</v>
      </c>
      <c r="S1787" s="206"/>
      <c r="T1787" s="208">
        <f>SUM(T1788:T1974)</f>
        <v>0</v>
      </c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R1787" s="209" t="s">
        <v>81</v>
      </c>
      <c r="AT1787" s="210" t="s">
        <v>71</v>
      </c>
      <c r="AU1787" s="210" t="s">
        <v>79</v>
      </c>
      <c r="AY1787" s="209" t="s">
        <v>160</v>
      </c>
      <c r="BK1787" s="211">
        <f>SUM(BK1788:BK1974)</f>
        <v>0</v>
      </c>
    </row>
    <row r="1788" s="2" customFormat="1" ht="24.15" customHeight="1">
      <c r="A1788" s="40"/>
      <c r="B1788" s="41"/>
      <c r="C1788" s="214" t="s">
        <v>1819</v>
      </c>
      <c r="D1788" s="214" t="s">
        <v>162</v>
      </c>
      <c r="E1788" s="215" t="s">
        <v>1820</v>
      </c>
      <c r="F1788" s="216" t="s">
        <v>1821</v>
      </c>
      <c r="G1788" s="217" t="s">
        <v>181</v>
      </c>
      <c r="H1788" s="218">
        <v>220.82400000000001</v>
      </c>
      <c r="I1788" s="219"/>
      <c r="J1788" s="220">
        <f>ROUND(I1788*H1788,2)</f>
        <v>0</v>
      </c>
      <c r="K1788" s="216" t="s">
        <v>166</v>
      </c>
      <c r="L1788" s="46"/>
      <c r="M1788" s="221" t="s">
        <v>19</v>
      </c>
      <c r="N1788" s="222" t="s">
        <v>43</v>
      </c>
      <c r="O1788" s="86"/>
      <c r="P1788" s="223">
        <f>O1788*H1788</f>
        <v>0</v>
      </c>
      <c r="Q1788" s="223">
        <v>0</v>
      </c>
      <c r="R1788" s="223">
        <f>Q1788*H1788</f>
        <v>0</v>
      </c>
      <c r="S1788" s="223">
        <v>0</v>
      </c>
      <c r="T1788" s="224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25" t="s">
        <v>269</v>
      </c>
      <c r="AT1788" s="225" t="s">
        <v>162</v>
      </c>
      <c r="AU1788" s="225" t="s">
        <v>81</v>
      </c>
      <c r="AY1788" s="19" t="s">
        <v>160</v>
      </c>
      <c r="BE1788" s="226">
        <f>IF(N1788="základní",J1788,0)</f>
        <v>0</v>
      </c>
      <c r="BF1788" s="226">
        <f>IF(N1788="snížená",J1788,0)</f>
        <v>0</v>
      </c>
      <c r="BG1788" s="226">
        <f>IF(N1788="zákl. přenesená",J1788,0)</f>
        <v>0</v>
      </c>
      <c r="BH1788" s="226">
        <f>IF(N1788="sníž. přenesená",J1788,0)</f>
        <v>0</v>
      </c>
      <c r="BI1788" s="226">
        <f>IF(N1788="nulová",J1788,0)</f>
        <v>0</v>
      </c>
      <c r="BJ1788" s="19" t="s">
        <v>79</v>
      </c>
      <c r="BK1788" s="226">
        <f>ROUND(I1788*H1788,2)</f>
        <v>0</v>
      </c>
      <c r="BL1788" s="19" t="s">
        <v>269</v>
      </c>
      <c r="BM1788" s="225" t="s">
        <v>1822</v>
      </c>
    </row>
    <row r="1789" s="2" customFormat="1">
      <c r="A1789" s="40"/>
      <c r="B1789" s="41"/>
      <c r="C1789" s="42"/>
      <c r="D1789" s="227" t="s">
        <v>169</v>
      </c>
      <c r="E1789" s="42"/>
      <c r="F1789" s="228" t="s">
        <v>1823</v>
      </c>
      <c r="G1789" s="42"/>
      <c r="H1789" s="42"/>
      <c r="I1789" s="229"/>
      <c r="J1789" s="42"/>
      <c r="K1789" s="42"/>
      <c r="L1789" s="46"/>
      <c r="M1789" s="230"/>
      <c r="N1789" s="231"/>
      <c r="O1789" s="86"/>
      <c r="P1789" s="86"/>
      <c r="Q1789" s="86"/>
      <c r="R1789" s="86"/>
      <c r="S1789" s="86"/>
      <c r="T1789" s="87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9" t="s">
        <v>169</v>
      </c>
      <c r="AU1789" s="19" t="s">
        <v>81</v>
      </c>
    </row>
    <row r="1790" s="13" customFormat="1">
      <c r="A1790" s="13"/>
      <c r="B1790" s="232"/>
      <c r="C1790" s="233"/>
      <c r="D1790" s="234" t="s">
        <v>171</v>
      </c>
      <c r="E1790" s="235" t="s">
        <v>19</v>
      </c>
      <c r="F1790" s="236" t="s">
        <v>1824</v>
      </c>
      <c r="G1790" s="233"/>
      <c r="H1790" s="235" t="s">
        <v>19</v>
      </c>
      <c r="I1790" s="237"/>
      <c r="J1790" s="233"/>
      <c r="K1790" s="233"/>
      <c r="L1790" s="238"/>
      <c r="M1790" s="239"/>
      <c r="N1790" s="240"/>
      <c r="O1790" s="240"/>
      <c r="P1790" s="240"/>
      <c r="Q1790" s="240"/>
      <c r="R1790" s="240"/>
      <c r="S1790" s="240"/>
      <c r="T1790" s="24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2" t="s">
        <v>171</v>
      </c>
      <c r="AU1790" s="242" t="s">
        <v>81</v>
      </c>
      <c r="AV1790" s="13" t="s">
        <v>79</v>
      </c>
      <c r="AW1790" s="13" t="s">
        <v>33</v>
      </c>
      <c r="AX1790" s="13" t="s">
        <v>72</v>
      </c>
      <c r="AY1790" s="242" t="s">
        <v>160</v>
      </c>
    </row>
    <row r="1791" s="14" customFormat="1">
      <c r="A1791" s="14"/>
      <c r="B1791" s="243"/>
      <c r="C1791" s="244"/>
      <c r="D1791" s="234" t="s">
        <v>171</v>
      </c>
      <c r="E1791" s="245" t="s">
        <v>19</v>
      </c>
      <c r="F1791" s="246" t="s">
        <v>1825</v>
      </c>
      <c r="G1791" s="244"/>
      <c r="H1791" s="247">
        <v>7.5</v>
      </c>
      <c r="I1791" s="248"/>
      <c r="J1791" s="244"/>
      <c r="K1791" s="244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3" t="s">
        <v>171</v>
      </c>
      <c r="AU1791" s="253" t="s">
        <v>81</v>
      </c>
      <c r="AV1791" s="14" t="s">
        <v>81</v>
      </c>
      <c r="AW1791" s="14" t="s">
        <v>33</v>
      </c>
      <c r="AX1791" s="14" t="s">
        <v>72</v>
      </c>
      <c r="AY1791" s="253" t="s">
        <v>160</v>
      </c>
    </row>
    <row r="1792" s="14" customFormat="1">
      <c r="A1792" s="14"/>
      <c r="B1792" s="243"/>
      <c r="C1792" s="244"/>
      <c r="D1792" s="234" t="s">
        <v>171</v>
      </c>
      <c r="E1792" s="245" t="s">
        <v>19</v>
      </c>
      <c r="F1792" s="246" t="s">
        <v>1826</v>
      </c>
      <c r="G1792" s="244"/>
      <c r="H1792" s="247">
        <v>1.675</v>
      </c>
      <c r="I1792" s="248"/>
      <c r="J1792" s="244"/>
      <c r="K1792" s="244"/>
      <c r="L1792" s="249"/>
      <c r="M1792" s="250"/>
      <c r="N1792" s="251"/>
      <c r="O1792" s="251"/>
      <c r="P1792" s="251"/>
      <c r="Q1792" s="251"/>
      <c r="R1792" s="251"/>
      <c r="S1792" s="251"/>
      <c r="T1792" s="252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3" t="s">
        <v>171</v>
      </c>
      <c r="AU1792" s="253" t="s">
        <v>81</v>
      </c>
      <c r="AV1792" s="14" t="s">
        <v>81</v>
      </c>
      <c r="AW1792" s="14" t="s">
        <v>33</v>
      </c>
      <c r="AX1792" s="14" t="s">
        <v>72</v>
      </c>
      <c r="AY1792" s="253" t="s">
        <v>160</v>
      </c>
    </row>
    <row r="1793" s="14" customFormat="1">
      <c r="A1793" s="14"/>
      <c r="B1793" s="243"/>
      <c r="C1793" s="244"/>
      <c r="D1793" s="234" t="s">
        <v>171</v>
      </c>
      <c r="E1793" s="245" t="s">
        <v>19</v>
      </c>
      <c r="F1793" s="246" t="s">
        <v>1827</v>
      </c>
      <c r="G1793" s="244"/>
      <c r="H1793" s="247">
        <v>0.375</v>
      </c>
      <c r="I1793" s="248"/>
      <c r="J1793" s="244"/>
      <c r="K1793" s="244"/>
      <c r="L1793" s="249"/>
      <c r="M1793" s="250"/>
      <c r="N1793" s="251"/>
      <c r="O1793" s="251"/>
      <c r="P1793" s="251"/>
      <c r="Q1793" s="251"/>
      <c r="R1793" s="251"/>
      <c r="S1793" s="251"/>
      <c r="T1793" s="252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3" t="s">
        <v>171</v>
      </c>
      <c r="AU1793" s="253" t="s">
        <v>81</v>
      </c>
      <c r="AV1793" s="14" t="s">
        <v>81</v>
      </c>
      <c r="AW1793" s="14" t="s">
        <v>33</v>
      </c>
      <c r="AX1793" s="14" t="s">
        <v>72</v>
      </c>
      <c r="AY1793" s="253" t="s">
        <v>160</v>
      </c>
    </row>
    <row r="1794" s="14" customFormat="1">
      <c r="A1794" s="14"/>
      <c r="B1794" s="243"/>
      <c r="C1794" s="244"/>
      <c r="D1794" s="234" t="s">
        <v>171</v>
      </c>
      <c r="E1794" s="245" t="s">
        <v>19</v>
      </c>
      <c r="F1794" s="246" t="s">
        <v>1828</v>
      </c>
      <c r="G1794" s="244"/>
      <c r="H1794" s="247">
        <v>18.824999999999999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171</v>
      </c>
      <c r="AU1794" s="253" t="s">
        <v>81</v>
      </c>
      <c r="AV1794" s="14" t="s">
        <v>81</v>
      </c>
      <c r="AW1794" s="14" t="s">
        <v>33</v>
      </c>
      <c r="AX1794" s="14" t="s">
        <v>72</v>
      </c>
      <c r="AY1794" s="253" t="s">
        <v>160</v>
      </c>
    </row>
    <row r="1795" s="14" customFormat="1">
      <c r="A1795" s="14"/>
      <c r="B1795" s="243"/>
      <c r="C1795" s="244"/>
      <c r="D1795" s="234" t="s">
        <v>171</v>
      </c>
      <c r="E1795" s="245" t="s">
        <v>19</v>
      </c>
      <c r="F1795" s="246" t="s">
        <v>1829</v>
      </c>
      <c r="G1795" s="244"/>
      <c r="H1795" s="247">
        <v>0.94099999999999995</v>
      </c>
      <c r="I1795" s="248"/>
      <c r="J1795" s="244"/>
      <c r="K1795" s="244"/>
      <c r="L1795" s="249"/>
      <c r="M1795" s="250"/>
      <c r="N1795" s="251"/>
      <c r="O1795" s="251"/>
      <c r="P1795" s="251"/>
      <c r="Q1795" s="251"/>
      <c r="R1795" s="251"/>
      <c r="S1795" s="251"/>
      <c r="T1795" s="252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3" t="s">
        <v>171</v>
      </c>
      <c r="AU1795" s="253" t="s">
        <v>81</v>
      </c>
      <c r="AV1795" s="14" t="s">
        <v>81</v>
      </c>
      <c r="AW1795" s="14" t="s">
        <v>33</v>
      </c>
      <c r="AX1795" s="14" t="s">
        <v>72</v>
      </c>
      <c r="AY1795" s="253" t="s">
        <v>160</v>
      </c>
    </row>
    <row r="1796" s="14" customFormat="1">
      <c r="A1796" s="14"/>
      <c r="B1796" s="243"/>
      <c r="C1796" s="244"/>
      <c r="D1796" s="234" t="s">
        <v>171</v>
      </c>
      <c r="E1796" s="245" t="s">
        <v>19</v>
      </c>
      <c r="F1796" s="246" t="s">
        <v>1830</v>
      </c>
      <c r="G1796" s="244"/>
      <c r="H1796" s="247">
        <v>3.4790000000000001</v>
      </c>
      <c r="I1796" s="248"/>
      <c r="J1796" s="244"/>
      <c r="K1796" s="244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3" t="s">
        <v>171</v>
      </c>
      <c r="AU1796" s="253" t="s">
        <v>81</v>
      </c>
      <c r="AV1796" s="14" t="s">
        <v>81</v>
      </c>
      <c r="AW1796" s="14" t="s">
        <v>33</v>
      </c>
      <c r="AX1796" s="14" t="s">
        <v>72</v>
      </c>
      <c r="AY1796" s="253" t="s">
        <v>160</v>
      </c>
    </row>
    <row r="1797" s="14" customFormat="1">
      <c r="A1797" s="14"/>
      <c r="B1797" s="243"/>
      <c r="C1797" s="244"/>
      <c r="D1797" s="234" t="s">
        <v>171</v>
      </c>
      <c r="E1797" s="245" t="s">
        <v>19</v>
      </c>
      <c r="F1797" s="246" t="s">
        <v>1831</v>
      </c>
      <c r="G1797" s="244"/>
      <c r="H1797" s="247">
        <v>173.51300000000001</v>
      </c>
      <c r="I1797" s="248"/>
      <c r="J1797" s="244"/>
      <c r="K1797" s="244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3" t="s">
        <v>171</v>
      </c>
      <c r="AU1797" s="253" t="s">
        <v>81</v>
      </c>
      <c r="AV1797" s="14" t="s">
        <v>81</v>
      </c>
      <c r="AW1797" s="14" t="s">
        <v>33</v>
      </c>
      <c r="AX1797" s="14" t="s">
        <v>72</v>
      </c>
      <c r="AY1797" s="253" t="s">
        <v>160</v>
      </c>
    </row>
    <row r="1798" s="14" customFormat="1">
      <c r="A1798" s="14"/>
      <c r="B1798" s="243"/>
      <c r="C1798" s="244"/>
      <c r="D1798" s="234" t="s">
        <v>171</v>
      </c>
      <c r="E1798" s="245" t="s">
        <v>19</v>
      </c>
      <c r="F1798" s="246" t="s">
        <v>1832</v>
      </c>
      <c r="G1798" s="244"/>
      <c r="H1798" s="247">
        <v>4.9580000000000002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171</v>
      </c>
      <c r="AU1798" s="253" t="s">
        <v>81</v>
      </c>
      <c r="AV1798" s="14" t="s">
        <v>81</v>
      </c>
      <c r="AW1798" s="14" t="s">
        <v>33</v>
      </c>
      <c r="AX1798" s="14" t="s">
        <v>72</v>
      </c>
      <c r="AY1798" s="253" t="s">
        <v>160</v>
      </c>
    </row>
    <row r="1799" s="14" customFormat="1">
      <c r="A1799" s="14"/>
      <c r="B1799" s="243"/>
      <c r="C1799" s="244"/>
      <c r="D1799" s="234" t="s">
        <v>171</v>
      </c>
      <c r="E1799" s="245" t="s">
        <v>19</v>
      </c>
      <c r="F1799" s="246" t="s">
        <v>1833</v>
      </c>
      <c r="G1799" s="244"/>
      <c r="H1799" s="247">
        <v>9.5579999999999998</v>
      </c>
      <c r="I1799" s="248"/>
      <c r="J1799" s="244"/>
      <c r="K1799" s="244"/>
      <c r="L1799" s="249"/>
      <c r="M1799" s="250"/>
      <c r="N1799" s="251"/>
      <c r="O1799" s="251"/>
      <c r="P1799" s="251"/>
      <c r="Q1799" s="251"/>
      <c r="R1799" s="251"/>
      <c r="S1799" s="251"/>
      <c r="T1799" s="252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3" t="s">
        <v>171</v>
      </c>
      <c r="AU1799" s="253" t="s">
        <v>81</v>
      </c>
      <c r="AV1799" s="14" t="s">
        <v>81</v>
      </c>
      <c r="AW1799" s="14" t="s">
        <v>33</v>
      </c>
      <c r="AX1799" s="14" t="s">
        <v>72</v>
      </c>
      <c r="AY1799" s="253" t="s">
        <v>160</v>
      </c>
    </row>
    <row r="1800" s="15" customFormat="1">
      <c r="A1800" s="15"/>
      <c r="B1800" s="254"/>
      <c r="C1800" s="255"/>
      <c r="D1800" s="234" t="s">
        <v>171</v>
      </c>
      <c r="E1800" s="256" t="s">
        <v>19</v>
      </c>
      <c r="F1800" s="257" t="s">
        <v>173</v>
      </c>
      <c r="G1800" s="255"/>
      <c r="H1800" s="258">
        <v>220.82400000000001</v>
      </c>
      <c r="I1800" s="259"/>
      <c r="J1800" s="255"/>
      <c r="K1800" s="255"/>
      <c r="L1800" s="260"/>
      <c r="M1800" s="261"/>
      <c r="N1800" s="262"/>
      <c r="O1800" s="262"/>
      <c r="P1800" s="262"/>
      <c r="Q1800" s="262"/>
      <c r="R1800" s="262"/>
      <c r="S1800" s="262"/>
      <c r="T1800" s="263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64" t="s">
        <v>171</v>
      </c>
      <c r="AU1800" s="264" t="s">
        <v>81</v>
      </c>
      <c r="AV1800" s="15" t="s">
        <v>167</v>
      </c>
      <c r="AW1800" s="15" t="s">
        <v>33</v>
      </c>
      <c r="AX1800" s="15" t="s">
        <v>79</v>
      </c>
      <c r="AY1800" s="264" t="s">
        <v>160</v>
      </c>
    </row>
    <row r="1801" s="2" customFormat="1" ht="16.5" customHeight="1">
      <c r="A1801" s="40"/>
      <c r="B1801" s="41"/>
      <c r="C1801" s="279" t="s">
        <v>1834</v>
      </c>
      <c r="D1801" s="279" t="s">
        <v>1270</v>
      </c>
      <c r="E1801" s="280" t="s">
        <v>1835</v>
      </c>
      <c r="F1801" s="281" t="s">
        <v>1725</v>
      </c>
      <c r="G1801" s="282" t="s">
        <v>253</v>
      </c>
      <c r="H1801" s="283">
        <v>0.070999999999999994</v>
      </c>
      <c r="I1801" s="284"/>
      <c r="J1801" s="285">
        <f>ROUND(I1801*H1801,2)</f>
        <v>0</v>
      </c>
      <c r="K1801" s="281" t="s">
        <v>166</v>
      </c>
      <c r="L1801" s="286"/>
      <c r="M1801" s="287" t="s">
        <v>19</v>
      </c>
      <c r="N1801" s="288" t="s">
        <v>43</v>
      </c>
      <c r="O1801" s="86"/>
      <c r="P1801" s="223">
        <f>O1801*H1801</f>
        <v>0</v>
      </c>
      <c r="Q1801" s="223">
        <v>1</v>
      </c>
      <c r="R1801" s="223">
        <f>Q1801*H1801</f>
        <v>0.070999999999999994</v>
      </c>
      <c r="S1801" s="223">
        <v>0</v>
      </c>
      <c r="T1801" s="224">
        <f>S1801*H1801</f>
        <v>0</v>
      </c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R1801" s="225" t="s">
        <v>367</v>
      </c>
      <c r="AT1801" s="225" t="s">
        <v>1270</v>
      </c>
      <c r="AU1801" s="225" t="s">
        <v>81</v>
      </c>
      <c r="AY1801" s="19" t="s">
        <v>160</v>
      </c>
      <c r="BE1801" s="226">
        <f>IF(N1801="základní",J1801,0)</f>
        <v>0</v>
      </c>
      <c r="BF1801" s="226">
        <f>IF(N1801="snížená",J1801,0)</f>
        <v>0</v>
      </c>
      <c r="BG1801" s="226">
        <f>IF(N1801="zákl. přenesená",J1801,0)</f>
        <v>0</v>
      </c>
      <c r="BH1801" s="226">
        <f>IF(N1801="sníž. přenesená",J1801,0)</f>
        <v>0</v>
      </c>
      <c r="BI1801" s="226">
        <f>IF(N1801="nulová",J1801,0)</f>
        <v>0</v>
      </c>
      <c r="BJ1801" s="19" t="s">
        <v>79</v>
      </c>
      <c r="BK1801" s="226">
        <f>ROUND(I1801*H1801,2)</f>
        <v>0</v>
      </c>
      <c r="BL1801" s="19" t="s">
        <v>269</v>
      </c>
      <c r="BM1801" s="225" t="s">
        <v>1836</v>
      </c>
    </row>
    <row r="1802" s="13" customFormat="1">
      <c r="A1802" s="13"/>
      <c r="B1802" s="232"/>
      <c r="C1802" s="233"/>
      <c r="D1802" s="234" t="s">
        <v>171</v>
      </c>
      <c r="E1802" s="235" t="s">
        <v>19</v>
      </c>
      <c r="F1802" s="236" t="s">
        <v>1824</v>
      </c>
      <c r="G1802" s="233"/>
      <c r="H1802" s="235" t="s">
        <v>19</v>
      </c>
      <c r="I1802" s="237"/>
      <c r="J1802" s="233"/>
      <c r="K1802" s="233"/>
      <c r="L1802" s="238"/>
      <c r="M1802" s="239"/>
      <c r="N1802" s="240"/>
      <c r="O1802" s="240"/>
      <c r="P1802" s="240"/>
      <c r="Q1802" s="240"/>
      <c r="R1802" s="240"/>
      <c r="S1802" s="240"/>
      <c r="T1802" s="241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2" t="s">
        <v>171</v>
      </c>
      <c r="AU1802" s="242" t="s">
        <v>81</v>
      </c>
      <c r="AV1802" s="13" t="s">
        <v>79</v>
      </c>
      <c r="AW1802" s="13" t="s">
        <v>33</v>
      </c>
      <c r="AX1802" s="13" t="s">
        <v>72</v>
      </c>
      <c r="AY1802" s="242" t="s">
        <v>160</v>
      </c>
    </row>
    <row r="1803" s="14" customFormat="1">
      <c r="A1803" s="14"/>
      <c r="B1803" s="243"/>
      <c r="C1803" s="244"/>
      <c r="D1803" s="234" t="s">
        <v>171</v>
      </c>
      <c r="E1803" s="245" t="s">
        <v>19</v>
      </c>
      <c r="F1803" s="246" t="s">
        <v>1825</v>
      </c>
      <c r="G1803" s="244"/>
      <c r="H1803" s="247">
        <v>7.5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171</v>
      </c>
      <c r="AU1803" s="253" t="s">
        <v>81</v>
      </c>
      <c r="AV1803" s="14" t="s">
        <v>81</v>
      </c>
      <c r="AW1803" s="14" t="s">
        <v>33</v>
      </c>
      <c r="AX1803" s="14" t="s">
        <v>72</v>
      </c>
      <c r="AY1803" s="253" t="s">
        <v>160</v>
      </c>
    </row>
    <row r="1804" s="14" customFormat="1">
      <c r="A1804" s="14"/>
      <c r="B1804" s="243"/>
      <c r="C1804" s="244"/>
      <c r="D1804" s="234" t="s">
        <v>171</v>
      </c>
      <c r="E1804" s="245" t="s">
        <v>19</v>
      </c>
      <c r="F1804" s="246" t="s">
        <v>1826</v>
      </c>
      <c r="G1804" s="244"/>
      <c r="H1804" s="247">
        <v>1.675</v>
      </c>
      <c r="I1804" s="248"/>
      <c r="J1804" s="244"/>
      <c r="K1804" s="244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3" t="s">
        <v>171</v>
      </c>
      <c r="AU1804" s="253" t="s">
        <v>81</v>
      </c>
      <c r="AV1804" s="14" t="s">
        <v>81</v>
      </c>
      <c r="AW1804" s="14" t="s">
        <v>33</v>
      </c>
      <c r="AX1804" s="14" t="s">
        <v>72</v>
      </c>
      <c r="AY1804" s="253" t="s">
        <v>160</v>
      </c>
    </row>
    <row r="1805" s="14" customFormat="1">
      <c r="A1805" s="14"/>
      <c r="B1805" s="243"/>
      <c r="C1805" s="244"/>
      <c r="D1805" s="234" t="s">
        <v>171</v>
      </c>
      <c r="E1805" s="245" t="s">
        <v>19</v>
      </c>
      <c r="F1805" s="246" t="s">
        <v>1827</v>
      </c>
      <c r="G1805" s="244"/>
      <c r="H1805" s="247">
        <v>0.375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171</v>
      </c>
      <c r="AU1805" s="253" t="s">
        <v>81</v>
      </c>
      <c r="AV1805" s="14" t="s">
        <v>81</v>
      </c>
      <c r="AW1805" s="14" t="s">
        <v>33</v>
      </c>
      <c r="AX1805" s="14" t="s">
        <v>72</v>
      </c>
      <c r="AY1805" s="253" t="s">
        <v>160</v>
      </c>
    </row>
    <row r="1806" s="14" customFormat="1">
      <c r="A1806" s="14"/>
      <c r="B1806" s="243"/>
      <c r="C1806" s="244"/>
      <c r="D1806" s="234" t="s">
        <v>171</v>
      </c>
      <c r="E1806" s="245" t="s">
        <v>19</v>
      </c>
      <c r="F1806" s="246" t="s">
        <v>1828</v>
      </c>
      <c r="G1806" s="244"/>
      <c r="H1806" s="247">
        <v>18.824999999999999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3" t="s">
        <v>171</v>
      </c>
      <c r="AU1806" s="253" t="s">
        <v>81</v>
      </c>
      <c r="AV1806" s="14" t="s">
        <v>81</v>
      </c>
      <c r="AW1806" s="14" t="s">
        <v>33</v>
      </c>
      <c r="AX1806" s="14" t="s">
        <v>72</v>
      </c>
      <c r="AY1806" s="253" t="s">
        <v>160</v>
      </c>
    </row>
    <row r="1807" s="14" customFormat="1">
      <c r="A1807" s="14"/>
      <c r="B1807" s="243"/>
      <c r="C1807" s="244"/>
      <c r="D1807" s="234" t="s">
        <v>171</v>
      </c>
      <c r="E1807" s="245" t="s">
        <v>19</v>
      </c>
      <c r="F1807" s="246" t="s">
        <v>1829</v>
      </c>
      <c r="G1807" s="244"/>
      <c r="H1807" s="247">
        <v>0.94099999999999995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3" t="s">
        <v>171</v>
      </c>
      <c r="AU1807" s="253" t="s">
        <v>81</v>
      </c>
      <c r="AV1807" s="14" t="s">
        <v>81</v>
      </c>
      <c r="AW1807" s="14" t="s">
        <v>33</v>
      </c>
      <c r="AX1807" s="14" t="s">
        <v>72</v>
      </c>
      <c r="AY1807" s="253" t="s">
        <v>160</v>
      </c>
    </row>
    <row r="1808" s="14" customFormat="1">
      <c r="A1808" s="14"/>
      <c r="B1808" s="243"/>
      <c r="C1808" s="244"/>
      <c r="D1808" s="234" t="s">
        <v>171</v>
      </c>
      <c r="E1808" s="245" t="s">
        <v>19</v>
      </c>
      <c r="F1808" s="246" t="s">
        <v>1830</v>
      </c>
      <c r="G1808" s="244"/>
      <c r="H1808" s="247">
        <v>3.4790000000000001</v>
      </c>
      <c r="I1808" s="248"/>
      <c r="J1808" s="244"/>
      <c r="K1808" s="244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3" t="s">
        <v>171</v>
      </c>
      <c r="AU1808" s="253" t="s">
        <v>81</v>
      </c>
      <c r="AV1808" s="14" t="s">
        <v>81</v>
      </c>
      <c r="AW1808" s="14" t="s">
        <v>33</v>
      </c>
      <c r="AX1808" s="14" t="s">
        <v>72</v>
      </c>
      <c r="AY1808" s="253" t="s">
        <v>160</v>
      </c>
    </row>
    <row r="1809" s="14" customFormat="1">
      <c r="A1809" s="14"/>
      <c r="B1809" s="243"/>
      <c r="C1809" s="244"/>
      <c r="D1809" s="234" t="s">
        <v>171</v>
      </c>
      <c r="E1809" s="245" t="s">
        <v>19</v>
      </c>
      <c r="F1809" s="246" t="s">
        <v>1831</v>
      </c>
      <c r="G1809" s="244"/>
      <c r="H1809" s="247">
        <v>173.51300000000001</v>
      </c>
      <c r="I1809" s="248"/>
      <c r="J1809" s="244"/>
      <c r="K1809" s="244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3" t="s">
        <v>171</v>
      </c>
      <c r="AU1809" s="253" t="s">
        <v>81</v>
      </c>
      <c r="AV1809" s="14" t="s">
        <v>81</v>
      </c>
      <c r="AW1809" s="14" t="s">
        <v>33</v>
      </c>
      <c r="AX1809" s="14" t="s">
        <v>72</v>
      </c>
      <c r="AY1809" s="253" t="s">
        <v>160</v>
      </c>
    </row>
    <row r="1810" s="14" customFormat="1">
      <c r="A1810" s="14"/>
      <c r="B1810" s="243"/>
      <c r="C1810" s="244"/>
      <c r="D1810" s="234" t="s">
        <v>171</v>
      </c>
      <c r="E1810" s="245" t="s">
        <v>19</v>
      </c>
      <c r="F1810" s="246" t="s">
        <v>1832</v>
      </c>
      <c r="G1810" s="244"/>
      <c r="H1810" s="247">
        <v>4.9580000000000002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3" t="s">
        <v>171</v>
      </c>
      <c r="AU1810" s="253" t="s">
        <v>81</v>
      </c>
      <c r="AV1810" s="14" t="s">
        <v>81</v>
      </c>
      <c r="AW1810" s="14" t="s">
        <v>33</v>
      </c>
      <c r="AX1810" s="14" t="s">
        <v>72</v>
      </c>
      <c r="AY1810" s="253" t="s">
        <v>160</v>
      </c>
    </row>
    <row r="1811" s="14" customFormat="1">
      <c r="A1811" s="14"/>
      <c r="B1811" s="243"/>
      <c r="C1811" s="244"/>
      <c r="D1811" s="234" t="s">
        <v>171</v>
      </c>
      <c r="E1811" s="245" t="s">
        <v>19</v>
      </c>
      <c r="F1811" s="246" t="s">
        <v>1833</v>
      </c>
      <c r="G1811" s="244"/>
      <c r="H1811" s="247">
        <v>9.5579999999999998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171</v>
      </c>
      <c r="AU1811" s="253" t="s">
        <v>81</v>
      </c>
      <c r="AV1811" s="14" t="s">
        <v>81</v>
      </c>
      <c r="AW1811" s="14" t="s">
        <v>33</v>
      </c>
      <c r="AX1811" s="14" t="s">
        <v>72</v>
      </c>
      <c r="AY1811" s="253" t="s">
        <v>160</v>
      </c>
    </row>
    <row r="1812" s="15" customFormat="1">
      <c r="A1812" s="15"/>
      <c r="B1812" s="254"/>
      <c r="C1812" s="255"/>
      <c r="D1812" s="234" t="s">
        <v>171</v>
      </c>
      <c r="E1812" s="256" t="s">
        <v>19</v>
      </c>
      <c r="F1812" s="257" t="s">
        <v>173</v>
      </c>
      <c r="G1812" s="255"/>
      <c r="H1812" s="258">
        <v>220.82400000000001</v>
      </c>
      <c r="I1812" s="259"/>
      <c r="J1812" s="255"/>
      <c r="K1812" s="255"/>
      <c r="L1812" s="260"/>
      <c r="M1812" s="261"/>
      <c r="N1812" s="262"/>
      <c r="O1812" s="262"/>
      <c r="P1812" s="262"/>
      <c r="Q1812" s="262"/>
      <c r="R1812" s="262"/>
      <c r="S1812" s="262"/>
      <c r="T1812" s="263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64" t="s">
        <v>171</v>
      </c>
      <c r="AU1812" s="264" t="s">
        <v>81</v>
      </c>
      <c r="AV1812" s="15" t="s">
        <v>167</v>
      </c>
      <c r="AW1812" s="15" t="s">
        <v>33</v>
      </c>
      <c r="AX1812" s="15" t="s">
        <v>72</v>
      </c>
      <c r="AY1812" s="264" t="s">
        <v>160</v>
      </c>
    </row>
    <row r="1813" s="14" customFormat="1">
      <c r="A1813" s="14"/>
      <c r="B1813" s="243"/>
      <c r="C1813" s="244"/>
      <c r="D1813" s="234" t="s">
        <v>171</v>
      </c>
      <c r="E1813" s="245" t="s">
        <v>19</v>
      </c>
      <c r="F1813" s="246" t="s">
        <v>1837</v>
      </c>
      <c r="G1813" s="244"/>
      <c r="H1813" s="247">
        <v>0.070999999999999994</v>
      </c>
      <c r="I1813" s="248"/>
      <c r="J1813" s="244"/>
      <c r="K1813" s="244"/>
      <c r="L1813" s="249"/>
      <c r="M1813" s="250"/>
      <c r="N1813" s="251"/>
      <c r="O1813" s="251"/>
      <c r="P1813" s="251"/>
      <c r="Q1813" s="251"/>
      <c r="R1813" s="251"/>
      <c r="S1813" s="251"/>
      <c r="T1813" s="252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3" t="s">
        <v>171</v>
      </c>
      <c r="AU1813" s="253" t="s">
        <v>81</v>
      </c>
      <c r="AV1813" s="14" t="s">
        <v>81</v>
      </c>
      <c r="AW1813" s="14" t="s">
        <v>33</v>
      </c>
      <c r="AX1813" s="14" t="s">
        <v>79</v>
      </c>
      <c r="AY1813" s="253" t="s">
        <v>160</v>
      </c>
    </row>
    <row r="1814" s="2" customFormat="1" ht="16.5" customHeight="1">
      <c r="A1814" s="40"/>
      <c r="B1814" s="41"/>
      <c r="C1814" s="214" t="s">
        <v>1838</v>
      </c>
      <c r="D1814" s="214" t="s">
        <v>162</v>
      </c>
      <c r="E1814" s="215" t="s">
        <v>1839</v>
      </c>
      <c r="F1814" s="216" t="s">
        <v>1840</v>
      </c>
      <c r="G1814" s="217" t="s">
        <v>181</v>
      </c>
      <c r="H1814" s="218">
        <v>220.82400000000001</v>
      </c>
      <c r="I1814" s="219"/>
      <c r="J1814" s="220">
        <f>ROUND(I1814*H1814,2)</f>
        <v>0</v>
      </c>
      <c r="K1814" s="216" t="s">
        <v>166</v>
      </c>
      <c r="L1814" s="46"/>
      <c r="M1814" s="221" t="s">
        <v>19</v>
      </c>
      <c r="N1814" s="222" t="s">
        <v>43</v>
      </c>
      <c r="O1814" s="86"/>
      <c r="P1814" s="223">
        <f>O1814*H1814</f>
        <v>0</v>
      </c>
      <c r="Q1814" s="223">
        <v>0.00088000000000000003</v>
      </c>
      <c r="R1814" s="223">
        <f>Q1814*H1814</f>
        <v>0.19432512000000002</v>
      </c>
      <c r="S1814" s="223">
        <v>0</v>
      </c>
      <c r="T1814" s="224">
        <f>S1814*H1814</f>
        <v>0</v>
      </c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R1814" s="225" t="s">
        <v>269</v>
      </c>
      <c r="AT1814" s="225" t="s">
        <v>162</v>
      </c>
      <c r="AU1814" s="225" t="s">
        <v>81</v>
      </c>
      <c r="AY1814" s="19" t="s">
        <v>160</v>
      </c>
      <c r="BE1814" s="226">
        <f>IF(N1814="základní",J1814,0)</f>
        <v>0</v>
      </c>
      <c r="BF1814" s="226">
        <f>IF(N1814="snížená",J1814,0)</f>
        <v>0</v>
      </c>
      <c r="BG1814" s="226">
        <f>IF(N1814="zákl. přenesená",J1814,0)</f>
        <v>0</v>
      </c>
      <c r="BH1814" s="226">
        <f>IF(N1814="sníž. přenesená",J1814,0)</f>
        <v>0</v>
      </c>
      <c r="BI1814" s="226">
        <f>IF(N1814="nulová",J1814,0)</f>
        <v>0</v>
      </c>
      <c r="BJ1814" s="19" t="s">
        <v>79</v>
      </c>
      <c r="BK1814" s="226">
        <f>ROUND(I1814*H1814,2)</f>
        <v>0</v>
      </c>
      <c r="BL1814" s="19" t="s">
        <v>269</v>
      </c>
      <c r="BM1814" s="225" t="s">
        <v>1841</v>
      </c>
    </row>
    <row r="1815" s="2" customFormat="1">
      <c r="A1815" s="40"/>
      <c r="B1815" s="41"/>
      <c r="C1815" s="42"/>
      <c r="D1815" s="227" t="s">
        <v>169</v>
      </c>
      <c r="E1815" s="42"/>
      <c r="F1815" s="228" t="s">
        <v>1842</v>
      </c>
      <c r="G1815" s="42"/>
      <c r="H1815" s="42"/>
      <c r="I1815" s="229"/>
      <c r="J1815" s="42"/>
      <c r="K1815" s="42"/>
      <c r="L1815" s="46"/>
      <c r="M1815" s="230"/>
      <c r="N1815" s="231"/>
      <c r="O1815" s="86"/>
      <c r="P1815" s="86"/>
      <c r="Q1815" s="86"/>
      <c r="R1815" s="86"/>
      <c r="S1815" s="86"/>
      <c r="T1815" s="87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T1815" s="19" t="s">
        <v>169</v>
      </c>
      <c r="AU1815" s="19" t="s">
        <v>81</v>
      </c>
    </row>
    <row r="1816" s="13" customFormat="1">
      <c r="A1816" s="13"/>
      <c r="B1816" s="232"/>
      <c r="C1816" s="233"/>
      <c r="D1816" s="234" t="s">
        <v>171</v>
      </c>
      <c r="E1816" s="235" t="s">
        <v>19</v>
      </c>
      <c r="F1816" s="236" t="s">
        <v>1824</v>
      </c>
      <c r="G1816" s="233"/>
      <c r="H1816" s="235" t="s">
        <v>19</v>
      </c>
      <c r="I1816" s="237"/>
      <c r="J1816" s="233"/>
      <c r="K1816" s="233"/>
      <c r="L1816" s="238"/>
      <c r="M1816" s="239"/>
      <c r="N1816" s="240"/>
      <c r="O1816" s="240"/>
      <c r="P1816" s="240"/>
      <c r="Q1816" s="240"/>
      <c r="R1816" s="240"/>
      <c r="S1816" s="240"/>
      <c r="T1816" s="241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2" t="s">
        <v>171</v>
      </c>
      <c r="AU1816" s="242" t="s">
        <v>81</v>
      </c>
      <c r="AV1816" s="13" t="s">
        <v>79</v>
      </c>
      <c r="AW1816" s="13" t="s">
        <v>33</v>
      </c>
      <c r="AX1816" s="13" t="s">
        <v>72</v>
      </c>
      <c r="AY1816" s="242" t="s">
        <v>160</v>
      </c>
    </row>
    <row r="1817" s="14" customFormat="1">
      <c r="A1817" s="14"/>
      <c r="B1817" s="243"/>
      <c r="C1817" s="244"/>
      <c r="D1817" s="234" t="s">
        <v>171</v>
      </c>
      <c r="E1817" s="245" t="s">
        <v>19</v>
      </c>
      <c r="F1817" s="246" t="s">
        <v>1825</v>
      </c>
      <c r="G1817" s="244"/>
      <c r="H1817" s="247">
        <v>7.5</v>
      </c>
      <c r="I1817" s="248"/>
      <c r="J1817" s="244"/>
      <c r="K1817" s="244"/>
      <c r="L1817" s="249"/>
      <c r="M1817" s="250"/>
      <c r="N1817" s="251"/>
      <c r="O1817" s="251"/>
      <c r="P1817" s="251"/>
      <c r="Q1817" s="251"/>
      <c r="R1817" s="251"/>
      <c r="S1817" s="251"/>
      <c r="T1817" s="252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3" t="s">
        <v>171</v>
      </c>
      <c r="AU1817" s="253" t="s">
        <v>81</v>
      </c>
      <c r="AV1817" s="14" t="s">
        <v>81</v>
      </c>
      <c r="AW1817" s="14" t="s">
        <v>33</v>
      </c>
      <c r="AX1817" s="14" t="s">
        <v>72</v>
      </c>
      <c r="AY1817" s="253" t="s">
        <v>160</v>
      </c>
    </row>
    <row r="1818" s="14" customFormat="1">
      <c r="A1818" s="14"/>
      <c r="B1818" s="243"/>
      <c r="C1818" s="244"/>
      <c r="D1818" s="234" t="s">
        <v>171</v>
      </c>
      <c r="E1818" s="245" t="s">
        <v>19</v>
      </c>
      <c r="F1818" s="246" t="s">
        <v>1826</v>
      </c>
      <c r="G1818" s="244"/>
      <c r="H1818" s="247">
        <v>1.675</v>
      </c>
      <c r="I1818" s="248"/>
      <c r="J1818" s="244"/>
      <c r="K1818" s="244"/>
      <c r="L1818" s="249"/>
      <c r="M1818" s="250"/>
      <c r="N1818" s="251"/>
      <c r="O1818" s="251"/>
      <c r="P1818" s="251"/>
      <c r="Q1818" s="251"/>
      <c r="R1818" s="251"/>
      <c r="S1818" s="251"/>
      <c r="T1818" s="252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3" t="s">
        <v>171</v>
      </c>
      <c r="AU1818" s="253" t="s">
        <v>81</v>
      </c>
      <c r="AV1818" s="14" t="s">
        <v>81</v>
      </c>
      <c r="AW1818" s="14" t="s">
        <v>33</v>
      </c>
      <c r="AX1818" s="14" t="s">
        <v>72</v>
      </c>
      <c r="AY1818" s="253" t="s">
        <v>160</v>
      </c>
    </row>
    <row r="1819" s="14" customFormat="1">
      <c r="A1819" s="14"/>
      <c r="B1819" s="243"/>
      <c r="C1819" s="244"/>
      <c r="D1819" s="234" t="s">
        <v>171</v>
      </c>
      <c r="E1819" s="245" t="s">
        <v>19</v>
      </c>
      <c r="F1819" s="246" t="s">
        <v>1827</v>
      </c>
      <c r="G1819" s="244"/>
      <c r="H1819" s="247">
        <v>0.375</v>
      </c>
      <c r="I1819" s="248"/>
      <c r="J1819" s="244"/>
      <c r="K1819" s="244"/>
      <c r="L1819" s="249"/>
      <c r="M1819" s="250"/>
      <c r="N1819" s="251"/>
      <c r="O1819" s="251"/>
      <c r="P1819" s="251"/>
      <c r="Q1819" s="251"/>
      <c r="R1819" s="251"/>
      <c r="S1819" s="251"/>
      <c r="T1819" s="252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3" t="s">
        <v>171</v>
      </c>
      <c r="AU1819" s="253" t="s">
        <v>81</v>
      </c>
      <c r="AV1819" s="14" t="s">
        <v>81</v>
      </c>
      <c r="AW1819" s="14" t="s">
        <v>33</v>
      </c>
      <c r="AX1819" s="14" t="s">
        <v>72</v>
      </c>
      <c r="AY1819" s="253" t="s">
        <v>160</v>
      </c>
    </row>
    <row r="1820" s="14" customFormat="1">
      <c r="A1820" s="14"/>
      <c r="B1820" s="243"/>
      <c r="C1820" s="244"/>
      <c r="D1820" s="234" t="s">
        <v>171</v>
      </c>
      <c r="E1820" s="245" t="s">
        <v>19</v>
      </c>
      <c r="F1820" s="246" t="s">
        <v>1828</v>
      </c>
      <c r="G1820" s="244"/>
      <c r="H1820" s="247">
        <v>18.824999999999999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3" t="s">
        <v>171</v>
      </c>
      <c r="AU1820" s="253" t="s">
        <v>81</v>
      </c>
      <c r="AV1820" s="14" t="s">
        <v>81</v>
      </c>
      <c r="AW1820" s="14" t="s">
        <v>33</v>
      </c>
      <c r="AX1820" s="14" t="s">
        <v>72</v>
      </c>
      <c r="AY1820" s="253" t="s">
        <v>160</v>
      </c>
    </row>
    <row r="1821" s="14" customFormat="1">
      <c r="A1821" s="14"/>
      <c r="B1821" s="243"/>
      <c r="C1821" s="244"/>
      <c r="D1821" s="234" t="s">
        <v>171</v>
      </c>
      <c r="E1821" s="245" t="s">
        <v>19</v>
      </c>
      <c r="F1821" s="246" t="s">
        <v>1829</v>
      </c>
      <c r="G1821" s="244"/>
      <c r="H1821" s="247">
        <v>0.94099999999999995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171</v>
      </c>
      <c r="AU1821" s="253" t="s">
        <v>81</v>
      </c>
      <c r="AV1821" s="14" t="s">
        <v>81</v>
      </c>
      <c r="AW1821" s="14" t="s">
        <v>33</v>
      </c>
      <c r="AX1821" s="14" t="s">
        <v>72</v>
      </c>
      <c r="AY1821" s="253" t="s">
        <v>160</v>
      </c>
    </row>
    <row r="1822" s="14" customFormat="1">
      <c r="A1822" s="14"/>
      <c r="B1822" s="243"/>
      <c r="C1822" s="244"/>
      <c r="D1822" s="234" t="s">
        <v>171</v>
      </c>
      <c r="E1822" s="245" t="s">
        <v>19</v>
      </c>
      <c r="F1822" s="246" t="s">
        <v>1830</v>
      </c>
      <c r="G1822" s="244"/>
      <c r="H1822" s="247">
        <v>3.4790000000000001</v>
      </c>
      <c r="I1822" s="248"/>
      <c r="J1822" s="244"/>
      <c r="K1822" s="244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3" t="s">
        <v>171</v>
      </c>
      <c r="AU1822" s="253" t="s">
        <v>81</v>
      </c>
      <c r="AV1822" s="14" t="s">
        <v>81</v>
      </c>
      <c r="AW1822" s="14" t="s">
        <v>33</v>
      </c>
      <c r="AX1822" s="14" t="s">
        <v>72</v>
      </c>
      <c r="AY1822" s="253" t="s">
        <v>160</v>
      </c>
    </row>
    <row r="1823" s="14" customFormat="1">
      <c r="A1823" s="14"/>
      <c r="B1823" s="243"/>
      <c r="C1823" s="244"/>
      <c r="D1823" s="234" t="s">
        <v>171</v>
      </c>
      <c r="E1823" s="245" t="s">
        <v>19</v>
      </c>
      <c r="F1823" s="246" t="s">
        <v>1831</v>
      </c>
      <c r="G1823" s="244"/>
      <c r="H1823" s="247">
        <v>173.51300000000001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3" t="s">
        <v>171</v>
      </c>
      <c r="AU1823" s="253" t="s">
        <v>81</v>
      </c>
      <c r="AV1823" s="14" t="s">
        <v>81</v>
      </c>
      <c r="AW1823" s="14" t="s">
        <v>33</v>
      </c>
      <c r="AX1823" s="14" t="s">
        <v>72</v>
      </c>
      <c r="AY1823" s="253" t="s">
        <v>160</v>
      </c>
    </row>
    <row r="1824" s="14" customFormat="1">
      <c r="A1824" s="14"/>
      <c r="B1824" s="243"/>
      <c r="C1824" s="244"/>
      <c r="D1824" s="234" t="s">
        <v>171</v>
      </c>
      <c r="E1824" s="245" t="s">
        <v>19</v>
      </c>
      <c r="F1824" s="246" t="s">
        <v>1832</v>
      </c>
      <c r="G1824" s="244"/>
      <c r="H1824" s="247">
        <v>4.9580000000000002</v>
      </c>
      <c r="I1824" s="248"/>
      <c r="J1824" s="244"/>
      <c r="K1824" s="244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3" t="s">
        <v>171</v>
      </c>
      <c r="AU1824" s="253" t="s">
        <v>81</v>
      </c>
      <c r="AV1824" s="14" t="s">
        <v>81</v>
      </c>
      <c r="AW1824" s="14" t="s">
        <v>33</v>
      </c>
      <c r="AX1824" s="14" t="s">
        <v>72</v>
      </c>
      <c r="AY1824" s="253" t="s">
        <v>160</v>
      </c>
    </row>
    <row r="1825" s="14" customFormat="1">
      <c r="A1825" s="14"/>
      <c r="B1825" s="243"/>
      <c r="C1825" s="244"/>
      <c r="D1825" s="234" t="s">
        <v>171</v>
      </c>
      <c r="E1825" s="245" t="s">
        <v>19</v>
      </c>
      <c r="F1825" s="246" t="s">
        <v>1833</v>
      </c>
      <c r="G1825" s="244"/>
      <c r="H1825" s="247">
        <v>9.5579999999999998</v>
      </c>
      <c r="I1825" s="248"/>
      <c r="J1825" s="244"/>
      <c r="K1825" s="244"/>
      <c r="L1825" s="249"/>
      <c r="M1825" s="250"/>
      <c r="N1825" s="251"/>
      <c r="O1825" s="251"/>
      <c r="P1825" s="251"/>
      <c r="Q1825" s="251"/>
      <c r="R1825" s="251"/>
      <c r="S1825" s="251"/>
      <c r="T1825" s="252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3" t="s">
        <v>171</v>
      </c>
      <c r="AU1825" s="253" t="s">
        <v>81</v>
      </c>
      <c r="AV1825" s="14" t="s">
        <v>81</v>
      </c>
      <c r="AW1825" s="14" t="s">
        <v>33</v>
      </c>
      <c r="AX1825" s="14" t="s">
        <v>72</v>
      </c>
      <c r="AY1825" s="253" t="s">
        <v>160</v>
      </c>
    </row>
    <row r="1826" s="15" customFormat="1">
      <c r="A1826" s="15"/>
      <c r="B1826" s="254"/>
      <c r="C1826" s="255"/>
      <c r="D1826" s="234" t="s">
        <v>171</v>
      </c>
      <c r="E1826" s="256" t="s">
        <v>19</v>
      </c>
      <c r="F1826" s="257" t="s">
        <v>173</v>
      </c>
      <c r="G1826" s="255"/>
      <c r="H1826" s="258">
        <v>220.82400000000001</v>
      </c>
      <c r="I1826" s="259"/>
      <c r="J1826" s="255"/>
      <c r="K1826" s="255"/>
      <c r="L1826" s="260"/>
      <c r="M1826" s="261"/>
      <c r="N1826" s="262"/>
      <c r="O1826" s="262"/>
      <c r="P1826" s="262"/>
      <c r="Q1826" s="262"/>
      <c r="R1826" s="262"/>
      <c r="S1826" s="262"/>
      <c r="T1826" s="263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4" t="s">
        <v>171</v>
      </c>
      <c r="AU1826" s="264" t="s">
        <v>81</v>
      </c>
      <c r="AV1826" s="15" t="s">
        <v>167</v>
      </c>
      <c r="AW1826" s="15" t="s">
        <v>33</v>
      </c>
      <c r="AX1826" s="15" t="s">
        <v>79</v>
      </c>
      <c r="AY1826" s="264" t="s">
        <v>160</v>
      </c>
    </row>
    <row r="1827" s="2" customFormat="1" ht="24.15" customHeight="1">
      <c r="A1827" s="40"/>
      <c r="B1827" s="41"/>
      <c r="C1827" s="279" t="s">
        <v>1843</v>
      </c>
      <c r="D1827" s="279" t="s">
        <v>1270</v>
      </c>
      <c r="E1827" s="280" t="s">
        <v>1844</v>
      </c>
      <c r="F1827" s="281" t="s">
        <v>1845</v>
      </c>
      <c r="G1827" s="282" t="s">
        <v>181</v>
      </c>
      <c r="H1827" s="283">
        <v>257.37</v>
      </c>
      <c r="I1827" s="284"/>
      <c r="J1827" s="285">
        <f>ROUND(I1827*H1827,2)</f>
        <v>0</v>
      </c>
      <c r="K1827" s="281" t="s">
        <v>166</v>
      </c>
      <c r="L1827" s="286"/>
      <c r="M1827" s="287" t="s">
        <v>19</v>
      </c>
      <c r="N1827" s="288" t="s">
        <v>43</v>
      </c>
      <c r="O1827" s="86"/>
      <c r="P1827" s="223">
        <f>O1827*H1827</f>
        <v>0</v>
      </c>
      <c r="Q1827" s="223">
        <v>0.0054000000000000003</v>
      </c>
      <c r="R1827" s="223">
        <f>Q1827*H1827</f>
        <v>1.3897980000000001</v>
      </c>
      <c r="S1827" s="223">
        <v>0</v>
      </c>
      <c r="T1827" s="224">
        <f>S1827*H1827</f>
        <v>0</v>
      </c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R1827" s="225" t="s">
        <v>367</v>
      </c>
      <c r="AT1827" s="225" t="s">
        <v>1270</v>
      </c>
      <c r="AU1827" s="225" t="s">
        <v>81</v>
      </c>
      <c r="AY1827" s="19" t="s">
        <v>160</v>
      </c>
      <c r="BE1827" s="226">
        <f>IF(N1827="základní",J1827,0)</f>
        <v>0</v>
      </c>
      <c r="BF1827" s="226">
        <f>IF(N1827="snížená",J1827,0)</f>
        <v>0</v>
      </c>
      <c r="BG1827" s="226">
        <f>IF(N1827="zákl. přenesená",J1827,0)</f>
        <v>0</v>
      </c>
      <c r="BH1827" s="226">
        <f>IF(N1827="sníž. přenesená",J1827,0)</f>
        <v>0</v>
      </c>
      <c r="BI1827" s="226">
        <f>IF(N1827="nulová",J1827,0)</f>
        <v>0</v>
      </c>
      <c r="BJ1827" s="19" t="s">
        <v>79</v>
      </c>
      <c r="BK1827" s="226">
        <f>ROUND(I1827*H1827,2)</f>
        <v>0</v>
      </c>
      <c r="BL1827" s="19" t="s">
        <v>269</v>
      </c>
      <c r="BM1827" s="225" t="s">
        <v>1846</v>
      </c>
    </row>
    <row r="1828" s="13" customFormat="1">
      <c r="A1828" s="13"/>
      <c r="B1828" s="232"/>
      <c r="C1828" s="233"/>
      <c r="D1828" s="234" t="s">
        <v>171</v>
      </c>
      <c r="E1828" s="235" t="s">
        <v>19</v>
      </c>
      <c r="F1828" s="236" t="s">
        <v>1824</v>
      </c>
      <c r="G1828" s="233"/>
      <c r="H1828" s="235" t="s">
        <v>19</v>
      </c>
      <c r="I1828" s="237"/>
      <c r="J1828" s="233"/>
      <c r="K1828" s="233"/>
      <c r="L1828" s="238"/>
      <c r="M1828" s="239"/>
      <c r="N1828" s="240"/>
      <c r="O1828" s="240"/>
      <c r="P1828" s="240"/>
      <c r="Q1828" s="240"/>
      <c r="R1828" s="240"/>
      <c r="S1828" s="240"/>
      <c r="T1828" s="241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2" t="s">
        <v>171</v>
      </c>
      <c r="AU1828" s="242" t="s">
        <v>81</v>
      </c>
      <c r="AV1828" s="13" t="s">
        <v>79</v>
      </c>
      <c r="AW1828" s="13" t="s">
        <v>33</v>
      </c>
      <c r="AX1828" s="13" t="s">
        <v>72</v>
      </c>
      <c r="AY1828" s="242" t="s">
        <v>160</v>
      </c>
    </row>
    <row r="1829" s="14" customFormat="1">
      <c r="A1829" s="14"/>
      <c r="B1829" s="243"/>
      <c r="C1829" s="244"/>
      <c r="D1829" s="234" t="s">
        <v>171</v>
      </c>
      <c r="E1829" s="245" t="s">
        <v>19</v>
      </c>
      <c r="F1829" s="246" t="s">
        <v>1825</v>
      </c>
      <c r="G1829" s="244"/>
      <c r="H1829" s="247">
        <v>7.5</v>
      </c>
      <c r="I1829" s="248"/>
      <c r="J1829" s="244"/>
      <c r="K1829" s="244"/>
      <c r="L1829" s="249"/>
      <c r="M1829" s="250"/>
      <c r="N1829" s="251"/>
      <c r="O1829" s="251"/>
      <c r="P1829" s="251"/>
      <c r="Q1829" s="251"/>
      <c r="R1829" s="251"/>
      <c r="S1829" s="251"/>
      <c r="T1829" s="252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3" t="s">
        <v>171</v>
      </c>
      <c r="AU1829" s="253" t="s">
        <v>81</v>
      </c>
      <c r="AV1829" s="14" t="s">
        <v>81</v>
      </c>
      <c r="AW1829" s="14" t="s">
        <v>33</v>
      </c>
      <c r="AX1829" s="14" t="s">
        <v>72</v>
      </c>
      <c r="AY1829" s="253" t="s">
        <v>160</v>
      </c>
    </row>
    <row r="1830" s="14" customFormat="1">
      <c r="A1830" s="14"/>
      <c r="B1830" s="243"/>
      <c r="C1830" s="244"/>
      <c r="D1830" s="234" t="s">
        <v>171</v>
      </c>
      <c r="E1830" s="245" t="s">
        <v>19</v>
      </c>
      <c r="F1830" s="246" t="s">
        <v>1826</v>
      </c>
      <c r="G1830" s="244"/>
      <c r="H1830" s="247">
        <v>1.675</v>
      </c>
      <c r="I1830" s="248"/>
      <c r="J1830" s="244"/>
      <c r="K1830" s="244"/>
      <c r="L1830" s="249"/>
      <c r="M1830" s="250"/>
      <c r="N1830" s="251"/>
      <c r="O1830" s="251"/>
      <c r="P1830" s="251"/>
      <c r="Q1830" s="251"/>
      <c r="R1830" s="251"/>
      <c r="S1830" s="251"/>
      <c r="T1830" s="252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3" t="s">
        <v>171</v>
      </c>
      <c r="AU1830" s="253" t="s">
        <v>81</v>
      </c>
      <c r="AV1830" s="14" t="s">
        <v>81</v>
      </c>
      <c r="AW1830" s="14" t="s">
        <v>33</v>
      </c>
      <c r="AX1830" s="14" t="s">
        <v>72</v>
      </c>
      <c r="AY1830" s="253" t="s">
        <v>160</v>
      </c>
    </row>
    <row r="1831" s="14" customFormat="1">
      <c r="A1831" s="14"/>
      <c r="B1831" s="243"/>
      <c r="C1831" s="244"/>
      <c r="D1831" s="234" t="s">
        <v>171</v>
      </c>
      <c r="E1831" s="245" t="s">
        <v>19</v>
      </c>
      <c r="F1831" s="246" t="s">
        <v>1827</v>
      </c>
      <c r="G1831" s="244"/>
      <c r="H1831" s="247">
        <v>0.375</v>
      </c>
      <c r="I1831" s="248"/>
      <c r="J1831" s="244"/>
      <c r="K1831" s="244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3" t="s">
        <v>171</v>
      </c>
      <c r="AU1831" s="253" t="s">
        <v>81</v>
      </c>
      <c r="AV1831" s="14" t="s">
        <v>81</v>
      </c>
      <c r="AW1831" s="14" t="s">
        <v>33</v>
      </c>
      <c r="AX1831" s="14" t="s">
        <v>72</v>
      </c>
      <c r="AY1831" s="253" t="s">
        <v>160</v>
      </c>
    </row>
    <row r="1832" s="14" customFormat="1">
      <c r="A1832" s="14"/>
      <c r="B1832" s="243"/>
      <c r="C1832" s="244"/>
      <c r="D1832" s="234" t="s">
        <v>171</v>
      </c>
      <c r="E1832" s="245" t="s">
        <v>19</v>
      </c>
      <c r="F1832" s="246" t="s">
        <v>1828</v>
      </c>
      <c r="G1832" s="244"/>
      <c r="H1832" s="247">
        <v>18.824999999999999</v>
      </c>
      <c r="I1832" s="248"/>
      <c r="J1832" s="244"/>
      <c r="K1832" s="244"/>
      <c r="L1832" s="249"/>
      <c r="M1832" s="250"/>
      <c r="N1832" s="251"/>
      <c r="O1832" s="251"/>
      <c r="P1832" s="251"/>
      <c r="Q1832" s="251"/>
      <c r="R1832" s="251"/>
      <c r="S1832" s="251"/>
      <c r="T1832" s="25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3" t="s">
        <v>171</v>
      </c>
      <c r="AU1832" s="253" t="s">
        <v>81</v>
      </c>
      <c r="AV1832" s="14" t="s">
        <v>81</v>
      </c>
      <c r="AW1832" s="14" t="s">
        <v>33</v>
      </c>
      <c r="AX1832" s="14" t="s">
        <v>72</v>
      </c>
      <c r="AY1832" s="253" t="s">
        <v>160</v>
      </c>
    </row>
    <row r="1833" s="14" customFormat="1">
      <c r="A1833" s="14"/>
      <c r="B1833" s="243"/>
      <c r="C1833" s="244"/>
      <c r="D1833" s="234" t="s">
        <v>171</v>
      </c>
      <c r="E1833" s="245" t="s">
        <v>19</v>
      </c>
      <c r="F1833" s="246" t="s">
        <v>1829</v>
      </c>
      <c r="G1833" s="244"/>
      <c r="H1833" s="247">
        <v>0.94099999999999995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171</v>
      </c>
      <c r="AU1833" s="253" t="s">
        <v>81</v>
      </c>
      <c r="AV1833" s="14" t="s">
        <v>81</v>
      </c>
      <c r="AW1833" s="14" t="s">
        <v>33</v>
      </c>
      <c r="AX1833" s="14" t="s">
        <v>72</v>
      </c>
      <c r="AY1833" s="253" t="s">
        <v>160</v>
      </c>
    </row>
    <row r="1834" s="14" customFormat="1">
      <c r="A1834" s="14"/>
      <c r="B1834" s="243"/>
      <c r="C1834" s="244"/>
      <c r="D1834" s="234" t="s">
        <v>171</v>
      </c>
      <c r="E1834" s="245" t="s">
        <v>19</v>
      </c>
      <c r="F1834" s="246" t="s">
        <v>1830</v>
      </c>
      <c r="G1834" s="244"/>
      <c r="H1834" s="247">
        <v>3.4790000000000001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171</v>
      </c>
      <c r="AU1834" s="253" t="s">
        <v>81</v>
      </c>
      <c r="AV1834" s="14" t="s">
        <v>81</v>
      </c>
      <c r="AW1834" s="14" t="s">
        <v>33</v>
      </c>
      <c r="AX1834" s="14" t="s">
        <v>72</v>
      </c>
      <c r="AY1834" s="253" t="s">
        <v>160</v>
      </c>
    </row>
    <row r="1835" s="14" customFormat="1">
      <c r="A1835" s="14"/>
      <c r="B1835" s="243"/>
      <c r="C1835" s="244"/>
      <c r="D1835" s="234" t="s">
        <v>171</v>
      </c>
      <c r="E1835" s="245" t="s">
        <v>19</v>
      </c>
      <c r="F1835" s="246" t="s">
        <v>1831</v>
      </c>
      <c r="G1835" s="244"/>
      <c r="H1835" s="247">
        <v>173.51300000000001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3" t="s">
        <v>171</v>
      </c>
      <c r="AU1835" s="253" t="s">
        <v>81</v>
      </c>
      <c r="AV1835" s="14" t="s">
        <v>81</v>
      </c>
      <c r="AW1835" s="14" t="s">
        <v>33</v>
      </c>
      <c r="AX1835" s="14" t="s">
        <v>72</v>
      </c>
      <c r="AY1835" s="253" t="s">
        <v>160</v>
      </c>
    </row>
    <row r="1836" s="14" customFormat="1">
      <c r="A1836" s="14"/>
      <c r="B1836" s="243"/>
      <c r="C1836" s="244"/>
      <c r="D1836" s="234" t="s">
        <v>171</v>
      </c>
      <c r="E1836" s="245" t="s">
        <v>19</v>
      </c>
      <c r="F1836" s="246" t="s">
        <v>1832</v>
      </c>
      <c r="G1836" s="244"/>
      <c r="H1836" s="247">
        <v>4.9580000000000002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171</v>
      </c>
      <c r="AU1836" s="253" t="s">
        <v>81</v>
      </c>
      <c r="AV1836" s="14" t="s">
        <v>81</v>
      </c>
      <c r="AW1836" s="14" t="s">
        <v>33</v>
      </c>
      <c r="AX1836" s="14" t="s">
        <v>72</v>
      </c>
      <c r="AY1836" s="253" t="s">
        <v>160</v>
      </c>
    </row>
    <row r="1837" s="14" customFormat="1">
      <c r="A1837" s="14"/>
      <c r="B1837" s="243"/>
      <c r="C1837" s="244"/>
      <c r="D1837" s="234" t="s">
        <v>171</v>
      </c>
      <c r="E1837" s="245" t="s">
        <v>19</v>
      </c>
      <c r="F1837" s="246" t="s">
        <v>1833</v>
      </c>
      <c r="G1837" s="244"/>
      <c r="H1837" s="247">
        <v>9.5579999999999998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3" t="s">
        <v>171</v>
      </c>
      <c r="AU1837" s="253" t="s">
        <v>81</v>
      </c>
      <c r="AV1837" s="14" t="s">
        <v>81</v>
      </c>
      <c r="AW1837" s="14" t="s">
        <v>33</v>
      </c>
      <c r="AX1837" s="14" t="s">
        <v>72</v>
      </c>
      <c r="AY1837" s="253" t="s">
        <v>160</v>
      </c>
    </row>
    <row r="1838" s="15" customFormat="1">
      <c r="A1838" s="15"/>
      <c r="B1838" s="254"/>
      <c r="C1838" s="255"/>
      <c r="D1838" s="234" t="s">
        <v>171</v>
      </c>
      <c r="E1838" s="256" t="s">
        <v>19</v>
      </c>
      <c r="F1838" s="257" t="s">
        <v>173</v>
      </c>
      <c r="G1838" s="255"/>
      <c r="H1838" s="258">
        <v>220.82400000000001</v>
      </c>
      <c r="I1838" s="259"/>
      <c r="J1838" s="255"/>
      <c r="K1838" s="255"/>
      <c r="L1838" s="260"/>
      <c r="M1838" s="261"/>
      <c r="N1838" s="262"/>
      <c r="O1838" s="262"/>
      <c r="P1838" s="262"/>
      <c r="Q1838" s="262"/>
      <c r="R1838" s="262"/>
      <c r="S1838" s="262"/>
      <c r="T1838" s="263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4" t="s">
        <v>171</v>
      </c>
      <c r="AU1838" s="264" t="s">
        <v>81</v>
      </c>
      <c r="AV1838" s="15" t="s">
        <v>167</v>
      </c>
      <c r="AW1838" s="15" t="s">
        <v>33</v>
      </c>
      <c r="AX1838" s="15" t="s">
        <v>72</v>
      </c>
      <c r="AY1838" s="264" t="s">
        <v>160</v>
      </c>
    </row>
    <row r="1839" s="14" customFormat="1">
      <c r="A1839" s="14"/>
      <c r="B1839" s="243"/>
      <c r="C1839" s="244"/>
      <c r="D1839" s="234" t="s">
        <v>171</v>
      </c>
      <c r="E1839" s="245" t="s">
        <v>19</v>
      </c>
      <c r="F1839" s="246" t="s">
        <v>1847</v>
      </c>
      <c r="G1839" s="244"/>
      <c r="H1839" s="247">
        <v>257.37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3" t="s">
        <v>171</v>
      </c>
      <c r="AU1839" s="253" t="s">
        <v>81</v>
      </c>
      <c r="AV1839" s="14" t="s">
        <v>81</v>
      </c>
      <c r="AW1839" s="14" t="s">
        <v>33</v>
      </c>
      <c r="AX1839" s="14" t="s">
        <v>79</v>
      </c>
      <c r="AY1839" s="253" t="s">
        <v>160</v>
      </c>
    </row>
    <row r="1840" s="2" customFormat="1" ht="16.5" customHeight="1">
      <c r="A1840" s="40"/>
      <c r="B1840" s="41"/>
      <c r="C1840" s="214" t="s">
        <v>1848</v>
      </c>
      <c r="D1840" s="214" t="s">
        <v>162</v>
      </c>
      <c r="E1840" s="215" t="s">
        <v>1849</v>
      </c>
      <c r="F1840" s="216" t="s">
        <v>1850</v>
      </c>
      <c r="G1840" s="217" t="s">
        <v>181</v>
      </c>
      <c r="H1840" s="218">
        <v>199.505</v>
      </c>
      <c r="I1840" s="219"/>
      <c r="J1840" s="220">
        <f>ROUND(I1840*H1840,2)</f>
        <v>0</v>
      </c>
      <c r="K1840" s="216" t="s">
        <v>166</v>
      </c>
      <c r="L1840" s="46"/>
      <c r="M1840" s="221" t="s">
        <v>19</v>
      </c>
      <c r="N1840" s="222" t="s">
        <v>43</v>
      </c>
      <c r="O1840" s="86"/>
      <c r="P1840" s="223">
        <f>O1840*H1840</f>
        <v>0</v>
      </c>
      <c r="Q1840" s="223">
        <v>0.00019000000000000001</v>
      </c>
      <c r="R1840" s="223">
        <f>Q1840*H1840</f>
        <v>0.037905950000000001</v>
      </c>
      <c r="S1840" s="223">
        <v>0</v>
      </c>
      <c r="T1840" s="224">
        <f>S1840*H1840</f>
        <v>0</v>
      </c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R1840" s="225" t="s">
        <v>269</v>
      </c>
      <c r="AT1840" s="225" t="s">
        <v>162</v>
      </c>
      <c r="AU1840" s="225" t="s">
        <v>81</v>
      </c>
      <c r="AY1840" s="19" t="s">
        <v>160</v>
      </c>
      <c r="BE1840" s="226">
        <f>IF(N1840="základní",J1840,0)</f>
        <v>0</v>
      </c>
      <c r="BF1840" s="226">
        <f>IF(N1840="snížená",J1840,0)</f>
        <v>0</v>
      </c>
      <c r="BG1840" s="226">
        <f>IF(N1840="zákl. přenesená",J1840,0)</f>
        <v>0</v>
      </c>
      <c r="BH1840" s="226">
        <f>IF(N1840="sníž. přenesená",J1840,0)</f>
        <v>0</v>
      </c>
      <c r="BI1840" s="226">
        <f>IF(N1840="nulová",J1840,0)</f>
        <v>0</v>
      </c>
      <c r="BJ1840" s="19" t="s">
        <v>79</v>
      </c>
      <c r="BK1840" s="226">
        <f>ROUND(I1840*H1840,2)</f>
        <v>0</v>
      </c>
      <c r="BL1840" s="19" t="s">
        <v>269</v>
      </c>
      <c r="BM1840" s="225" t="s">
        <v>1851</v>
      </c>
    </row>
    <row r="1841" s="2" customFormat="1">
      <c r="A1841" s="40"/>
      <c r="B1841" s="41"/>
      <c r="C1841" s="42"/>
      <c r="D1841" s="227" t="s">
        <v>169</v>
      </c>
      <c r="E1841" s="42"/>
      <c r="F1841" s="228" t="s">
        <v>1852</v>
      </c>
      <c r="G1841" s="42"/>
      <c r="H1841" s="42"/>
      <c r="I1841" s="229"/>
      <c r="J1841" s="42"/>
      <c r="K1841" s="42"/>
      <c r="L1841" s="46"/>
      <c r="M1841" s="230"/>
      <c r="N1841" s="231"/>
      <c r="O1841" s="86"/>
      <c r="P1841" s="86"/>
      <c r="Q1841" s="86"/>
      <c r="R1841" s="86"/>
      <c r="S1841" s="86"/>
      <c r="T1841" s="87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T1841" s="19" t="s">
        <v>169</v>
      </c>
      <c r="AU1841" s="19" t="s">
        <v>81</v>
      </c>
    </row>
    <row r="1842" s="13" customFormat="1">
      <c r="A1842" s="13"/>
      <c r="B1842" s="232"/>
      <c r="C1842" s="233"/>
      <c r="D1842" s="234" t="s">
        <v>171</v>
      </c>
      <c r="E1842" s="235" t="s">
        <v>19</v>
      </c>
      <c r="F1842" s="236" t="s">
        <v>1853</v>
      </c>
      <c r="G1842" s="233"/>
      <c r="H1842" s="235" t="s">
        <v>19</v>
      </c>
      <c r="I1842" s="237"/>
      <c r="J1842" s="233"/>
      <c r="K1842" s="233"/>
      <c r="L1842" s="238"/>
      <c r="M1842" s="239"/>
      <c r="N1842" s="240"/>
      <c r="O1842" s="240"/>
      <c r="P1842" s="240"/>
      <c r="Q1842" s="240"/>
      <c r="R1842" s="240"/>
      <c r="S1842" s="240"/>
      <c r="T1842" s="241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2" t="s">
        <v>171</v>
      </c>
      <c r="AU1842" s="242" t="s">
        <v>81</v>
      </c>
      <c r="AV1842" s="13" t="s">
        <v>79</v>
      </c>
      <c r="AW1842" s="13" t="s">
        <v>33</v>
      </c>
      <c r="AX1842" s="13" t="s">
        <v>72</v>
      </c>
      <c r="AY1842" s="242" t="s">
        <v>160</v>
      </c>
    </row>
    <row r="1843" s="14" customFormat="1">
      <c r="A1843" s="14"/>
      <c r="B1843" s="243"/>
      <c r="C1843" s="244"/>
      <c r="D1843" s="234" t="s">
        <v>171</v>
      </c>
      <c r="E1843" s="245" t="s">
        <v>19</v>
      </c>
      <c r="F1843" s="246" t="s">
        <v>1854</v>
      </c>
      <c r="G1843" s="244"/>
      <c r="H1843" s="247">
        <v>6.4379999999999997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3" t="s">
        <v>171</v>
      </c>
      <c r="AU1843" s="253" t="s">
        <v>81</v>
      </c>
      <c r="AV1843" s="14" t="s">
        <v>81</v>
      </c>
      <c r="AW1843" s="14" t="s">
        <v>33</v>
      </c>
      <c r="AX1843" s="14" t="s">
        <v>72</v>
      </c>
      <c r="AY1843" s="253" t="s">
        <v>160</v>
      </c>
    </row>
    <row r="1844" s="14" customFormat="1">
      <c r="A1844" s="14"/>
      <c r="B1844" s="243"/>
      <c r="C1844" s="244"/>
      <c r="D1844" s="234" t="s">
        <v>171</v>
      </c>
      <c r="E1844" s="245" t="s">
        <v>19</v>
      </c>
      <c r="F1844" s="246" t="s">
        <v>1855</v>
      </c>
      <c r="G1844" s="244"/>
      <c r="H1844" s="247">
        <v>18.359999999999999</v>
      </c>
      <c r="I1844" s="248"/>
      <c r="J1844" s="244"/>
      <c r="K1844" s="244"/>
      <c r="L1844" s="249"/>
      <c r="M1844" s="250"/>
      <c r="N1844" s="251"/>
      <c r="O1844" s="251"/>
      <c r="P1844" s="251"/>
      <c r="Q1844" s="251"/>
      <c r="R1844" s="251"/>
      <c r="S1844" s="251"/>
      <c r="T1844" s="252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3" t="s">
        <v>171</v>
      </c>
      <c r="AU1844" s="253" t="s">
        <v>81</v>
      </c>
      <c r="AV1844" s="14" t="s">
        <v>81</v>
      </c>
      <c r="AW1844" s="14" t="s">
        <v>33</v>
      </c>
      <c r="AX1844" s="14" t="s">
        <v>72</v>
      </c>
      <c r="AY1844" s="253" t="s">
        <v>160</v>
      </c>
    </row>
    <row r="1845" s="14" customFormat="1">
      <c r="A1845" s="14"/>
      <c r="B1845" s="243"/>
      <c r="C1845" s="244"/>
      <c r="D1845" s="234" t="s">
        <v>171</v>
      </c>
      <c r="E1845" s="245" t="s">
        <v>19</v>
      </c>
      <c r="F1845" s="246" t="s">
        <v>1856</v>
      </c>
      <c r="G1845" s="244"/>
      <c r="H1845" s="247">
        <v>174.70699999999999</v>
      </c>
      <c r="I1845" s="248"/>
      <c r="J1845" s="244"/>
      <c r="K1845" s="244"/>
      <c r="L1845" s="249"/>
      <c r="M1845" s="250"/>
      <c r="N1845" s="251"/>
      <c r="O1845" s="251"/>
      <c r="P1845" s="251"/>
      <c r="Q1845" s="251"/>
      <c r="R1845" s="251"/>
      <c r="S1845" s="251"/>
      <c r="T1845" s="25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3" t="s">
        <v>171</v>
      </c>
      <c r="AU1845" s="253" t="s">
        <v>81</v>
      </c>
      <c r="AV1845" s="14" t="s">
        <v>81</v>
      </c>
      <c r="AW1845" s="14" t="s">
        <v>33</v>
      </c>
      <c r="AX1845" s="14" t="s">
        <v>72</v>
      </c>
      <c r="AY1845" s="253" t="s">
        <v>160</v>
      </c>
    </row>
    <row r="1846" s="15" customFormat="1">
      <c r="A1846" s="15"/>
      <c r="B1846" s="254"/>
      <c r="C1846" s="255"/>
      <c r="D1846" s="234" t="s">
        <v>171</v>
      </c>
      <c r="E1846" s="256" t="s">
        <v>19</v>
      </c>
      <c r="F1846" s="257" t="s">
        <v>173</v>
      </c>
      <c r="G1846" s="255"/>
      <c r="H1846" s="258">
        <v>199.505</v>
      </c>
      <c r="I1846" s="259"/>
      <c r="J1846" s="255"/>
      <c r="K1846" s="255"/>
      <c r="L1846" s="260"/>
      <c r="M1846" s="261"/>
      <c r="N1846" s="262"/>
      <c r="O1846" s="262"/>
      <c r="P1846" s="262"/>
      <c r="Q1846" s="262"/>
      <c r="R1846" s="262"/>
      <c r="S1846" s="262"/>
      <c r="T1846" s="263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64" t="s">
        <v>171</v>
      </c>
      <c r="AU1846" s="264" t="s">
        <v>81</v>
      </c>
      <c r="AV1846" s="15" t="s">
        <v>167</v>
      </c>
      <c r="AW1846" s="15" t="s">
        <v>33</v>
      </c>
      <c r="AX1846" s="15" t="s">
        <v>79</v>
      </c>
      <c r="AY1846" s="264" t="s">
        <v>160</v>
      </c>
    </row>
    <row r="1847" s="2" customFormat="1" ht="16.5" customHeight="1">
      <c r="A1847" s="40"/>
      <c r="B1847" s="41"/>
      <c r="C1847" s="279" t="s">
        <v>1857</v>
      </c>
      <c r="D1847" s="279" t="s">
        <v>1270</v>
      </c>
      <c r="E1847" s="280" t="s">
        <v>1858</v>
      </c>
      <c r="F1847" s="281" t="s">
        <v>1859</v>
      </c>
      <c r="G1847" s="282" t="s">
        <v>181</v>
      </c>
      <c r="H1847" s="283">
        <v>232.523</v>
      </c>
      <c r="I1847" s="284"/>
      <c r="J1847" s="285">
        <f>ROUND(I1847*H1847,2)</f>
        <v>0</v>
      </c>
      <c r="K1847" s="281" t="s">
        <v>166</v>
      </c>
      <c r="L1847" s="286"/>
      <c r="M1847" s="287" t="s">
        <v>19</v>
      </c>
      <c r="N1847" s="288" t="s">
        <v>43</v>
      </c>
      <c r="O1847" s="86"/>
      <c r="P1847" s="223">
        <f>O1847*H1847</f>
        <v>0</v>
      </c>
      <c r="Q1847" s="223">
        <v>0.0025000000000000001</v>
      </c>
      <c r="R1847" s="223">
        <f>Q1847*H1847</f>
        <v>0.58130749999999998</v>
      </c>
      <c r="S1847" s="223">
        <v>0</v>
      </c>
      <c r="T1847" s="224">
        <f>S1847*H1847</f>
        <v>0</v>
      </c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R1847" s="225" t="s">
        <v>367</v>
      </c>
      <c r="AT1847" s="225" t="s">
        <v>1270</v>
      </c>
      <c r="AU1847" s="225" t="s">
        <v>81</v>
      </c>
      <c r="AY1847" s="19" t="s">
        <v>160</v>
      </c>
      <c r="BE1847" s="226">
        <f>IF(N1847="základní",J1847,0)</f>
        <v>0</v>
      </c>
      <c r="BF1847" s="226">
        <f>IF(N1847="snížená",J1847,0)</f>
        <v>0</v>
      </c>
      <c r="BG1847" s="226">
        <f>IF(N1847="zákl. přenesená",J1847,0)</f>
        <v>0</v>
      </c>
      <c r="BH1847" s="226">
        <f>IF(N1847="sníž. přenesená",J1847,0)</f>
        <v>0</v>
      </c>
      <c r="BI1847" s="226">
        <f>IF(N1847="nulová",J1847,0)</f>
        <v>0</v>
      </c>
      <c r="BJ1847" s="19" t="s">
        <v>79</v>
      </c>
      <c r="BK1847" s="226">
        <f>ROUND(I1847*H1847,2)</f>
        <v>0</v>
      </c>
      <c r="BL1847" s="19" t="s">
        <v>269</v>
      </c>
      <c r="BM1847" s="225" t="s">
        <v>1860</v>
      </c>
    </row>
    <row r="1848" s="13" customFormat="1">
      <c r="A1848" s="13"/>
      <c r="B1848" s="232"/>
      <c r="C1848" s="233"/>
      <c r="D1848" s="234" t="s">
        <v>171</v>
      </c>
      <c r="E1848" s="235" t="s">
        <v>19</v>
      </c>
      <c r="F1848" s="236" t="s">
        <v>1853</v>
      </c>
      <c r="G1848" s="233"/>
      <c r="H1848" s="235" t="s">
        <v>19</v>
      </c>
      <c r="I1848" s="237"/>
      <c r="J1848" s="233"/>
      <c r="K1848" s="233"/>
      <c r="L1848" s="238"/>
      <c r="M1848" s="239"/>
      <c r="N1848" s="240"/>
      <c r="O1848" s="240"/>
      <c r="P1848" s="240"/>
      <c r="Q1848" s="240"/>
      <c r="R1848" s="240"/>
      <c r="S1848" s="240"/>
      <c r="T1848" s="241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2" t="s">
        <v>171</v>
      </c>
      <c r="AU1848" s="242" t="s">
        <v>81</v>
      </c>
      <c r="AV1848" s="13" t="s">
        <v>79</v>
      </c>
      <c r="AW1848" s="13" t="s">
        <v>33</v>
      </c>
      <c r="AX1848" s="13" t="s">
        <v>72</v>
      </c>
      <c r="AY1848" s="242" t="s">
        <v>160</v>
      </c>
    </row>
    <row r="1849" s="14" customFormat="1">
      <c r="A1849" s="14"/>
      <c r="B1849" s="243"/>
      <c r="C1849" s="244"/>
      <c r="D1849" s="234" t="s">
        <v>171</v>
      </c>
      <c r="E1849" s="245" t="s">
        <v>19</v>
      </c>
      <c r="F1849" s="246" t="s">
        <v>1854</v>
      </c>
      <c r="G1849" s="244"/>
      <c r="H1849" s="247">
        <v>6.4379999999999997</v>
      </c>
      <c r="I1849" s="248"/>
      <c r="J1849" s="244"/>
      <c r="K1849" s="244"/>
      <c r="L1849" s="249"/>
      <c r="M1849" s="250"/>
      <c r="N1849" s="251"/>
      <c r="O1849" s="251"/>
      <c r="P1849" s="251"/>
      <c r="Q1849" s="251"/>
      <c r="R1849" s="251"/>
      <c r="S1849" s="251"/>
      <c r="T1849" s="252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3" t="s">
        <v>171</v>
      </c>
      <c r="AU1849" s="253" t="s">
        <v>81</v>
      </c>
      <c r="AV1849" s="14" t="s">
        <v>81</v>
      </c>
      <c r="AW1849" s="14" t="s">
        <v>33</v>
      </c>
      <c r="AX1849" s="14" t="s">
        <v>72</v>
      </c>
      <c r="AY1849" s="253" t="s">
        <v>160</v>
      </c>
    </row>
    <row r="1850" s="14" customFormat="1">
      <c r="A1850" s="14"/>
      <c r="B1850" s="243"/>
      <c r="C1850" s="244"/>
      <c r="D1850" s="234" t="s">
        <v>171</v>
      </c>
      <c r="E1850" s="245" t="s">
        <v>19</v>
      </c>
      <c r="F1850" s="246" t="s">
        <v>1855</v>
      </c>
      <c r="G1850" s="244"/>
      <c r="H1850" s="247">
        <v>18.359999999999999</v>
      </c>
      <c r="I1850" s="248"/>
      <c r="J1850" s="244"/>
      <c r="K1850" s="244"/>
      <c r="L1850" s="249"/>
      <c r="M1850" s="250"/>
      <c r="N1850" s="251"/>
      <c r="O1850" s="251"/>
      <c r="P1850" s="251"/>
      <c r="Q1850" s="251"/>
      <c r="R1850" s="251"/>
      <c r="S1850" s="251"/>
      <c r="T1850" s="25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3" t="s">
        <v>171</v>
      </c>
      <c r="AU1850" s="253" t="s">
        <v>81</v>
      </c>
      <c r="AV1850" s="14" t="s">
        <v>81</v>
      </c>
      <c r="AW1850" s="14" t="s">
        <v>33</v>
      </c>
      <c r="AX1850" s="14" t="s">
        <v>72</v>
      </c>
      <c r="AY1850" s="253" t="s">
        <v>160</v>
      </c>
    </row>
    <row r="1851" s="14" customFormat="1">
      <c r="A1851" s="14"/>
      <c r="B1851" s="243"/>
      <c r="C1851" s="244"/>
      <c r="D1851" s="234" t="s">
        <v>171</v>
      </c>
      <c r="E1851" s="245" t="s">
        <v>19</v>
      </c>
      <c r="F1851" s="246" t="s">
        <v>1856</v>
      </c>
      <c r="G1851" s="244"/>
      <c r="H1851" s="247">
        <v>174.70699999999999</v>
      </c>
      <c r="I1851" s="248"/>
      <c r="J1851" s="244"/>
      <c r="K1851" s="244"/>
      <c r="L1851" s="249"/>
      <c r="M1851" s="250"/>
      <c r="N1851" s="251"/>
      <c r="O1851" s="251"/>
      <c r="P1851" s="251"/>
      <c r="Q1851" s="251"/>
      <c r="R1851" s="251"/>
      <c r="S1851" s="251"/>
      <c r="T1851" s="252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3" t="s">
        <v>171</v>
      </c>
      <c r="AU1851" s="253" t="s">
        <v>81</v>
      </c>
      <c r="AV1851" s="14" t="s">
        <v>81</v>
      </c>
      <c r="AW1851" s="14" t="s">
        <v>33</v>
      </c>
      <c r="AX1851" s="14" t="s">
        <v>72</v>
      </c>
      <c r="AY1851" s="253" t="s">
        <v>160</v>
      </c>
    </row>
    <row r="1852" s="15" customFormat="1">
      <c r="A1852" s="15"/>
      <c r="B1852" s="254"/>
      <c r="C1852" s="255"/>
      <c r="D1852" s="234" t="s">
        <v>171</v>
      </c>
      <c r="E1852" s="256" t="s">
        <v>19</v>
      </c>
      <c r="F1852" s="257" t="s">
        <v>173</v>
      </c>
      <c r="G1852" s="255"/>
      <c r="H1852" s="258">
        <v>199.505</v>
      </c>
      <c r="I1852" s="259"/>
      <c r="J1852" s="255"/>
      <c r="K1852" s="255"/>
      <c r="L1852" s="260"/>
      <c r="M1852" s="261"/>
      <c r="N1852" s="262"/>
      <c r="O1852" s="262"/>
      <c r="P1852" s="262"/>
      <c r="Q1852" s="262"/>
      <c r="R1852" s="262"/>
      <c r="S1852" s="262"/>
      <c r="T1852" s="263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64" t="s">
        <v>171</v>
      </c>
      <c r="AU1852" s="264" t="s">
        <v>81</v>
      </c>
      <c r="AV1852" s="15" t="s">
        <v>167</v>
      </c>
      <c r="AW1852" s="15" t="s">
        <v>33</v>
      </c>
      <c r="AX1852" s="15" t="s">
        <v>72</v>
      </c>
      <c r="AY1852" s="264" t="s">
        <v>160</v>
      </c>
    </row>
    <row r="1853" s="14" customFormat="1">
      <c r="A1853" s="14"/>
      <c r="B1853" s="243"/>
      <c r="C1853" s="244"/>
      <c r="D1853" s="234" t="s">
        <v>171</v>
      </c>
      <c r="E1853" s="245" t="s">
        <v>19</v>
      </c>
      <c r="F1853" s="246" t="s">
        <v>1861</v>
      </c>
      <c r="G1853" s="244"/>
      <c r="H1853" s="247">
        <v>232.523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171</v>
      </c>
      <c r="AU1853" s="253" t="s">
        <v>81</v>
      </c>
      <c r="AV1853" s="14" t="s">
        <v>81</v>
      </c>
      <c r="AW1853" s="14" t="s">
        <v>33</v>
      </c>
      <c r="AX1853" s="14" t="s">
        <v>79</v>
      </c>
      <c r="AY1853" s="253" t="s">
        <v>160</v>
      </c>
    </row>
    <row r="1854" s="2" customFormat="1" ht="33" customHeight="1">
      <c r="A1854" s="40"/>
      <c r="B1854" s="41"/>
      <c r="C1854" s="214" t="s">
        <v>1862</v>
      </c>
      <c r="D1854" s="214" t="s">
        <v>162</v>
      </c>
      <c r="E1854" s="215" t="s">
        <v>1863</v>
      </c>
      <c r="F1854" s="216" t="s">
        <v>1864</v>
      </c>
      <c r="G1854" s="217" t="s">
        <v>165</v>
      </c>
      <c r="H1854" s="218">
        <v>1795.539</v>
      </c>
      <c r="I1854" s="219"/>
      <c r="J1854" s="220">
        <f>ROUND(I1854*H1854,2)</f>
        <v>0</v>
      </c>
      <c r="K1854" s="216" t="s">
        <v>166</v>
      </c>
      <c r="L1854" s="46"/>
      <c r="M1854" s="221" t="s">
        <v>19</v>
      </c>
      <c r="N1854" s="222" t="s">
        <v>43</v>
      </c>
      <c r="O1854" s="86"/>
      <c r="P1854" s="223">
        <f>O1854*H1854</f>
        <v>0</v>
      </c>
      <c r="Q1854" s="223">
        <v>0</v>
      </c>
      <c r="R1854" s="223">
        <f>Q1854*H1854</f>
        <v>0</v>
      </c>
      <c r="S1854" s="223">
        <v>0</v>
      </c>
      <c r="T1854" s="224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25" t="s">
        <v>269</v>
      </c>
      <c r="AT1854" s="225" t="s">
        <v>162</v>
      </c>
      <c r="AU1854" s="225" t="s">
        <v>81</v>
      </c>
      <c r="AY1854" s="19" t="s">
        <v>160</v>
      </c>
      <c r="BE1854" s="226">
        <f>IF(N1854="základní",J1854,0)</f>
        <v>0</v>
      </c>
      <c r="BF1854" s="226">
        <f>IF(N1854="snížená",J1854,0)</f>
        <v>0</v>
      </c>
      <c r="BG1854" s="226">
        <f>IF(N1854="zákl. přenesená",J1854,0)</f>
        <v>0</v>
      </c>
      <c r="BH1854" s="226">
        <f>IF(N1854="sníž. přenesená",J1854,0)</f>
        <v>0</v>
      </c>
      <c r="BI1854" s="226">
        <f>IF(N1854="nulová",J1854,0)</f>
        <v>0</v>
      </c>
      <c r="BJ1854" s="19" t="s">
        <v>79</v>
      </c>
      <c r="BK1854" s="226">
        <f>ROUND(I1854*H1854,2)</f>
        <v>0</v>
      </c>
      <c r="BL1854" s="19" t="s">
        <v>269</v>
      </c>
      <c r="BM1854" s="225" t="s">
        <v>1865</v>
      </c>
    </row>
    <row r="1855" s="2" customFormat="1">
      <c r="A1855" s="40"/>
      <c r="B1855" s="41"/>
      <c r="C1855" s="42"/>
      <c r="D1855" s="227" t="s">
        <v>169</v>
      </c>
      <c r="E1855" s="42"/>
      <c r="F1855" s="228" t="s">
        <v>1866</v>
      </c>
      <c r="G1855" s="42"/>
      <c r="H1855" s="42"/>
      <c r="I1855" s="229"/>
      <c r="J1855" s="42"/>
      <c r="K1855" s="42"/>
      <c r="L1855" s="46"/>
      <c r="M1855" s="230"/>
      <c r="N1855" s="231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169</v>
      </c>
      <c r="AU1855" s="19" t="s">
        <v>81</v>
      </c>
    </row>
    <row r="1856" s="13" customFormat="1">
      <c r="A1856" s="13"/>
      <c r="B1856" s="232"/>
      <c r="C1856" s="233"/>
      <c r="D1856" s="234" t="s">
        <v>171</v>
      </c>
      <c r="E1856" s="235" t="s">
        <v>19</v>
      </c>
      <c r="F1856" s="236" t="s">
        <v>1853</v>
      </c>
      <c r="G1856" s="233"/>
      <c r="H1856" s="235" t="s">
        <v>19</v>
      </c>
      <c r="I1856" s="237"/>
      <c r="J1856" s="233"/>
      <c r="K1856" s="233"/>
      <c r="L1856" s="238"/>
      <c r="M1856" s="239"/>
      <c r="N1856" s="240"/>
      <c r="O1856" s="240"/>
      <c r="P1856" s="240"/>
      <c r="Q1856" s="240"/>
      <c r="R1856" s="240"/>
      <c r="S1856" s="240"/>
      <c r="T1856" s="241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2" t="s">
        <v>171</v>
      </c>
      <c r="AU1856" s="242" t="s">
        <v>81</v>
      </c>
      <c r="AV1856" s="13" t="s">
        <v>79</v>
      </c>
      <c r="AW1856" s="13" t="s">
        <v>33</v>
      </c>
      <c r="AX1856" s="13" t="s">
        <v>72</v>
      </c>
      <c r="AY1856" s="242" t="s">
        <v>160</v>
      </c>
    </row>
    <row r="1857" s="14" customFormat="1">
      <c r="A1857" s="14"/>
      <c r="B1857" s="243"/>
      <c r="C1857" s="244"/>
      <c r="D1857" s="234" t="s">
        <v>171</v>
      </c>
      <c r="E1857" s="245" t="s">
        <v>19</v>
      </c>
      <c r="F1857" s="246" t="s">
        <v>1867</v>
      </c>
      <c r="G1857" s="244"/>
      <c r="H1857" s="247">
        <v>57.938000000000002</v>
      </c>
      <c r="I1857" s="248"/>
      <c r="J1857" s="244"/>
      <c r="K1857" s="244"/>
      <c r="L1857" s="249"/>
      <c r="M1857" s="250"/>
      <c r="N1857" s="251"/>
      <c r="O1857" s="251"/>
      <c r="P1857" s="251"/>
      <c r="Q1857" s="251"/>
      <c r="R1857" s="251"/>
      <c r="S1857" s="251"/>
      <c r="T1857" s="252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3" t="s">
        <v>171</v>
      </c>
      <c r="AU1857" s="253" t="s">
        <v>81</v>
      </c>
      <c r="AV1857" s="14" t="s">
        <v>81</v>
      </c>
      <c r="AW1857" s="14" t="s">
        <v>33</v>
      </c>
      <c r="AX1857" s="14" t="s">
        <v>72</v>
      </c>
      <c r="AY1857" s="253" t="s">
        <v>160</v>
      </c>
    </row>
    <row r="1858" s="14" customFormat="1">
      <c r="A1858" s="14"/>
      <c r="B1858" s="243"/>
      <c r="C1858" s="244"/>
      <c r="D1858" s="234" t="s">
        <v>171</v>
      </c>
      <c r="E1858" s="245" t="s">
        <v>19</v>
      </c>
      <c r="F1858" s="246" t="s">
        <v>1868</v>
      </c>
      <c r="G1858" s="244"/>
      <c r="H1858" s="247">
        <v>165.238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171</v>
      </c>
      <c r="AU1858" s="253" t="s">
        <v>81</v>
      </c>
      <c r="AV1858" s="14" t="s">
        <v>81</v>
      </c>
      <c r="AW1858" s="14" t="s">
        <v>33</v>
      </c>
      <c r="AX1858" s="14" t="s">
        <v>72</v>
      </c>
      <c r="AY1858" s="253" t="s">
        <v>160</v>
      </c>
    </row>
    <row r="1859" s="14" customFormat="1">
      <c r="A1859" s="14"/>
      <c r="B1859" s="243"/>
      <c r="C1859" s="244"/>
      <c r="D1859" s="234" t="s">
        <v>171</v>
      </c>
      <c r="E1859" s="245" t="s">
        <v>19</v>
      </c>
      <c r="F1859" s="246" t="s">
        <v>1869</v>
      </c>
      <c r="G1859" s="244"/>
      <c r="H1859" s="247">
        <v>1572.3630000000001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171</v>
      </c>
      <c r="AU1859" s="253" t="s">
        <v>81</v>
      </c>
      <c r="AV1859" s="14" t="s">
        <v>81</v>
      </c>
      <c r="AW1859" s="14" t="s">
        <v>33</v>
      </c>
      <c r="AX1859" s="14" t="s">
        <v>72</v>
      </c>
      <c r="AY1859" s="253" t="s">
        <v>160</v>
      </c>
    </row>
    <row r="1860" s="15" customFormat="1">
      <c r="A1860" s="15"/>
      <c r="B1860" s="254"/>
      <c r="C1860" s="255"/>
      <c r="D1860" s="234" t="s">
        <v>171</v>
      </c>
      <c r="E1860" s="256" t="s">
        <v>19</v>
      </c>
      <c r="F1860" s="257" t="s">
        <v>173</v>
      </c>
      <c r="G1860" s="255"/>
      <c r="H1860" s="258">
        <v>1795.539</v>
      </c>
      <c r="I1860" s="259"/>
      <c r="J1860" s="255"/>
      <c r="K1860" s="255"/>
      <c r="L1860" s="260"/>
      <c r="M1860" s="261"/>
      <c r="N1860" s="262"/>
      <c r="O1860" s="262"/>
      <c r="P1860" s="262"/>
      <c r="Q1860" s="262"/>
      <c r="R1860" s="262"/>
      <c r="S1860" s="262"/>
      <c r="T1860" s="263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4" t="s">
        <v>171</v>
      </c>
      <c r="AU1860" s="264" t="s">
        <v>81</v>
      </c>
      <c r="AV1860" s="15" t="s">
        <v>167</v>
      </c>
      <c r="AW1860" s="15" t="s">
        <v>33</v>
      </c>
      <c r="AX1860" s="15" t="s">
        <v>79</v>
      </c>
      <c r="AY1860" s="264" t="s">
        <v>160</v>
      </c>
    </row>
    <row r="1861" s="2" customFormat="1" ht="16.5" customHeight="1">
      <c r="A1861" s="40"/>
      <c r="B1861" s="41"/>
      <c r="C1861" s="279" t="s">
        <v>1870</v>
      </c>
      <c r="D1861" s="279" t="s">
        <v>1270</v>
      </c>
      <c r="E1861" s="280" t="s">
        <v>1871</v>
      </c>
      <c r="F1861" s="281" t="s">
        <v>1872</v>
      </c>
      <c r="G1861" s="282" t="s">
        <v>165</v>
      </c>
      <c r="H1861" s="283">
        <v>1885.316</v>
      </c>
      <c r="I1861" s="284"/>
      <c r="J1861" s="285">
        <f>ROUND(I1861*H1861,2)</f>
        <v>0</v>
      </c>
      <c r="K1861" s="281" t="s">
        <v>166</v>
      </c>
      <c r="L1861" s="286"/>
      <c r="M1861" s="287" t="s">
        <v>19</v>
      </c>
      <c r="N1861" s="288" t="s">
        <v>43</v>
      </c>
      <c r="O1861" s="86"/>
      <c r="P1861" s="223">
        <f>O1861*H1861</f>
        <v>0</v>
      </c>
      <c r="Q1861" s="223">
        <v>2.0000000000000002E-05</v>
      </c>
      <c r="R1861" s="223">
        <f>Q1861*H1861</f>
        <v>0.037706320000000002</v>
      </c>
      <c r="S1861" s="223">
        <v>0</v>
      </c>
      <c r="T1861" s="224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25" t="s">
        <v>367</v>
      </c>
      <c r="AT1861" s="225" t="s">
        <v>1270</v>
      </c>
      <c r="AU1861" s="225" t="s">
        <v>81</v>
      </c>
      <c r="AY1861" s="19" t="s">
        <v>160</v>
      </c>
      <c r="BE1861" s="226">
        <f>IF(N1861="základní",J1861,0)</f>
        <v>0</v>
      </c>
      <c r="BF1861" s="226">
        <f>IF(N1861="snížená",J1861,0)</f>
        <v>0</v>
      </c>
      <c r="BG1861" s="226">
        <f>IF(N1861="zákl. přenesená",J1861,0)</f>
        <v>0</v>
      </c>
      <c r="BH1861" s="226">
        <f>IF(N1861="sníž. přenesená",J1861,0)</f>
        <v>0</v>
      </c>
      <c r="BI1861" s="226">
        <f>IF(N1861="nulová",J1861,0)</f>
        <v>0</v>
      </c>
      <c r="BJ1861" s="19" t="s">
        <v>79</v>
      </c>
      <c r="BK1861" s="226">
        <f>ROUND(I1861*H1861,2)</f>
        <v>0</v>
      </c>
      <c r="BL1861" s="19" t="s">
        <v>269</v>
      </c>
      <c r="BM1861" s="225" t="s">
        <v>1873</v>
      </c>
    </row>
    <row r="1862" s="13" customFormat="1">
      <c r="A1862" s="13"/>
      <c r="B1862" s="232"/>
      <c r="C1862" s="233"/>
      <c r="D1862" s="234" t="s">
        <v>171</v>
      </c>
      <c r="E1862" s="235" t="s">
        <v>19</v>
      </c>
      <c r="F1862" s="236" t="s">
        <v>1853</v>
      </c>
      <c r="G1862" s="233"/>
      <c r="H1862" s="235" t="s">
        <v>19</v>
      </c>
      <c r="I1862" s="237"/>
      <c r="J1862" s="233"/>
      <c r="K1862" s="233"/>
      <c r="L1862" s="238"/>
      <c r="M1862" s="239"/>
      <c r="N1862" s="240"/>
      <c r="O1862" s="240"/>
      <c r="P1862" s="240"/>
      <c r="Q1862" s="240"/>
      <c r="R1862" s="240"/>
      <c r="S1862" s="240"/>
      <c r="T1862" s="241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2" t="s">
        <v>171</v>
      </c>
      <c r="AU1862" s="242" t="s">
        <v>81</v>
      </c>
      <c r="AV1862" s="13" t="s">
        <v>79</v>
      </c>
      <c r="AW1862" s="13" t="s">
        <v>33</v>
      </c>
      <c r="AX1862" s="13" t="s">
        <v>72</v>
      </c>
      <c r="AY1862" s="242" t="s">
        <v>160</v>
      </c>
    </row>
    <row r="1863" s="14" customFormat="1">
      <c r="A1863" s="14"/>
      <c r="B1863" s="243"/>
      <c r="C1863" s="244"/>
      <c r="D1863" s="234" t="s">
        <v>171</v>
      </c>
      <c r="E1863" s="245" t="s">
        <v>19</v>
      </c>
      <c r="F1863" s="246" t="s">
        <v>1867</v>
      </c>
      <c r="G1863" s="244"/>
      <c r="H1863" s="247">
        <v>57.938000000000002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171</v>
      </c>
      <c r="AU1863" s="253" t="s">
        <v>81</v>
      </c>
      <c r="AV1863" s="14" t="s">
        <v>81</v>
      </c>
      <c r="AW1863" s="14" t="s">
        <v>33</v>
      </c>
      <c r="AX1863" s="14" t="s">
        <v>72</v>
      </c>
      <c r="AY1863" s="253" t="s">
        <v>160</v>
      </c>
    </row>
    <row r="1864" s="14" customFormat="1">
      <c r="A1864" s="14"/>
      <c r="B1864" s="243"/>
      <c r="C1864" s="244"/>
      <c r="D1864" s="234" t="s">
        <v>171</v>
      </c>
      <c r="E1864" s="245" t="s">
        <v>19</v>
      </c>
      <c r="F1864" s="246" t="s">
        <v>1868</v>
      </c>
      <c r="G1864" s="244"/>
      <c r="H1864" s="247">
        <v>165.238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171</v>
      </c>
      <c r="AU1864" s="253" t="s">
        <v>81</v>
      </c>
      <c r="AV1864" s="14" t="s">
        <v>81</v>
      </c>
      <c r="AW1864" s="14" t="s">
        <v>33</v>
      </c>
      <c r="AX1864" s="14" t="s">
        <v>72</v>
      </c>
      <c r="AY1864" s="253" t="s">
        <v>160</v>
      </c>
    </row>
    <row r="1865" s="14" customFormat="1">
      <c r="A1865" s="14"/>
      <c r="B1865" s="243"/>
      <c r="C1865" s="244"/>
      <c r="D1865" s="234" t="s">
        <v>171</v>
      </c>
      <c r="E1865" s="245" t="s">
        <v>19</v>
      </c>
      <c r="F1865" s="246" t="s">
        <v>1869</v>
      </c>
      <c r="G1865" s="244"/>
      <c r="H1865" s="247">
        <v>1572.3630000000001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3" t="s">
        <v>171</v>
      </c>
      <c r="AU1865" s="253" t="s">
        <v>81</v>
      </c>
      <c r="AV1865" s="14" t="s">
        <v>81</v>
      </c>
      <c r="AW1865" s="14" t="s">
        <v>33</v>
      </c>
      <c r="AX1865" s="14" t="s">
        <v>72</v>
      </c>
      <c r="AY1865" s="253" t="s">
        <v>160</v>
      </c>
    </row>
    <row r="1866" s="15" customFormat="1">
      <c r="A1866" s="15"/>
      <c r="B1866" s="254"/>
      <c r="C1866" s="255"/>
      <c r="D1866" s="234" t="s">
        <v>171</v>
      </c>
      <c r="E1866" s="256" t="s">
        <v>19</v>
      </c>
      <c r="F1866" s="257" t="s">
        <v>173</v>
      </c>
      <c r="G1866" s="255"/>
      <c r="H1866" s="258">
        <v>1795.539</v>
      </c>
      <c r="I1866" s="259"/>
      <c r="J1866" s="255"/>
      <c r="K1866" s="255"/>
      <c r="L1866" s="260"/>
      <c r="M1866" s="261"/>
      <c r="N1866" s="262"/>
      <c r="O1866" s="262"/>
      <c r="P1866" s="262"/>
      <c r="Q1866" s="262"/>
      <c r="R1866" s="262"/>
      <c r="S1866" s="262"/>
      <c r="T1866" s="263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4" t="s">
        <v>171</v>
      </c>
      <c r="AU1866" s="264" t="s">
        <v>81</v>
      </c>
      <c r="AV1866" s="15" t="s">
        <v>167</v>
      </c>
      <c r="AW1866" s="15" t="s">
        <v>33</v>
      </c>
      <c r="AX1866" s="15" t="s">
        <v>72</v>
      </c>
      <c r="AY1866" s="264" t="s">
        <v>160</v>
      </c>
    </row>
    <row r="1867" s="14" customFormat="1">
      <c r="A1867" s="14"/>
      <c r="B1867" s="243"/>
      <c r="C1867" s="244"/>
      <c r="D1867" s="234" t="s">
        <v>171</v>
      </c>
      <c r="E1867" s="245" t="s">
        <v>19</v>
      </c>
      <c r="F1867" s="246" t="s">
        <v>1874</v>
      </c>
      <c r="G1867" s="244"/>
      <c r="H1867" s="247">
        <v>1885.316</v>
      </c>
      <c r="I1867" s="248"/>
      <c r="J1867" s="244"/>
      <c r="K1867" s="244"/>
      <c r="L1867" s="249"/>
      <c r="M1867" s="250"/>
      <c r="N1867" s="251"/>
      <c r="O1867" s="251"/>
      <c r="P1867" s="251"/>
      <c r="Q1867" s="251"/>
      <c r="R1867" s="251"/>
      <c r="S1867" s="251"/>
      <c r="T1867" s="25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3" t="s">
        <v>171</v>
      </c>
      <c r="AU1867" s="253" t="s">
        <v>81</v>
      </c>
      <c r="AV1867" s="14" t="s">
        <v>81</v>
      </c>
      <c r="AW1867" s="14" t="s">
        <v>33</v>
      </c>
      <c r="AX1867" s="14" t="s">
        <v>79</v>
      </c>
      <c r="AY1867" s="253" t="s">
        <v>160</v>
      </c>
    </row>
    <row r="1868" s="2" customFormat="1" ht="24.15" customHeight="1">
      <c r="A1868" s="40"/>
      <c r="B1868" s="41"/>
      <c r="C1868" s="214" t="s">
        <v>1875</v>
      </c>
      <c r="D1868" s="214" t="s">
        <v>162</v>
      </c>
      <c r="E1868" s="215" t="s">
        <v>1876</v>
      </c>
      <c r="F1868" s="216" t="s">
        <v>1877</v>
      </c>
      <c r="G1868" s="217" t="s">
        <v>207</v>
      </c>
      <c r="H1868" s="218">
        <v>60.994999999999997</v>
      </c>
      <c r="I1868" s="219"/>
      <c r="J1868" s="220">
        <f>ROUND(I1868*H1868,2)</f>
        <v>0</v>
      </c>
      <c r="K1868" s="216" t="s">
        <v>166</v>
      </c>
      <c r="L1868" s="46"/>
      <c r="M1868" s="221" t="s">
        <v>19</v>
      </c>
      <c r="N1868" s="222" t="s">
        <v>43</v>
      </c>
      <c r="O1868" s="86"/>
      <c r="P1868" s="223">
        <f>O1868*H1868</f>
        <v>0</v>
      </c>
      <c r="Q1868" s="223">
        <v>0.00059999999999999995</v>
      </c>
      <c r="R1868" s="223">
        <f>Q1868*H1868</f>
        <v>0.036596999999999998</v>
      </c>
      <c r="S1868" s="223">
        <v>0</v>
      </c>
      <c r="T1868" s="224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25" t="s">
        <v>269</v>
      </c>
      <c r="AT1868" s="225" t="s">
        <v>162</v>
      </c>
      <c r="AU1868" s="225" t="s">
        <v>81</v>
      </c>
      <c r="AY1868" s="19" t="s">
        <v>160</v>
      </c>
      <c r="BE1868" s="226">
        <f>IF(N1868="základní",J1868,0)</f>
        <v>0</v>
      </c>
      <c r="BF1868" s="226">
        <f>IF(N1868="snížená",J1868,0)</f>
        <v>0</v>
      </c>
      <c r="BG1868" s="226">
        <f>IF(N1868="zákl. přenesená",J1868,0)</f>
        <v>0</v>
      </c>
      <c r="BH1868" s="226">
        <f>IF(N1868="sníž. přenesená",J1868,0)</f>
        <v>0</v>
      </c>
      <c r="BI1868" s="226">
        <f>IF(N1868="nulová",J1868,0)</f>
        <v>0</v>
      </c>
      <c r="BJ1868" s="19" t="s">
        <v>79</v>
      </c>
      <c r="BK1868" s="226">
        <f>ROUND(I1868*H1868,2)</f>
        <v>0</v>
      </c>
      <c r="BL1868" s="19" t="s">
        <v>269</v>
      </c>
      <c r="BM1868" s="225" t="s">
        <v>1878</v>
      </c>
    </row>
    <row r="1869" s="2" customFormat="1">
      <c r="A1869" s="40"/>
      <c r="B1869" s="41"/>
      <c r="C1869" s="42"/>
      <c r="D1869" s="227" t="s">
        <v>169</v>
      </c>
      <c r="E1869" s="42"/>
      <c r="F1869" s="228" t="s">
        <v>1879</v>
      </c>
      <c r="G1869" s="42"/>
      <c r="H1869" s="42"/>
      <c r="I1869" s="229"/>
      <c r="J1869" s="42"/>
      <c r="K1869" s="42"/>
      <c r="L1869" s="46"/>
      <c r="M1869" s="230"/>
      <c r="N1869" s="231"/>
      <c r="O1869" s="86"/>
      <c r="P1869" s="86"/>
      <c r="Q1869" s="86"/>
      <c r="R1869" s="86"/>
      <c r="S1869" s="86"/>
      <c r="T1869" s="87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T1869" s="19" t="s">
        <v>169</v>
      </c>
      <c r="AU1869" s="19" t="s">
        <v>81</v>
      </c>
    </row>
    <row r="1870" s="13" customFormat="1">
      <c r="A1870" s="13"/>
      <c r="B1870" s="232"/>
      <c r="C1870" s="233"/>
      <c r="D1870" s="234" t="s">
        <v>171</v>
      </c>
      <c r="E1870" s="235" t="s">
        <v>19</v>
      </c>
      <c r="F1870" s="236" t="s">
        <v>1853</v>
      </c>
      <c r="G1870" s="233"/>
      <c r="H1870" s="235" t="s">
        <v>19</v>
      </c>
      <c r="I1870" s="237"/>
      <c r="J1870" s="233"/>
      <c r="K1870" s="233"/>
      <c r="L1870" s="238"/>
      <c r="M1870" s="239"/>
      <c r="N1870" s="240"/>
      <c r="O1870" s="240"/>
      <c r="P1870" s="240"/>
      <c r="Q1870" s="240"/>
      <c r="R1870" s="240"/>
      <c r="S1870" s="240"/>
      <c r="T1870" s="241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2" t="s">
        <v>171</v>
      </c>
      <c r="AU1870" s="242" t="s">
        <v>81</v>
      </c>
      <c r="AV1870" s="13" t="s">
        <v>79</v>
      </c>
      <c r="AW1870" s="13" t="s">
        <v>33</v>
      </c>
      <c r="AX1870" s="13" t="s">
        <v>72</v>
      </c>
      <c r="AY1870" s="242" t="s">
        <v>160</v>
      </c>
    </row>
    <row r="1871" s="14" customFormat="1">
      <c r="A1871" s="14"/>
      <c r="B1871" s="243"/>
      <c r="C1871" s="244"/>
      <c r="D1871" s="234" t="s">
        <v>171</v>
      </c>
      <c r="E1871" s="245" t="s">
        <v>19</v>
      </c>
      <c r="F1871" s="246" t="s">
        <v>1880</v>
      </c>
      <c r="G1871" s="244"/>
      <c r="H1871" s="247">
        <v>10.949999999999999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3" t="s">
        <v>171</v>
      </c>
      <c r="AU1871" s="253" t="s">
        <v>81</v>
      </c>
      <c r="AV1871" s="14" t="s">
        <v>81</v>
      </c>
      <c r="AW1871" s="14" t="s">
        <v>33</v>
      </c>
      <c r="AX1871" s="14" t="s">
        <v>72</v>
      </c>
      <c r="AY1871" s="253" t="s">
        <v>160</v>
      </c>
    </row>
    <row r="1872" s="14" customFormat="1">
      <c r="A1872" s="14"/>
      <c r="B1872" s="243"/>
      <c r="C1872" s="244"/>
      <c r="D1872" s="234" t="s">
        <v>171</v>
      </c>
      <c r="E1872" s="245" t="s">
        <v>19</v>
      </c>
      <c r="F1872" s="246" t="s">
        <v>1881</v>
      </c>
      <c r="G1872" s="244"/>
      <c r="H1872" s="247">
        <v>13.215</v>
      </c>
      <c r="I1872" s="248"/>
      <c r="J1872" s="244"/>
      <c r="K1872" s="244"/>
      <c r="L1872" s="249"/>
      <c r="M1872" s="250"/>
      <c r="N1872" s="251"/>
      <c r="O1872" s="251"/>
      <c r="P1872" s="251"/>
      <c r="Q1872" s="251"/>
      <c r="R1872" s="251"/>
      <c r="S1872" s="251"/>
      <c r="T1872" s="252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3" t="s">
        <v>171</v>
      </c>
      <c r="AU1872" s="253" t="s">
        <v>81</v>
      </c>
      <c r="AV1872" s="14" t="s">
        <v>81</v>
      </c>
      <c r="AW1872" s="14" t="s">
        <v>33</v>
      </c>
      <c r="AX1872" s="14" t="s">
        <v>72</v>
      </c>
      <c r="AY1872" s="253" t="s">
        <v>160</v>
      </c>
    </row>
    <row r="1873" s="14" customFormat="1">
      <c r="A1873" s="14"/>
      <c r="B1873" s="243"/>
      <c r="C1873" s="244"/>
      <c r="D1873" s="234" t="s">
        <v>171</v>
      </c>
      <c r="E1873" s="245" t="s">
        <v>19</v>
      </c>
      <c r="F1873" s="246" t="s">
        <v>1882</v>
      </c>
      <c r="G1873" s="244"/>
      <c r="H1873" s="247">
        <v>36.829999999999998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3" t="s">
        <v>171</v>
      </c>
      <c r="AU1873" s="253" t="s">
        <v>81</v>
      </c>
      <c r="AV1873" s="14" t="s">
        <v>81</v>
      </c>
      <c r="AW1873" s="14" t="s">
        <v>33</v>
      </c>
      <c r="AX1873" s="14" t="s">
        <v>72</v>
      </c>
      <c r="AY1873" s="253" t="s">
        <v>160</v>
      </c>
    </row>
    <row r="1874" s="15" customFormat="1">
      <c r="A1874" s="15"/>
      <c r="B1874" s="254"/>
      <c r="C1874" s="255"/>
      <c r="D1874" s="234" t="s">
        <v>171</v>
      </c>
      <c r="E1874" s="256" t="s">
        <v>19</v>
      </c>
      <c r="F1874" s="257" t="s">
        <v>173</v>
      </c>
      <c r="G1874" s="255"/>
      <c r="H1874" s="258">
        <v>60.994999999999997</v>
      </c>
      <c r="I1874" s="259"/>
      <c r="J1874" s="255"/>
      <c r="K1874" s="255"/>
      <c r="L1874" s="260"/>
      <c r="M1874" s="261"/>
      <c r="N1874" s="262"/>
      <c r="O1874" s="262"/>
      <c r="P1874" s="262"/>
      <c r="Q1874" s="262"/>
      <c r="R1874" s="262"/>
      <c r="S1874" s="262"/>
      <c r="T1874" s="263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64" t="s">
        <v>171</v>
      </c>
      <c r="AU1874" s="264" t="s">
        <v>81</v>
      </c>
      <c r="AV1874" s="15" t="s">
        <v>167</v>
      </c>
      <c r="AW1874" s="15" t="s">
        <v>33</v>
      </c>
      <c r="AX1874" s="15" t="s">
        <v>79</v>
      </c>
      <c r="AY1874" s="264" t="s">
        <v>160</v>
      </c>
    </row>
    <row r="1875" s="2" customFormat="1" ht="24.15" customHeight="1">
      <c r="A1875" s="40"/>
      <c r="B1875" s="41"/>
      <c r="C1875" s="214" t="s">
        <v>1883</v>
      </c>
      <c r="D1875" s="214" t="s">
        <v>162</v>
      </c>
      <c r="E1875" s="215" t="s">
        <v>1884</v>
      </c>
      <c r="F1875" s="216" t="s">
        <v>1885</v>
      </c>
      <c r="G1875" s="217" t="s">
        <v>207</v>
      </c>
      <c r="H1875" s="218">
        <v>56.244999999999997</v>
      </c>
      <c r="I1875" s="219"/>
      <c r="J1875" s="220">
        <f>ROUND(I1875*H1875,2)</f>
        <v>0</v>
      </c>
      <c r="K1875" s="216" t="s">
        <v>166</v>
      </c>
      <c r="L1875" s="46"/>
      <c r="M1875" s="221" t="s">
        <v>19</v>
      </c>
      <c r="N1875" s="222" t="s">
        <v>43</v>
      </c>
      <c r="O1875" s="86"/>
      <c r="P1875" s="223">
        <f>O1875*H1875</f>
        <v>0</v>
      </c>
      <c r="Q1875" s="223">
        <v>0.00059999999999999995</v>
      </c>
      <c r="R1875" s="223">
        <f>Q1875*H1875</f>
        <v>0.033746999999999992</v>
      </c>
      <c r="S1875" s="223">
        <v>0</v>
      </c>
      <c r="T1875" s="224">
        <f>S1875*H1875</f>
        <v>0</v>
      </c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R1875" s="225" t="s">
        <v>269</v>
      </c>
      <c r="AT1875" s="225" t="s">
        <v>162</v>
      </c>
      <c r="AU1875" s="225" t="s">
        <v>81</v>
      </c>
      <c r="AY1875" s="19" t="s">
        <v>160</v>
      </c>
      <c r="BE1875" s="226">
        <f>IF(N1875="základní",J1875,0)</f>
        <v>0</v>
      </c>
      <c r="BF1875" s="226">
        <f>IF(N1875="snížená",J1875,0)</f>
        <v>0</v>
      </c>
      <c r="BG1875" s="226">
        <f>IF(N1875="zákl. přenesená",J1875,0)</f>
        <v>0</v>
      </c>
      <c r="BH1875" s="226">
        <f>IF(N1875="sníž. přenesená",J1875,0)</f>
        <v>0</v>
      </c>
      <c r="BI1875" s="226">
        <f>IF(N1875="nulová",J1875,0)</f>
        <v>0</v>
      </c>
      <c r="BJ1875" s="19" t="s">
        <v>79</v>
      </c>
      <c r="BK1875" s="226">
        <f>ROUND(I1875*H1875,2)</f>
        <v>0</v>
      </c>
      <c r="BL1875" s="19" t="s">
        <v>269</v>
      </c>
      <c r="BM1875" s="225" t="s">
        <v>1886</v>
      </c>
    </row>
    <row r="1876" s="2" customFormat="1">
      <c r="A1876" s="40"/>
      <c r="B1876" s="41"/>
      <c r="C1876" s="42"/>
      <c r="D1876" s="227" t="s">
        <v>169</v>
      </c>
      <c r="E1876" s="42"/>
      <c r="F1876" s="228" t="s">
        <v>1887</v>
      </c>
      <c r="G1876" s="42"/>
      <c r="H1876" s="42"/>
      <c r="I1876" s="229"/>
      <c r="J1876" s="42"/>
      <c r="K1876" s="42"/>
      <c r="L1876" s="46"/>
      <c r="M1876" s="230"/>
      <c r="N1876" s="231"/>
      <c r="O1876" s="86"/>
      <c r="P1876" s="86"/>
      <c r="Q1876" s="86"/>
      <c r="R1876" s="86"/>
      <c r="S1876" s="86"/>
      <c r="T1876" s="87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T1876" s="19" t="s">
        <v>169</v>
      </c>
      <c r="AU1876" s="19" t="s">
        <v>81</v>
      </c>
    </row>
    <row r="1877" s="13" customFormat="1">
      <c r="A1877" s="13"/>
      <c r="B1877" s="232"/>
      <c r="C1877" s="233"/>
      <c r="D1877" s="234" t="s">
        <v>171</v>
      </c>
      <c r="E1877" s="235" t="s">
        <v>19</v>
      </c>
      <c r="F1877" s="236" t="s">
        <v>1853</v>
      </c>
      <c r="G1877" s="233"/>
      <c r="H1877" s="235" t="s">
        <v>19</v>
      </c>
      <c r="I1877" s="237"/>
      <c r="J1877" s="233"/>
      <c r="K1877" s="233"/>
      <c r="L1877" s="238"/>
      <c r="M1877" s="239"/>
      <c r="N1877" s="240"/>
      <c r="O1877" s="240"/>
      <c r="P1877" s="240"/>
      <c r="Q1877" s="240"/>
      <c r="R1877" s="240"/>
      <c r="S1877" s="240"/>
      <c r="T1877" s="241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2" t="s">
        <v>171</v>
      </c>
      <c r="AU1877" s="242" t="s">
        <v>81</v>
      </c>
      <c r="AV1877" s="13" t="s">
        <v>79</v>
      </c>
      <c r="AW1877" s="13" t="s">
        <v>33</v>
      </c>
      <c r="AX1877" s="13" t="s">
        <v>72</v>
      </c>
      <c r="AY1877" s="242" t="s">
        <v>160</v>
      </c>
    </row>
    <row r="1878" s="14" customFormat="1">
      <c r="A1878" s="14"/>
      <c r="B1878" s="243"/>
      <c r="C1878" s="244"/>
      <c r="D1878" s="234" t="s">
        <v>171</v>
      </c>
      <c r="E1878" s="245" t="s">
        <v>19</v>
      </c>
      <c r="F1878" s="246" t="s">
        <v>1888</v>
      </c>
      <c r="G1878" s="244"/>
      <c r="H1878" s="247">
        <v>6.2000000000000002</v>
      </c>
      <c r="I1878" s="248"/>
      <c r="J1878" s="244"/>
      <c r="K1878" s="244"/>
      <c r="L1878" s="249"/>
      <c r="M1878" s="250"/>
      <c r="N1878" s="251"/>
      <c r="O1878" s="251"/>
      <c r="P1878" s="251"/>
      <c r="Q1878" s="251"/>
      <c r="R1878" s="251"/>
      <c r="S1878" s="251"/>
      <c r="T1878" s="252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3" t="s">
        <v>171</v>
      </c>
      <c r="AU1878" s="253" t="s">
        <v>81</v>
      </c>
      <c r="AV1878" s="14" t="s">
        <v>81</v>
      </c>
      <c r="AW1878" s="14" t="s">
        <v>33</v>
      </c>
      <c r="AX1878" s="14" t="s">
        <v>72</v>
      </c>
      <c r="AY1878" s="253" t="s">
        <v>160</v>
      </c>
    </row>
    <row r="1879" s="14" customFormat="1">
      <c r="A1879" s="14"/>
      <c r="B1879" s="243"/>
      <c r="C1879" s="244"/>
      <c r="D1879" s="234" t="s">
        <v>171</v>
      </c>
      <c r="E1879" s="245" t="s">
        <v>19</v>
      </c>
      <c r="F1879" s="246" t="s">
        <v>1881</v>
      </c>
      <c r="G1879" s="244"/>
      <c r="H1879" s="247">
        <v>13.215</v>
      </c>
      <c r="I1879" s="248"/>
      <c r="J1879" s="244"/>
      <c r="K1879" s="244"/>
      <c r="L1879" s="249"/>
      <c r="M1879" s="250"/>
      <c r="N1879" s="251"/>
      <c r="O1879" s="251"/>
      <c r="P1879" s="251"/>
      <c r="Q1879" s="251"/>
      <c r="R1879" s="251"/>
      <c r="S1879" s="251"/>
      <c r="T1879" s="252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3" t="s">
        <v>171</v>
      </c>
      <c r="AU1879" s="253" t="s">
        <v>81</v>
      </c>
      <c r="AV1879" s="14" t="s">
        <v>81</v>
      </c>
      <c r="AW1879" s="14" t="s">
        <v>33</v>
      </c>
      <c r="AX1879" s="14" t="s">
        <v>72</v>
      </c>
      <c r="AY1879" s="253" t="s">
        <v>160</v>
      </c>
    </row>
    <row r="1880" s="14" customFormat="1">
      <c r="A1880" s="14"/>
      <c r="B1880" s="243"/>
      <c r="C1880" s="244"/>
      <c r="D1880" s="234" t="s">
        <v>171</v>
      </c>
      <c r="E1880" s="245" t="s">
        <v>19</v>
      </c>
      <c r="F1880" s="246" t="s">
        <v>1882</v>
      </c>
      <c r="G1880" s="244"/>
      <c r="H1880" s="247">
        <v>36.829999999999998</v>
      </c>
      <c r="I1880" s="248"/>
      <c r="J1880" s="244"/>
      <c r="K1880" s="244"/>
      <c r="L1880" s="249"/>
      <c r="M1880" s="250"/>
      <c r="N1880" s="251"/>
      <c r="O1880" s="251"/>
      <c r="P1880" s="251"/>
      <c r="Q1880" s="251"/>
      <c r="R1880" s="251"/>
      <c r="S1880" s="251"/>
      <c r="T1880" s="252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3" t="s">
        <v>171</v>
      </c>
      <c r="AU1880" s="253" t="s">
        <v>81</v>
      </c>
      <c r="AV1880" s="14" t="s">
        <v>81</v>
      </c>
      <c r="AW1880" s="14" t="s">
        <v>33</v>
      </c>
      <c r="AX1880" s="14" t="s">
        <v>72</v>
      </c>
      <c r="AY1880" s="253" t="s">
        <v>160</v>
      </c>
    </row>
    <row r="1881" s="15" customFormat="1">
      <c r="A1881" s="15"/>
      <c r="B1881" s="254"/>
      <c r="C1881" s="255"/>
      <c r="D1881" s="234" t="s">
        <v>171</v>
      </c>
      <c r="E1881" s="256" t="s">
        <v>19</v>
      </c>
      <c r="F1881" s="257" t="s">
        <v>173</v>
      </c>
      <c r="G1881" s="255"/>
      <c r="H1881" s="258">
        <v>56.244999999999997</v>
      </c>
      <c r="I1881" s="259"/>
      <c r="J1881" s="255"/>
      <c r="K1881" s="255"/>
      <c r="L1881" s="260"/>
      <c r="M1881" s="261"/>
      <c r="N1881" s="262"/>
      <c r="O1881" s="262"/>
      <c r="P1881" s="262"/>
      <c r="Q1881" s="262"/>
      <c r="R1881" s="262"/>
      <c r="S1881" s="262"/>
      <c r="T1881" s="263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64" t="s">
        <v>171</v>
      </c>
      <c r="AU1881" s="264" t="s">
        <v>81</v>
      </c>
      <c r="AV1881" s="15" t="s">
        <v>167</v>
      </c>
      <c r="AW1881" s="15" t="s">
        <v>33</v>
      </c>
      <c r="AX1881" s="15" t="s">
        <v>79</v>
      </c>
      <c r="AY1881" s="264" t="s">
        <v>160</v>
      </c>
    </row>
    <row r="1882" s="2" customFormat="1" ht="21.75" customHeight="1">
      <c r="A1882" s="40"/>
      <c r="B1882" s="41"/>
      <c r="C1882" s="214" t="s">
        <v>1889</v>
      </c>
      <c r="D1882" s="214" t="s">
        <v>162</v>
      </c>
      <c r="E1882" s="215" t="s">
        <v>1890</v>
      </c>
      <c r="F1882" s="216" t="s">
        <v>1891</v>
      </c>
      <c r="G1882" s="217" t="s">
        <v>207</v>
      </c>
      <c r="H1882" s="218">
        <v>25.094999999999999</v>
      </c>
      <c r="I1882" s="219"/>
      <c r="J1882" s="220">
        <f>ROUND(I1882*H1882,2)</f>
        <v>0</v>
      </c>
      <c r="K1882" s="216" t="s">
        <v>166</v>
      </c>
      <c r="L1882" s="46"/>
      <c r="M1882" s="221" t="s">
        <v>19</v>
      </c>
      <c r="N1882" s="222" t="s">
        <v>43</v>
      </c>
      <c r="O1882" s="86"/>
      <c r="P1882" s="223">
        <f>O1882*H1882</f>
        <v>0</v>
      </c>
      <c r="Q1882" s="223">
        <v>0.0015</v>
      </c>
      <c r="R1882" s="223">
        <f>Q1882*H1882</f>
        <v>0.037642500000000002</v>
      </c>
      <c r="S1882" s="223">
        <v>0</v>
      </c>
      <c r="T1882" s="224">
        <f>S1882*H1882</f>
        <v>0</v>
      </c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R1882" s="225" t="s">
        <v>269</v>
      </c>
      <c r="AT1882" s="225" t="s">
        <v>162</v>
      </c>
      <c r="AU1882" s="225" t="s">
        <v>81</v>
      </c>
      <c r="AY1882" s="19" t="s">
        <v>160</v>
      </c>
      <c r="BE1882" s="226">
        <f>IF(N1882="základní",J1882,0)</f>
        <v>0</v>
      </c>
      <c r="BF1882" s="226">
        <f>IF(N1882="snížená",J1882,0)</f>
        <v>0</v>
      </c>
      <c r="BG1882" s="226">
        <f>IF(N1882="zákl. přenesená",J1882,0)</f>
        <v>0</v>
      </c>
      <c r="BH1882" s="226">
        <f>IF(N1882="sníž. přenesená",J1882,0)</f>
        <v>0</v>
      </c>
      <c r="BI1882" s="226">
        <f>IF(N1882="nulová",J1882,0)</f>
        <v>0</v>
      </c>
      <c r="BJ1882" s="19" t="s">
        <v>79</v>
      </c>
      <c r="BK1882" s="226">
        <f>ROUND(I1882*H1882,2)</f>
        <v>0</v>
      </c>
      <c r="BL1882" s="19" t="s">
        <v>269</v>
      </c>
      <c r="BM1882" s="225" t="s">
        <v>1892</v>
      </c>
    </row>
    <row r="1883" s="2" customFormat="1">
      <c r="A1883" s="40"/>
      <c r="B1883" s="41"/>
      <c r="C1883" s="42"/>
      <c r="D1883" s="227" t="s">
        <v>169</v>
      </c>
      <c r="E1883" s="42"/>
      <c r="F1883" s="228" t="s">
        <v>1893</v>
      </c>
      <c r="G1883" s="42"/>
      <c r="H1883" s="42"/>
      <c r="I1883" s="229"/>
      <c r="J1883" s="42"/>
      <c r="K1883" s="42"/>
      <c r="L1883" s="46"/>
      <c r="M1883" s="230"/>
      <c r="N1883" s="231"/>
      <c r="O1883" s="86"/>
      <c r="P1883" s="86"/>
      <c r="Q1883" s="86"/>
      <c r="R1883" s="86"/>
      <c r="S1883" s="86"/>
      <c r="T1883" s="87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T1883" s="19" t="s">
        <v>169</v>
      </c>
      <c r="AU1883" s="19" t="s">
        <v>81</v>
      </c>
    </row>
    <row r="1884" s="13" customFormat="1">
      <c r="A1884" s="13"/>
      <c r="B1884" s="232"/>
      <c r="C1884" s="233"/>
      <c r="D1884" s="234" t="s">
        <v>171</v>
      </c>
      <c r="E1884" s="235" t="s">
        <v>19</v>
      </c>
      <c r="F1884" s="236" t="s">
        <v>1853</v>
      </c>
      <c r="G1884" s="233"/>
      <c r="H1884" s="235" t="s">
        <v>19</v>
      </c>
      <c r="I1884" s="237"/>
      <c r="J1884" s="233"/>
      <c r="K1884" s="233"/>
      <c r="L1884" s="238"/>
      <c r="M1884" s="239"/>
      <c r="N1884" s="240"/>
      <c r="O1884" s="240"/>
      <c r="P1884" s="240"/>
      <c r="Q1884" s="240"/>
      <c r="R1884" s="240"/>
      <c r="S1884" s="240"/>
      <c r="T1884" s="241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2" t="s">
        <v>171</v>
      </c>
      <c r="AU1884" s="242" t="s">
        <v>81</v>
      </c>
      <c r="AV1884" s="13" t="s">
        <v>79</v>
      </c>
      <c r="AW1884" s="13" t="s">
        <v>33</v>
      </c>
      <c r="AX1884" s="13" t="s">
        <v>72</v>
      </c>
      <c r="AY1884" s="242" t="s">
        <v>160</v>
      </c>
    </row>
    <row r="1885" s="14" customFormat="1">
      <c r="A1885" s="14"/>
      <c r="B1885" s="243"/>
      <c r="C1885" s="244"/>
      <c r="D1885" s="234" t="s">
        <v>171</v>
      </c>
      <c r="E1885" s="245" t="s">
        <v>19</v>
      </c>
      <c r="F1885" s="246" t="s">
        <v>1268</v>
      </c>
      <c r="G1885" s="244"/>
      <c r="H1885" s="247">
        <v>1.5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171</v>
      </c>
      <c r="AU1885" s="253" t="s">
        <v>81</v>
      </c>
      <c r="AV1885" s="14" t="s">
        <v>81</v>
      </c>
      <c r="AW1885" s="14" t="s">
        <v>33</v>
      </c>
      <c r="AX1885" s="14" t="s">
        <v>72</v>
      </c>
      <c r="AY1885" s="253" t="s">
        <v>160</v>
      </c>
    </row>
    <row r="1886" s="14" customFormat="1">
      <c r="A1886" s="14"/>
      <c r="B1886" s="243"/>
      <c r="C1886" s="244"/>
      <c r="D1886" s="234" t="s">
        <v>171</v>
      </c>
      <c r="E1886" s="245" t="s">
        <v>19</v>
      </c>
      <c r="F1886" s="246" t="s">
        <v>1894</v>
      </c>
      <c r="G1886" s="244"/>
      <c r="H1886" s="247">
        <v>3.7650000000000001</v>
      </c>
      <c r="I1886" s="248"/>
      <c r="J1886" s="244"/>
      <c r="K1886" s="244"/>
      <c r="L1886" s="249"/>
      <c r="M1886" s="250"/>
      <c r="N1886" s="251"/>
      <c r="O1886" s="251"/>
      <c r="P1886" s="251"/>
      <c r="Q1886" s="251"/>
      <c r="R1886" s="251"/>
      <c r="S1886" s="251"/>
      <c r="T1886" s="252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3" t="s">
        <v>171</v>
      </c>
      <c r="AU1886" s="253" t="s">
        <v>81</v>
      </c>
      <c r="AV1886" s="14" t="s">
        <v>81</v>
      </c>
      <c r="AW1886" s="14" t="s">
        <v>33</v>
      </c>
      <c r="AX1886" s="14" t="s">
        <v>72</v>
      </c>
      <c r="AY1886" s="253" t="s">
        <v>160</v>
      </c>
    </row>
    <row r="1887" s="14" customFormat="1">
      <c r="A1887" s="14"/>
      <c r="B1887" s="243"/>
      <c r="C1887" s="244"/>
      <c r="D1887" s="234" t="s">
        <v>171</v>
      </c>
      <c r="E1887" s="245" t="s">
        <v>19</v>
      </c>
      <c r="F1887" s="246" t="s">
        <v>1895</v>
      </c>
      <c r="G1887" s="244"/>
      <c r="H1887" s="247">
        <v>19.829999999999998</v>
      </c>
      <c r="I1887" s="248"/>
      <c r="J1887" s="244"/>
      <c r="K1887" s="244"/>
      <c r="L1887" s="249"/>
      <c r="M1887" s="250"/>
      <c r="N1887" s="251"/>
      <c r="O1887" s="251"/>
      <c r="P1887" s="251"/>
      <c r="Q1887" s="251"/>
      <c r="R1887" s="251"/>
      <c r="S1887" s="251"/>
      <c r="T1887" s="252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3" t="s">
        <v>171</v>
      </c>
      <c r="AU1887" s="253" t="s">
        <v>81</v>
      </c>
      <c r="AV1887" s="14" t="s">
        <v>81</v>
      </c>
      <c r="AW1887" s="14" t="s">
        <v>33</v>
      </c>
      <c r="AX1887" s="14" t="s">
        <v>72</v>
      </c>
      <c r="AY1887" s="253" t="s">
        <v>160</v>
      </c>
    </row>
    <row r="1888" s="15" customFormat="1">
      <c r="A1888" s="15"/>
      <c r="B1888" s="254"/>
      <c r="C1888" s="255"/>
      <c r="D1888" s="234" t="s">
        <v>171</v>
      </c>
      <c r="E1888" s="256" t="s">
        <v>19</v>
      </c>
      <c r="F1888" s="257" t="s">
        <v>173</v>
      </c>
      <c r="G1888" s="255"/>
      <c r="H1888" s="258">
        <v>25.094999999999999</v>
      </c>
      <c r="I1888" s="259"/>
      <c r="J1888" s="255"/>
      <c r="K1888" s="255"/>
      <c r="L1888" s="260"/>
      <c r="M1888" s="261"/>
      <c r="N1888" s="262"/>
      <c r="O1888" s="262"/>
      <c r="P1888" s="262"/>
      <c r="Q1888" s="262"/>
      <c r="R1888" s="262"/>
      <c r="S1888" s="262"/>
      <c r="T1888" s="263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64" t="s">
        <v>171</v>
      </c>
      <c r="AU1888" s="264" t="s">
        <v>81</v>
      </c>
      <c r="AV1888" s="15" t="s">
        <v>167</v>
      </c>
      <c r="AW1888" s="15" t="s">
        <v>33</v>
      </c>
      <c r="AX1888" s="15" t="s">
        <v>79</v>
      </c>
      <c r="AY1888" s="264" t="s">
        <v>160</v>
      </c>
    </row>
    <row r="1889" s="2" customFormat="1" ht="21.75" customHeight="1">
      <c r="A1889" s="40"/>
      <c r="B1889" s="41"/>
      <c r="C1889" s="214" t="s">
        <v>1896</v>
      </c>
      <c r="D1889" s="214" t="s">
        <v>162</v>
      </c>
      <c r="E1889" s="215" t="s">
        <v>1897</v>
      </c>
      <c r="F1889" s="216" t="s">
        <v>1898</v>
      </c>
      <c r="G1889" s="217" t="s">
        <v>181</v>
      </c>
      <c r="H1889" s="218">
        <v>199.505</v>
      </c>
      <c r="I1889" s="219"/>
      <c r="J1889" s="220">
        <f>ROUND(I1889*H1889,2)</f>
        <v>0</v>
      </c>
      <c r="K1889" s="216" t="s">
        <v>166</v>
      </c>
      <c r="L1889" s="46"/>
      <c r="M1889" s="221" t="s">
        <v>19</v>
      </c>
      <c r="N1889" s="222" t="s">
        <v>43</v>
      </c>
      <c r="O1889" s="86"/>
      <c r="P1889" s="223">
        <f>O1889*H1889</f>
        <v>0</v>
      </c>
      <c r="Q1889" s="223">
        <v>0</v>
      </c>
      <c r="R1889" s="223">
        <f>Q1889*H1889</f>
        <v>0</v>
      </c>
      <c r="S1889" s="223">
        <v>0</v>
      </c>
      <c r="T1889" s="224">
        <f>S1889*H1889</f>
        <v>0</v>
      </c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R1889" s="225" t="s">
        <v>269</v>
      </c>
      <c r="AT1889" s="225" t="s">
        <v>162</v>
      </c>
      <c r="AU1889" s="225" t="s">
        <v>81</v>
      </c>
      <c r="AY1889" s="19" t="s">
        <v>160</v>
      </c>
      <c r="BE1889" s="226">
        <f>IF(N1889="základní",J1889,0)</f>
        <v>0</v>
      </c>
      <c r="BF1889" s="226">
        <f>IF(N1889="snížená",J1889,0)</f>
        <v>0</v>
      </c>
      <c r="BG1889" s="226">
        <f>IF(N1889="zákl. přenesená",J1889,0)</f>
        <v>0</v>
      </c>
      <c r="BH1889" s="226">
        <f>IF(N1889="sníž. přenesená",J1889,0)</f>
        <v>0</v>
      </c>
      <c r="BI1889" s="226">
        <f>IF(N1889="nulová",J1889,0)</f>
        <v>0</v>
      </c>
      <c r="BJ1889" s="19" t="s">
        <v>79</v>
      </c>
      <c r="BK1889" s="226">
        <f>ROUND(I1889*H1889,2)</f>
        <v>0</v>
      </c>
      <c r="BL1889" s="19" t="s">
        <v>269</v>
      </c>
      <c r="BM1889" s="225" t="s">
        <v>1899</v>
      </c>
    </row>
    <row r="1890" s="2" customFormat="1">
      <c r="A1890" s="40"/>
      <c r="B1890" s="41"/>
      <c r="C1890" s="42"/>
      <c r="D1890" s="227" t="s">
        <v>169</v>
      </c>
      <c r="E1890" s="42"/>
      <c r="F1890" s="228" t="s">
        <v>1900</v>
      </c>
      <c r="G1890" s="42"/>
      <c r="H1890" s="42"/>
      <c r="I1890" s="229"/>
      <c r="J1890" s="42"/>
      <c r="K1890" s="42"/>
      <c r="L1890" s="46"/>
      <c r="M1890" s="230"/>
      <c r="N1890" s="231"/>
      <c r="O1890" s="86"/>
      <c r="P1890" s="86"/>
      <c r="Q1890" s="86"/>
      <c r="R1890" s="86"/>
      <c r="S1890" s="86"/>
      <c r="T1890" s="87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T1890" s="19" t="s">
        <v>169</v>
      </c>
      <c r="AU1890" s="19" t="s">
        <v>81</v>
      </c>
    </row>
    <row r="1891" s="13" customFormat="1">
      <c r="A1891" s="13"/>
      <c r="B1891" s="232"/>
      <c r="C1891" s="233"/>
      <c r="D1891" s="234" t="s">
        <v>171</v>
      </c>
      <c r="E1891" s="235" t="s">
        <v>19</v>
      </c>
      <c r="F1891" s="236" t="s">
        <v>1853</v>
      </c>
      <c r="G1891" s="233"/>
      <c r="H1891" s="235" t="s">
        <v>19</v>
      </c>
      <c r="I1891" s="237"/>
      <c r="J1891" s="233"/>
      <c r="K1891" s="233"/>
      <c r="L1891" s="238"/>
      <c r="M1891" s="239"/>
      <c r="N1891" s="240"/>
      <c r="O1891" s="240"/>
      <c r="P1891" s="240"/>
      <c r="Q1891" s="240"/>
      <c r="R1891" s="240"/>
      <c r="S1891" s="240"/>
      <c r="T1891" s="241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2" t="s">
        <v>171</v>
      </c>
      <c r="AU1891" s="242" t="s">
        <v>81</v>
      </c>
      <c r="AV1891" s="13" t="s">
        <v>79</v>
      </c>
      <c r="AW1891" s="13" t="s">
        <v>33</v>
      </c>
      <c r="AX1891" s="13" t="s">
        <v>72</v>
      </c>
      <c r="AY1891" s="242" t="s">
        <v>160</v>
      </c>
    </row>
    <row r="1892" s="14" customFormat="1">
      <c r="A1892" s="14"/>
      <c r="B1892" s="243"/>
      <c r="C1892" s="244"/>
      <c r="D1892" s="234" t="s">
        <v>171</v>
      </c>
      <c r="E1892" s="245" t="s">
        <v>19</v>
      </c>
      <c r="F1892" s="246" t="s">
        <v>1854</v>
      </c>
      <c r="G1892" s="244"/>
      <c r="H1892" s="247">
        <v>6.4379999999999997</v>
      </c>
      <c r="I1892" s="248"/>
      <c r="J1892" s="244"/>
      <c r="K1892" s="244"/>
      <c r="L1892" s="249"/>
      <c r="M1892" s="250"/>
      <c r="N1892" s="251"/>
      <c r="O1892" s="251"/>
      <c r="P1892" s="251"/>
      <c r="Q1892" s="251"/>
      <c r="R1892" s="251"/>
      <c r="S1892" s="251"/>
      <c r="T1892" s="252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3" t="s">
        <v>171</v>
      </c>
      <c r="AU1892" s="253" t="s">
        <v>81</v>
      </c>
      <c r="AV1892" s="14" t="s">
        <v>81</v>
      </c>
      <c r="AW1892" s="14" t="s">
        <v>33</v>
      </c>
      <c r="AX1892" s="14" t="s">
        <v>72</v>
      </c>
      <c r="AY1892" s="253" t="s">
        <v>160</v>
      </c>
    </row>
    <row r="1893" s="14" customFormat="1">
      <c r="A1893" s="14"/>
      <c r="B1893" s="243"/>
      <c r="C1893" s="244"/>
      <c r="D1893" s="234" t="s">
        <v>171</v>
      </c>
      <c r="E1893" s="245" t="s">
        <v>19</v>
      </c>
      <c r="F1893" s="246" t="s">
        <v>1855</v>
      </c>
      <c r="G1893" s="244"/>
      <c r="H1893" s="247">
        <v>18.359999999999999</v>
      </c>
      <c r="I1893" s="248"/>
      <c r="J1893" s="244"/>
      <c r="K1893" s="244"/>
      <c r="L1893" s="249"/>
      <c r="M1893" s="250"/>
      <c r="N1893" s="251"/>
      <c r="O1893" s="251"/>
      <c r="P1893" s="251"/>
      <c r="Q1893" s="251"/>
      <c r="R1893" s="251"/>
      <c r="S1893" s="251"/>
      <c r="T1893" s="252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3" t="s">
        <v>171</v>
      </c>
      <c r="AU1893" s="253" t="s">
        <v>81</v>
      </c>
      <c r="AV1893" s="14" t="s">
        <v>81</v>
      </c>
      <c r="AW1893" s="14" t="s">
        <v>33</v>
      </c>
      <c r="AX1893" s="14" t="s">
        <v>72</v>
      </c>
      <c r="AY1893" s="253" t="s">
        <v>160</v>
      </c>
    </row>
    <row r="1894" s="14" customFormat="1">
      <c r="A1894" s="14"/>
      <c r="B1894" s="243"/>
      <c r="C1894" s="244"/>
      <c r="D1894" s="234" t="s">
        <v>171</v>
      </c>
      <c r="E1894" s="245" t="s">
        <v>19</v>
      </c>
      <c r="F1894" s="246" t="s">
        <v>1856</v>
      </c>
      <c r="G1894" s="244"/>
      <c r="H1894" s="247">
        <v>174.70699999999999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171</v>
      </c>
      <c r="AU1894" s="253" t="s">
        <v>81</v>
      </c>
      <c r="AV1894" s="14" t="s">
        <v>81</v>
      </c>
      <c r="AW1894" s="14" t="s">
        <v>33</v>
      </c>
      <c r="AX1894" s="14" t="s">
        <v>72</v>
      </c>
      <c r="AY1894" s="253" t="s">
        <v>160</v>
      </c>
    </row>
    <row r="1895" s="15" customFormat="1">
      <c r="A1895" s="15"/>
      <c r="B1895" s="254"/>
      <c r="C1895" s="255"/>
      <c r="D1895" s="234" t="s">
        <v>171</v>
      </c>
      <c r="E1895" s="256" t="s">
        <v>19</v>
      </c>
      <c r="F1895" s="257" t="s">
        <v>173</v>
      </c>
      <c r="G1895" s="255"/>
      <c r="H1895" s="258">
        <v>199.505</v>
      </c>
      <c r="I1895" s="259"/>
      <c r="J1895" s="255"/>
      <c r="K1895" s="255"/>
      <c r="L1895" s="260"/>
      <c r="M1895" s="261"/>
      <c r="N1895" s="262"/>
      <c r="O1895" s="262"/>
      <c r="P1895" s="262"/>
      <c r="Q1895" s="262"/>
      <c r="R1895" s="262"/>
      <c r="S1895" s="262"/>
      <c r="T1895" s="263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64" t="s">
        <v>171</v>
      </c>
      <c r="AU1895" s="264" t="s">
        <v>81</v>
      </c>
      <c r="AV1895" s="15" t="s">
        <v>167</v>
      </c>
      <c r="AW1895" s="15" t="s">
        <v>33</v>
      </c>
      <c r="AX1895" s="15" t="s">
        <v>79</v>
      </c>
      <c r="AY1895" s="264" t="s">
        <v>160</v>
      </c>
    </row>
    <row r="1896" s="2" customFormat="1" ht="16.5" customHeight="1">
      <c r="A1896" s="40"/>
      <c r="B1896" s="41"/>
      <c r="C1896" s="279" t="s">
        <v>1901</v>
      </c>
      <c r="D1896" s="279" t="s">
        <v>1270</v>
      </c>
      <c r="E1896" s="280" t="s">
        <v>1902</v>
      </c>
      <c r="F1896" s="281" t="s">
        <v>1903</v>
      </c>
      <c r="G1896" s="282" t="s">
        <v>181</v>
      </c>
      <c r="H1896" s="283">
        <v>230.428</v>
      </c>
      <c r="I1896" s="284"/>
      <c r="J1896" s="285">
        <f>ROUND(I1896*H1896,2)</f>
        <v>0</v>
      </c>
      <c r="K1896" s="281" t="s">
        <v>166</v>
      </c>
      <c r="L1896" s="286"/>
      <c r="M1896" s="287" t="s">
        <v>19</v>
      </c>
      <c r="N1896" s="288" t="s">
        <v>43</v>
      </c>
      <c r="O1896" s="86"/>
      <c r="P1896" s="223">
        <f>O1896*H1896</f>
        <v>0</v>
      </c>
      <c r="Q1896" s="223">
        <v>0.00050000000000000001</v>
      </c>
      <c r="R1896" s="223">
        <f>Q1896*H1896</f>
        <v>0.115214</v>
      </c>
      <c r="S1896" s="223">
        <v>0</v>
      </c>
      <c r="T1896" s="224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25" t="s">
        <v>367</v>
      </c>
      <c r="AT1896" s="225" t="s">
        <v>1270</v>
      </c>
      <c r="AU1896" s="225" t="s">
        <v>81</v>
      </c>
      <c r="AY1896" s="19" t="s">
        <v>160</v>
      </c>
      <c r="BE1896" s="226">
        <f>IF(N1896="základní",J1896,0)</f>
        <v>0</v>
      </c>
      <c r="BF1896" s="226">
        <f>IF(N1896="snížená",J1896,0)</f>
        <v>0</v>
      </c>
      <c r="BG1896" s="226">
        <f>IF(N1896="zákl. přenesená",J1896,0)</f>
        <v>0</v>
      </c>
      <c r="BH1896" s="226">
        <f>IF(N1896="sníž. přenesená",J1896,0)</f>
        <v>0</v>
      </c>
      <c r="BI1896" s="226">
        <f>IF(N1896="nulová",J1896,0)</f>
        <v>0</v>
      </c>
      <c r="BJ1896" s="19" t="s">
        <v>79</v>
      </c>
      <c r="BK1896" s="226">
        <f>ROUND(I1896*H1896,2)</f>
        <v>0</v>
      </c>
      <c r="BL1896" s="19" t="s">
        <v>269</v>
      </c>
      <c r="BM1896" s="225" t="s">
        <v>1904</v>
      </c>
    </row>
    <row r="1897" s="13" customFormat="1">
      <c r="A1897" s="13"/>
      <c r="B1897" s="232"/>
      <c r="C1897" s="233"/>
      <c r="D1897" s="234" t="s">
        <v>171</v>
      </c>
      <c r="E1897" s="235" t="s">
        <v>19</v>
      </c>
      <c r="F1897" s="236" t="s">
        <v>1853</v>
      </c>
      <c r="G1897" s="233"/>
      <c r="H1897" s="235" t="s">
        <v>19</v>
      </c>
      <c r="I1897" s="237"/>
      <c r="J1897" s="233"/>
      <c r="K1897" s="233"/>
      <c r="L1897" s="238"/>
      <c r="M1897" s="239"/>
      <c r="N1897" s="240"/>
      <c r="O1897" s="240"/>
      <c r="P1897" s="240"/>
      <c r="Q1897" s="240"/>
      <c r="R1897" s="240"/>
      <c r="S1897" s="240"/>
      <c r="T1897" s="241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2" t="s">
        <v>171</v>
      </c>
      <c r="AU1897" s="242" t="s">
        <v>81</v>
      </c>
      <c r="AV1897" s="13" t="s">
        <v>79</v>
      </c>
      <c r="AW1897" s="13" t="s">
        <v>33</v>
      </c>
      <c r="AX1897" s="13" t="s">
        <v>72</v>
      </c>
      <c r="AY1897" s="242" t="s">
        <v>160</v>
      </c>
    </row>
    <row r="1898" s="14" customFormat="1">
      <c r="A1898" s="14"/>
      <c r="B1898" s="243"/>
      <c r="C1898" s="244"/>
      <c r="D1898" s="234" t="s">
        <v>171</v>
      </c>
      <c r="E1898" s="245" t="s">
        <v>19</v>
      </c>
      <c r="F1898" s="246" t="s">
        <v>1854</v>
      </c>
      <c r="G1898" s="244"/>
      <c r="H1898" s="247">
        <v>6.4379999999999997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171</v>
      </c>
      <c r="AU1898" s="253" t="s">
        <v>81</v>
      </c>
      <c r="AV1898" s="14" t="s">
        <v>81</v>
      </c>
      <c r="AW1898" s="14" t="s">
        <v>33</v>
      </c>
      <c r="AX1898" s="14" t="s">
        <v>72</v>
      </c>
      <c r="AY1898" s="253" t="s">
        <v>160</v>
      </c>
    </row>
    <row r="1899" s="14" customFormat="1">
      <c r="A1899" s="14"/>
      <c r="B1899" s="243"/>
      <c r="C1899" s="244"/>
      <c r="D1899" s="234" t="s">
        <v>171</v>
      </c>
      <c r="E1899" s="245" t="s">
        <v>19</v>
      </c>
      <c r="F1899" s="246" t="s">
        <v>1855</v>
      </c>
      <c r="G1899" s="244"/>
      <c r="H1899" s="247">
        <v>18.359999999999999</v>
      </c>
      <c r="I1899" s="248"/>
      <c r="J1899" s="244"/>
      <c r="K1899" s="244"/>
      <c r="L1899" s="249"/>
      <c r="M1899" s="250"/>
      <c r="N1899" s="251"/>
      <c r="O1899" s="251"/>
      <c r="P1899" s="251"/>
      <c r="Q1899" s="251"/>
      <c r="R1899" s="251"/>
      <c r="S1899" s="251"/>
      <c r="T1899" s="252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3" t="s">
        <v>171</v>
      </c>
      <c r="AU1899" s="253" t="s">
        <v>81</v>
      </c>
      <c r="AV1899" s="14" t="s">
        <v>81</v>
      </c>
      <c r="AW1899" s="14" t="s">
        <v>33</v>
      </c>
      <c r="AX1899" s="14" t="s">
        <v>72</v>
      </c>
      <c r="AY1899" s="253" t="s">
        <v>160</v>
      </c>
    </row>
    <row r="1900" s="14" customFormat="1">
      <c r="A1900" s="14"/>
      <c r="B1900" s="243"/>
      <c r="C1900" s="244"/>
      <c r="D1900" s="234" t="s">
        <v>171</v>
      </c>
      <c r="E1900" s="245" t="s">
        <v>19</v>
      </c>
      <c r="F1900" s="246" t="s">
        <v>1856</v>
      </c>
      <c r="G1900" s="244"/>
      <c r="H1900" s="247">
        <v>174.70699999999999</v>
      </c>
      <c r="I1900" s="248"/>
      <c r="J1900" s="244"/>
      <c r="K1900" s="244"/>
      <c r="L1900" s="249"/>
      <c r="M1900" s="250"/>
      <c r="N1900" s="251"/>
      <c r="O1900" s="251"/>
      <c r="P1900" s="251"/>
      <c r="Q1900" s="251"/>
      <c r="R1900" s="251"/>
      <c r="S1900" s="251"/>
      <c r="T1900" s="252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3" t="s">
        <v>171</v>
      </c>
      <c r="AU1900" s="253" t="s">
        <v>81</v>
      </c>
      <c r="AV1900" s="14" t="s">
        <v>81</v>
      </c>
      <c r="AW1900" s="14" t="s">
        <v>33</v>
      </c>
      <c r="AX1900" s="14" t="s">
        <v>72</v>
      </c>
      <c r="AY1900" s="253" t="s">
        <v>160</v>
      </c>
    </row>
    <row r="1901" s="15" customFormat="1">
      <c r="A1901" s="15"/>
      <c r="B1901" s="254"/>
      <c r="C1901" s="255"/>
      <c r="D1901" s="234" t="s">
        <v>171</v>
      </c>
      <c r="E1901" s="256" t="s">
        <v>19</v>
      </c>
      <c r="F1901" s="257" t="s">
        <v>173</v>
      </c>
      <c r="G1901" s="255"/>
      <c r="H1901" s="258">
        <v>199.505</v>
      </c>
      <c r="I1901" s="259"/>
      <c r="J1901" s="255"/>
      <c r="K1901" s="255"/>
      <c r="L1901" s="260"/>
      <c r="M1901" s="261"/>
      <c r="N1901" s="262"/>
      <c r="O1901" s="262"/>
      <c r="P1901" s="262"/>
      <c r="Q1901" s="262"/>
      <c r="R1901" s="262"/>
      <c r="S1901" s="262"/>
      <c r="T1901" s="263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64" t="s">
        <v>171</v>
      </c>
      <c r="AU1901" s="264" t="s">
        <v>81</v>
      </c>
      <c r="AV1901" s="15" t="s">
        <v>167</v>
      </c>
      <c r="AW1901" s="15" t="s">
        <v>33</v>
      </c>
      <c r="AX1901" s="15" t="s">
        <v>72</v>
      </c>
      <c r="AY1901" s="264" t="s">
        <v>160</v>
      </c>
    </row>
    <row r="1902" s="14" customFormat="1">
      <c r="A1902" s="14"/>
      <c r="B1902" s="243"/>
      <c r="C1902" s="244"/>
      <c r="D1902" s="234" t="s">
        <v>171</v>
      </c>
      <c r="E1902" s="245" t="s">
        <v>19</v>
      </c>
      <c r="F1902" s="246" t="s">
        <v>1905</v>
      </c>
      <c r="G1902" s="244"/>
      <c r="H1902" s="247">
        <v>230.428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3" t="s">
        <v>171</v>
      </c>
      <c r="AU1902" s="253" t="s">
        <v>81</v>
      </c>
      <c r="AV1902" s="14" t="s">
        <v>81</v>
      </c>
      <c r="AW1902" s="14" t="s">
        <v>33</v>
      </c>
      <c r="AX1902" s="14" t="s">
        <v>79</v>
      </c>
      <c r="AY1902" s="253" t="s">
        <v>160</v>
      </c>
    </row>
    <row r="1903" s="2" customFormat="1" ht="24.15" customHeight="1">
      <c r="A1903" s="40"/>
      <c r="B1903" s="41"/>
      <c r="C1903" s="214" t="s">
        <v>1906</v>
      </c>
      <c r="D1903" s="214" t="s">
        <v>162</v>
      </c>
      <c r="E1903" s="215" t="s">
        <v>1907</v>
      </c>
      <c r="F1903" s="216" t="s">
        <v>1908</v>
      </c>
      <c r="G1903" s="217" t="s">
        <v>181</v>
      </c>
      <c r="H1903" s="218">
        <v>54.311</v>
      </c>
      <c r="I1903" s="219"/>
      <c r="J1903" s="220">
        <f>ROUND(I1903*H1903,2)</f>
        <v>0</v>
      </c>
      <c r="K1903" s="216" t="s">
        <v>166</v>
      </c>
      <c r="L1903" s="46"/>
      <c r="M1903" s="221" t="s">
        <v>19</v>
      </c>
      <c r="N1903" s="222" t="s">
        <v>43</v>
      </c>
      <c r="O1903" s="86"/>
      <c r="P1903" s="223">
        <f>O1903*H1903</f>
        <v>0</v>
      </c>
      <c r="Q1903" s="223">
        <v>0</v>
      </c>
      <c r="R1903" s="223">
        <f>Q1903*H1903</f>
        <v>0</v>
      </c>
      <c r="S1903" s="223">
        <v>0</v>
      </c>
      <c r="T1903" s="224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25" t="s">
        <v>269</v>
      </c>
      <c r="AT1903" s="225" t="s">
        <v>162</v>
      </c>
      <c r="AU1903" s="225" t="s">
        <v>81</v>
      </c>
      <c r="AY1903" s="19" t="s">
        <v>160</v>
      </c>
      <c r="BE1903" s="226">
        <f>IF(N1903="základní",J1903,0)</f>
        <v>0</v>
      </c>
      <c r="BF1903" s="226">
        <f>IF(N1903="snížená",J1903,0)</f>
        <v>0</v>
      </c>
      <c r="BG1903" s="226">
        <f>IF(N1903="zákl. přenesená",J1903,0)</f>
        <v>0</v>
      </c>
      <c r="BH1903" s="226">
        <f>IF(N1903="sníž. přenesená",J1903,0)</f>
        <v>0</v>
      </c>
      <c r="BI1903" s="226">
        <f>IF(N1903="nulová",J1903,0)</f>
        <v>0</v>
      </c>
      <c r="BJ1903" s="19" t="s">
        <v>79</v>
      </c>
      <c r="BK1903" s="226">
        <f>ROUND(I1903*H1903,2)</f>
        <v>0</v>
      </c>
      <c r="BL1903" s="19" t="s">
        <v>269</v>
      </c>
      <c r="BM1903" s="225" t="s">
        <v>1909</v>
      </c>
    </row>
    <row r="1904" s="2" customFormat="1">
      <c r="A1904" s="40"/>
      <c r="B1904" s="41"/>
      <c r="C1904" s="42"/>
      <c r="D1904" s="227" t="s">
        <v>169</v>
      </c>
      <c r="E1904" s="42"/>
      <c r="F1904" s="228" t="s">
        <v>1910</v>
      </c>
      <c r="G1904" s="42"/>
      <c r="H1904" s="42"/>
      <c r="I1904" s="229"/>
      <c r="J1904" s="42"/>
      <c r="K1904" s="42"/>
      <c r="L1904" s="46"/>
      <c r="M1904" s="230"/>
      <c r="N1904" s="231"/>
      <c r="O1904" s="86"/>
      <c r="P1904" s="86"/>
      <c r="Q1904" s="86"/>
      <c r="R1904" s="86"/>
      <c r="S1904" s="86"/>
      <c r="T1904" s="87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T1904" s="19" t="s">
        <v>169</v>
      </c>
      <c r="AU1904" s="19" t="s">
        <v>81</v>
      </c>
    </row>
    <row r="1905" s="13" customFormat="1">
      <c r="A1905" s="13"/>
      <c r="B1905" s="232"/>
      <c r="C1905" s="233"/>
      <c r="D1905" s="234" t="s">
        <v>171</v>
      </c>
      <c r="E1905" s="235" t="s">
        <v>19</v>
      </c>
      <c r="F1905" s="236" t="s">
        <v>1911</v>
      </c>
      <c r="G1905" s="233"/>
      <c r="H1905" s="235" t="s">
        <v>19</v>
      </c>
      <c r="I1905" s="237"/>
      <c r="J1905" s="233"/>
      <c r="K1905" s="233"/>
      <c r="L1905" s="238"/>
      <c r="M1905" s="239"/>
      <c r="N1905" s="240"/>
      <c r="O1905" s="240"/>
      <c r="P1905" s="240"/>
      <c r="Q1905" s="240"/>
      <c r="R1905" s="240"/>
      <c r="S1905" s="240"/>
      <c r="T1905" s="241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2" t="s">
        <v>171</v>
      </c>
      <c r="AU1905" s="242" t="s">
        <v>81</v>
      </c>
      <c r="AV1905" s="13" t="s">
        <v>79</v>
      </c>
      <c r="AW1905" s="13" t="s">
        <v>33</v>
      </c>
      <c r="AX1905" s="13" t="s">
        <v>72</v>
      </c>
      <c r="AY1905" s="242" t="s">
        <v>160</v>
      </c>
    </row>
    <row r="1906" s="14" customFormat="1">
      <c r="A1906" s="14"/>
      <c r="B1906" s="243"/>
      <c r="C1906" s="244"/>
      <c r="D1906" s="234" t="s">
        <v>171</v>
      </c>
      <c r="E1906" s="245" t="s">
        <v>19</v>
      </c>
      <c r="F1906" s="246" t="s">
        <v>1912</v>
      </c>
      <c r="G1906" s="244"/>
      <c r="H1906" s="247">
        <v>9.0060000000000002</v>
      </c>
      <c r="I1906" s="248"/>
      <c r="J1906" s="244"/>
      <c r="K1906" s="244"/>
      <c r="L1906" s="249"/>
      <c r="M1906" s="250"/>
      <c r="N1906" s="251"/>
      <c r="O1906" s="251"/>
      <c r="P1906" s="251"/>
      <c r="Q1906" s="251"/>
      <c r="R1906" s="251"/>
      <c r="S1906" s="251"/>
      <c r="T1906" s="252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3" t="s">
        <v>171</v>
      </c>
      <c r="AU1906" s="253" t="s">
        <v>81</v>
      </c>
      <c r="AV1906" s="14" t="s">
        <v>81</v>
      </c>
      <c r="AW1906" s="14" t="s">
        <v>33</v>
      </c>
      <c r="AX1906" s="14" t="s">
        <v>72</v>
      </c>
      <c r="AY1906" s="253" t="s">
        <v>160</v>
      </c>
    </row>
    <row r="1907" s="14" customFormat="1">
      <c r="A1907" s="14"/>
      <c r="B1907" s="243"/>
      <c r="C1907" s="244"/>
      <c r="D1907" s="234" t="s">
        <v>171</v>
      </c>
      <c r="E1907" s="245" t="s">
        <v>19</v>
      </c>
      <c r="F1907" s="246" t="s">
        <v>1913</v>
      </c>
      <c r="G1907" s="244"/>
      <c r="H1907" s="247">
        <v>0.29999999999999999</v>
      </c>
      <c r="I1907" s="248"/>
      <c r="J1907" s="244"/>
      <c r="K1907" s="244"/>
      <c r="L1907" s="249"/>
      <c r="M1907" s="250"/>
      <c r="N1907" s="251"/>
      <c r="O1907" s="251"/>
      <c r="P1907" s="251"/>
      <c r="Q1907" s="251"/>
      <c r="R1907" s="251"/>
      <c r="S1907" s="251"/>
      <c r="T1907" s="252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3" t="s">
        <v>171</v>
      </c>
      <c r="AU1907" s="253" t="s">
        <v>81</v>
      </c>
      <c r="AV1907" s="14" t="s">
        <v>81</v>
      </c>
      <c r="AW1907" s="14" t="s">
        <v>33</v>
      </c>
      <c r="AX1907" s="14" t="s">
        <v>72</v>
      </c>
      <c r="AY1907" s="253" t="s">
        <v>160</v>
      </c>
    </row>
    <row r="1908" s="14" customFormat="1">
      <c r="A1908" s="14"/>
      <c r="B1908" s="243"/>
      <c r="C1908" s="244"/>
      <c r="D1908" s="234" t="s">
        <v>171</v>
      </c>
      <c r="E1908" s="245" t="s">
        <v>19</v>
      </c>
      <c r="F1908" s="246" t="s">
        <v>1914</v>
      </c>
      <c r="G1908" s="244"/>
      <c r="H1908" s="247">
        <v>10.795</v>
      </c>
      <c r="I1908" s="248"/>
      <c r="J1908" s="244"/>
      <c r="K1908" s="244"/>
      <c r="L1908" s="249"/>
      <c r="M1908" s="250"/>
      <c r="N1908" s="251"/>
      <c r="O1908" s="251"/>
      <c r="P1908" s="251"/>
      <c r="Q1908" s="251"/>
      <c r="R1908" s="251"/>
      <c r="S1908" s="251"/>
      <c r="T1908" s="252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3" t="s">
        <v>171</v>
      </c>
      <c r="AU1908" s="253" t="s">
        <v>81</v>
      </c>
      <c r="AV1908" s="14" t="s">
        <v>81</v>
      </c>
      <c r="AW1908" s="14" t="s">
        <v>33</v>
      </c>
      <c r="AX1908" s="14" t="s">
        <v>72</v>
      </c>
      <c r="AY1908" s="253" t="s">
        <v>160</v>
      </c>
    </row>
    <row r="1909" s="14" customFormat="1">
      <c r="A1909" s="14"/>
      <c r="B1909" s="243"/>
      <c r="C1909" s="244"/>
      <c r="D1909" s="234" t="s">
        <v>171</v>
      </c>
      <c r="E1909" s="245" t="s">
        <v>19</v>
      </c>
      <c r="F1909" s="246" t="s">
        <v>1915</v>
      </c>
      <c r="G1909" s="244"/>
      <c r="H1909" s="247">
        <v>0.753</v>
      </c>
      <c r="I1909" s="248"/>
      <c r="J1909" s="244"/>
      <c r="K1909" s="244"/>
      <c r="L1909" s="249"/>
      <c r="M1909" s="250"/>
      <c r="N1909" s="251"/>
      <c r="O1909" s="251"/>
      <c r="P1909" s="251"/>
      <c r="Q1909" s="251"/>
      <c r="R1909" s="251"/>
      <c r="S1909" s="251"/>
      <c r="T1909" s="252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3" t="s">
        <v>171</v>
      </c>
      <c r="AU1909" s="253" t="s">
        <v>81</v>
      </c>
      <c r="AV1909" s="14" t="s">
        <v>81</v>
      </c>
      <c r="AW1909" s="14" t="s">
        <v>33</v>
      </c>
      <c r="AX1909" s="14" t="s">
        <v>72</v>
      </c>
      <c r="AY1909" s="253" t="s">
        <v>160</v>
      </c>
    </row>
    <row r="1910" s="14" customFormat="1">
      <c r="A1910" s="14"/>
      <c r="B1910" s="243"/>
      <c r="C1910" s="244"/>
      <c r="D1910" s="234" t="s">
        <v>171</v>
      </c>
      <c r="E1910" s="245" t="s">
        <v>19</v>
      </c>
      <c r="F1910" s="246" t="s">
        <v>1916</v>
      </c>
      <c r="G1910" s="244"/>
      <c r="H1910" s="247">
        <v>29.491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171</v>
      </c>
      <c r="AU1910" s="253" t="s">
        <v>81</v>
      </c>
      <c r="AV1910" s="14" t="s">
        <v>81</v>
      </c>
      <c r="AW1910" s="14" t="s">
        <v>33</v>
      </c>
      <c r="AX1910" s="14" t="s">
        <v>72</v>
      </c>
      <c r="AY1910" s="253" t="s">
        <v>160</v>
      </c>
    </row>
    <row r="1911" s="14" customFormat="1">
      <c r="A1911" s="14"/>
      <c r="B1911" s="243"/>
      <c r="C1911" s="244"/>
      <c r="D1911" s="234" t="s">
        <v>171</v>
      </c>
      <c r="E1911" s="245" t="s">
        <v>19</v>
      </c>
      <c r="F1911" s="246" t="s">
        <v>1917</v>
      </c>
      <c r="G1911" s="244"/>
      <c r="H1911" s="247">
        <v>3.9660000000000002</v>
      </c>
      <c r="I1911" s="248"/>
      <c r="J1911" s="244"/>
      <c r="K1911" s="244"/>
      <c r="L1911" s="249"/>
      <c r="M1911" s="250"/>
      <c r="N1911" s="251"/>
      <c r="O1911" s="251"/>
      <c r="P1911" s="251"/>
      <c r="Q1911" s="251"/>
      <c r="R1911" s="251"/>
      <c r="S1911" s="251"/>
      <c r="T1911" s="252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3" t="s">
        <v>171</v>
      </c>
      <c r="AU1911" s="253" t="s">
        <v>81</v>
      </c>
      <c r="AV1911" s="14" t="s">
        <v>81</v>
      </c>
      <c r="AW1911" s="14" t="s">
        <v>33</v>
      </c>
      <c r="AX1911" s="14" t="s">
        <v>72</v>
      </c>
      <c r="AY1911" s="253" t="s">
        <v>160</v>
      </c>
    </row>
    <row r="1912" s="15" customFormat="1">
      <c r="A1912" s="15"/>
      <c r="B1912" s="254"/>
      <c r="C1912" s="255"/>
      <c r="D1912" s="234" t="s">
        <v>171</v>
      </c>
      <c r="E1912" s="256" t="s">
        <v>19</v>
      </c>
      <c r="F1912" s="257" t="s">
        <v>173</v>
      </c>
      <c r="G1912" s="255"/>
      <c r="H1912" s="258">
        <v>54.311</v>
      </c>
      <c r="I1912" s="259"/>
      <c r="J1912" s="255"/>
      <c r="K1912" s="255"/>
      <c r="L1912" s="260"/>
      <c r="M1912" s="261"/>
      <c r="N1912" s="262"/>
      <c r="O1912" s="262"/>
      <c r="P1912" s="262"/>
      <c r="Q1912" s="262"/>
      <c r="R1912" s="262"/>
      <c r="S1912" s="262"/>
      <c r="T1912" s="263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4" t="s">
        <v>171</v>
      </c>
      <c r="AU1912" s="264" t="s">
        <v>81</v>
      </c>
      <c r="AV1912" s="15" t="s">
        <v>167</v>
      </c>
      <c r="AW1912" s="15" t="s">
        <v>33</v>
      </c>
      <c r="AX1912" s="15" t="s">
        <v>79</v>
      </c>
      <c r="AY1912" s="264" t="s">
        <v>160</v>
      </c>
    </row>
    <row r="1913" s="2" customFormat="1" ht="16.5" customHeight="1">
      <c r="A1913" s="40"/>
      <c r="B1913" s="41"/>
      <c r="C1913" s="279" t="s">
        <v>1918</v>
      </c>
      <c r="D1913" s="279" t="s">
        <v>1270</v>
      </c>
      <c r="E1913" s="280" t="s">
        <v>1919</v>
      </c>
      <c r="F1913" s="281" t="s">
        <v>1725</v>
      </c>
      <c r="G1913" s="282" t="s">
        <v>253</v>
      </c>
      <c r="H1913" s="283">
        <v>0.019</v>
      </c>
      <c r="I1913" s="284"/>
      <c r="J1913" s="285">
        <f>ROUND(I1913*H1913,2)</f>
        <v>0</v>
      </c>
      <c r="K1913" s="281" t="s">
        <v>166</v>
      </c>
      <c r="L1913" s="286"/>
      <c r="M1913" s="287" t="s">
        <v>19</v>
      </c>
      <c r="N1913" s="288" t="s">
        <v>43</v>
      </c>
      <c r="O1913" s="86"/>
      <c r="P1913" s="223">
        <f>O1913*H1913</f>
        <v>0</v>
      </c>
      <c r="Q1913" s="223">
        <v>1</v>
      </c>
      <c r="R1913" s="223">
        <f>Q1913*H1913</f>
        <v>0.019</v>
      </c>
      <c r="S1913" s="223">
        <v>0</v>
      </c>
      <c r="T1913" s="224">
        <f>S1913*H1913</f>
        <v>0</v>
      </c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R1913" s="225" t="s">
        <v>367</v>
      </c>
      <c r="AT1913" s="225" t="s">
        <v>1270</v>
      </c>
      <c r="AU1913" s="225" t="s">
        <v>81</v>
      </c>
      <c r="AY1913" s="19" t="s">
        <v>160</v>
      </c>
      <c r="BE1913" s="226">
        <f>IF(N1913="základní",J1913,0)</f>
        <v>0</v>
      </c>
      <c r="BF1913" s="226">
        <f>IF(N1913="snížená",J1913,0)</f>
        <v>0</v>
      </c>
      <c r="BG1913" s="226">
        <f>IF(N1913="zákl. přenesená",J1913,0)</f>
        <v>0</v>
      </c>
      <c r="BH1913" s="226">
        <f>IF(N1913="sníž. přenesená",J1913,0)</f>
        <v>0</v>
      </c>
      <c r="BI1913" s="226">
        <f>IF(N1913="nulová",J1913,0)</f>
        <v>0</v>
      </c>
      <c r="BJ1913" s="19" t="s">
        <v>79</v>
      </c>
      <c r="BK1913" s="226">
        <f>ROUND(I1913*H1913,2)</f>
        <v>0</v>
      </c>
      <c r="BL1913" s="19" t="s">
        <v>269</v>
      </c>
      <c r="BM1913" s="225" t="s">
        <v>1920</v>
      </c>
    </row>
    <row r="1914" s="13" customFormat="1">
      <c r="A1914" s="13"/>
      <c r="B1914" s="232"/>
      <c r="C1914" s="233"/>
      <c r="D1914" s="234" t="s">
        <v>171</v>
      </c>
      <c r="E1914" s="235" t="s">
        <v>19</v>
      </c>
      <c r="F1914" s="236" t="s">
        <v>1911</v>
      </c>
      <c r="G1914" s="233"/>
      <c r="H1914" s="235" t="s">
        <v>19</v>
      </c>
      <c r="I1914" s="237"/>
      <c r="J1914" s="233"/>
      <c r="K1914" s="233"/>
      <c r="L1914" s="238"/>
      <c r="M1914" s="239"/>
      <c r="N1914" s="240"/>
      <c r="O1914" s="240"/>
      <c r="P1914" s="240"/>
      <c r="Q1914" s="240"/>
      <c r="R1914" s="240"/>
      <c r="S1914" s="240"/>
      <c r="T1914" s="24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2" t="s">
        <v>171</v>
      </c>
      <c r="AU1914" s="242" t="s">
        <v>81</v>
      </c>
      <c r="AV1914" s="13" t="s">
        <v>79</v>
      </c>
      <c r="AW1914" s="13" t="s">
        <v>33</v>
      </c>
      <c r="AX1914" s="13" t="s">
        <v>72</v>
      </c>
      <c r="AY1914" s="242" t="s">
        <v>160</v>
      </c>
    </row>
    <row r="1915" s="14" customFormat="1">
      <c r="A1915" s="14"/>
      <c r="B1915" s="243"/>
      <c r="C1915" s="244"/>
      <c r="D1915" s="234" t="s">
        <v>171</v>
      </c>
      <c r="E1915" s="245" t="s">
        <v>19</v>
      </c>
      <c r="F1915" s="246" t="s">
        <v>1912</v>
      </c>
      <c r="G1915" s="244"/>
      <c r="H1915" s="247">
        <v>9.0060000000000002</v>
      </c>
      <c r="I1915" s="248"/>
      <c r="J1915" s="244"/>
      <c r="K1915" s="244"/>
      <c r="L1915" s="249"/>
      <c r="M1915" s="250"/>
      <c r="N1915" s="251"/>
      <c r="O1915" s="251"/>
      <c r="P1915" s="251"/>
      <c r="Q1915" s="251"/>
      <c r="R1915" s="251"/>
      <c r="S1915" s="251"/>
      <c r="T1915" s="252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3" t="s">
        <v>171</v>
      </c>
      <c r="AU1915" s="253" t="s">
        <v>81</v>
      </c>
      <c r="AV1915" s="14" t="s">
        <v>81</v>
      </c>
      <c r="AW1915" s="14" t="s">
        <v>33</v>
      </c>
      <c r="AX1915" s="14" t="s">
        <v>72</v>
      </c>
      <c r="AY1915" s="253" t="s">
        <v>160</v>
      </c>
    </row>
    <row r="1916" s="14" customFormat="1">
      <c r="A1916" s="14"/>
      <c r="B1916" s="243"/>
      <c r="C1916" s="244"/>
      <c r="D1916" s="234" t="s">
        <v>171</v>
      </c>
      <c r="E1916" s="245" t="s">
        <v>19</v>
      </c>
      <c r="F1916" s="246" t="s">
        <v>1913</v>
      </c>
      <c r="G1916" s="244"/>
      <c r="H1916" s="247">
        <v>0.29999999999999999</v>
      </c>
      <c r="I1916" s="248"/>
      <c r="J1916" s="244"/>
      <c r="K1916" s="244"/>
      <c r="L1916" s="249"/>
      <c r="M1916" s="250"/>
      <c r="N1916" s="251"/>
      <c r="O1916" s="251"/>
      <c r="P1916" s="251"/>
      <c r="Q1916" s="251"/>
      <c r="R1916" s="251"/>
      <c r="S1916" s="251"/>
      <c r="T1916" s="252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3" t="s">
        <v>171</v>
      </c>
      <c r="AU1916" s="253" t="s">
        <v>81</v>
      </c>
      <c r="AV1916" s="14" t="s">
        <v>81</v>
      </c>
      <c r="AW1916" s="14" t="s">
        <v>33</v>
      </c>
      <c r="AX1916" s="14" t="s">
        <v>72</v>
      </c>
      <c r="AY1916" s="253" t="s">
        <v>160</v>
      </c>
    </row>
    <row r="1917" s="14" customFormat="1">
      <c r="A1917" s="14"/>
      <c r="B1917" s="243"/>
      <c r="C1917" s="244"/>
      <c r="D1917" s="234" t="s">
        <v>171</v>
      </c>
      <c r="E1917" s="245" t="s">
        <v>19</v>
      </c>
      <c r="F1917" s="246" t="s">
        <v>1914</v>
      </c>
      <c r="G1917" s="244"/>
      <c r="H1917" s="247">
        <v>10.795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171</v>
      </c>
      <c r="AU1917" s="253" t="s">
        <v>81</v>
      </c>
      <c r="AV1917" s="14" t="s">
        <v>81</v>
      </c>
      <c r="AW1917" s="14" t="s">
        <v>33</v>
      </c>
      <c r="AX1917" s="14" t="s">
        <v>72</v>
      </c>
      <c r="AY1917" s="253" t="s">
        <v>160</v>
      </c>
    </row>
    <row r="1918" s="14" customFormat="1">
      <c r="A1918" s="14"/>
      <c r="B1918" s="243"/>
      <c r="C1918" s="244"/>
      <c r="D1918" s="234" t="s">
        <v>171</v>
      </c>
      <c r="E1918" s="245" t="s">
        <v>19</v>
      </c>
      <c r="F1918" s="246" t="s">
        <v>1915</v>
      </c>
      <c r="G1918" s="244"/>
      <c r="H1918" s="247">
        <v>0.753</v>
      </c>
      <c r="I1918" s="248"/>
      <c r="J1918" s="244"/>
      <c r="K1918" s="244"/>
      <c r="L1918" s="249"/>
      <c r="M1918" s="250"/>
      <c r="N1918" s="251"/>
      <c r="O1918" s="251"/>
      <c r="P1918" s="251"/>
      <c r="Q1918" s="251"/>
      <c r="R1918" s="251"/>
      <c r="S1918" s="251"/>
      <c r="T1918" s="252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3" t="s">
        <v>171</v>
      </c>
      <c r="AU1918" s="253" t="s">
        <v>81</v>
      </c>
      <c r="AV1918" s="14" t="s">
        <v>81</v>
      </c>
      <c r="AW1918" s="14" t="s">
        <v>33</v>
      </c>
      <c r="AX1918" s="14" t="s">
        <v>72</v>
      </c>
      <c r="AY1918" s="253" t="s">
        <v>160</v>
      </c>
    </row>
    <row r="1919" s="14" customFormat="1">
      <c r="A1919" s="14"/>
      <c r="B1919" s="243"/>
      <c r="C1919" s="244"/>
      <c r="D1919" s="234" t="s">
        <v>171</v>
      </c>
      <c r="E1919" s="245" t="s">
        <v>19</v>
      </c>
      <c r="F1919" s="246" t="s">
        <v>1916</v>
      </c>
      <c r="G1919" s="244"/>
      <c r="H1919" s="247">
        <v>29.491</v>
      </c>
      <c r="I1919" s="248"/>
      <c r="J1919" s="244"/>
      <c r="K1919" s="244"/>
      <c r="L1919" s="249"/>
      <c r="M1919" s="250"/>
      <c r="N1919" s="251"/>
      <c r="O1919" s="251"/>
      <c r="P1919" s="251"/>
      <c r="Q1919" s="251"/>
      <c r="R1919" s="251"/>
      <c r="S1919" s="251"/>
      <c r="T1919" s="252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3" t="s">
        <v>171</v>
      </c>
      <c r="AU1919" s="253" t="s">
        <v>81</v>
      </c>
      <c r="AV1919" s="14" t="s">
        <v>81</v>
      </c>
      <c r="AW1919" s="14" t="s">
        <v>33</v>
      </c>
      <c r="AX1919" s="14" t="s">
        <v>72</v>
      </c>
      <c r="AY1919" s="253" t="s">
        <v>160</v>
      </c>
    </row>
    <row r="1920" s="14" customFormat="1">
      <c r="A1920" s="14"/>
      <c r="B1920" s="243"/>
      <c r="C1920" s="244"/>
      <c r="D1920" s="234" t="s">
        <v>171</v>
      </c>
      <c r="E1920" s="245" t="s">
        <v>19</v>
      </c>
      <c r="F1920" s="246" t="s">
        <v>1917</v>
      </c>
      <c r="G1920" s="244"/>
      <c r="H1920" s="247">
        <v>3.9660000000000002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3" t="s">
        <v>171</v>
      </c>
      <c r="AU1920" s="253" t="s">
        <v>81</v>
      </c>
      <c r="AV1920" s="14" t="s">
        <v>81</v>
      </c>
      <c r="AW1920" s="14" t="s">
        <v>33</v>
      </c>
      <c r="AX1920" s="14" t="s">
        <v>72</v>
      </c>
      <c r="AY1920" s="253" t="s">
        <v>160</v>
      </c>
    </row>
    <row r="1921" s="15" customFormat="1">
      <c r="A1921" s="15"/>
      <c r="B1921" s="254"/>
      <c r="C1921" s="255"/>
      <c r="D1921" s="234" t="s">
        <v>171</v>
      </c>
      <c r="E1921" s="256" t="s">
        <v>19</v>
      </c>
      <c r="F1921" s="257" t="s">
        <v>173</v>
      </c>
      <c r="G1921" s="255"/>
      <c r="H1921" s="258">
        <v>54.311</v>
      </c>
      <c r="I1921" s="259"/>
      <c r="J1921" s="255"/>
      <c r="K1921" s="255"/>
      <c r="L1921" s="260"/>
      <c r="M1921" s="261"/>
      <c r="N1921" s="262"/>
      <c r="O1921" s="262"/>
      <c r="P1921" s="262"/>
      <c r="Q1921" s="262"/>
      <c r="R1921" s="262"/>
      <c r="S1921" s="262"/>
      <c r="T1921" s="263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64" t="s">
        <v>171</v>
      </c>
      <c r="AU1921" s="264" t="s">
        <v>81</v>
      </c>
      <c r="AV1921" s="15" t="s">
        <v>167</v>
      </c>
      <c r="AW1921" s="15" t="s">
        <v>33</v>
      </c>
      <c r="AX1921" s="15" t="s">
        <v>72</v>
      </c>
      <c r="AY1921" s="264" t="s">
        <v>160</v>
      </c>
    </row>
    <row r="1922" s="14" customFormat="1">
      <c r="A1922" s="14"/>
      <c r="B1922" s="243"/>
      <c r="C1922" s="244"/>
      <c r="D1922" s="234" t="s">
        <v>171</v>
      </c>
      <c r="E1922" s="245" t="s">
        <v>19</v>
      </c>
      <c r="F1922" s="246" t="s">
        <v>1921</v>
      </c>
      <c r="G1922" s="244"/>
      <c r="H1922" s="247">
        <v>0.019</v>
      </c>
      <c r="I1922" s="248"/>
      <c r="J1922" s="244"/>
      <c r="K1922" s="244"/>
      <c r="L1922" s="249"/>
      <c r="M1922" s="250"/>
      <c r="N1922" s="251"/>
      <c r="O1922" s="251"/>
      <c r="P1922" s="251"/>
      <c r="Q1922" s="251"/>
      <c r="R1922" s="251"/>
      <c r="S1922" s="251"/>
      <c r="T1922" s="252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3" t="s">
        <v>171</v>
      </c>
      <c r="AU1922" s="253" t="s">
        <v>81</v>
      </c>
      <c r="AV1922" s="14" t="s">
        <v>81</v>
      </c>
      <c r="AW1922" s="14" t="s">
        <v>33</v>
      </c>
      <c r="AX1922" s="14" t="s">
        <v>79</v>
      </c>
      <c r="AY1922" s="253" t="s">
        <v>160</v>
      </c>
    </row>
    <row r="1923" s="2" customFormat="1" ht="24.15" customHeight="1">
      <c r="A1923" s="40"/>
      <c r="B1923" s="41"/>
      <c r="C1923" s="214" t="s">
        <v>1922</v>
      </c>
      <c r="D1923" s="214" t="s">
        <v>162</v>
      </c>
      <c r="E1923" s="215" t="s">
        <v>1923</v>
      </c>
      <c r="F1923" s="216" t="s">
        <v>1924</v>
      </c>
      <c r="G1923" s="217" t="s">
        <v>181</v>
      </c>
      <c r="H1923" s="218">
        <v>54.311</v>
      </c>
      <c r="I1923" s="219"/>
      <c r="J1923" s="220">
        <f>ROUND(I1923*H1923,2)</f>
        <v>0</v>
      </c>
      <c r="K1923" s="216" t="s">
        <v>166</v>
      </c>
      <c r="L1923" s="46"/>
      <c r="M1923" s="221" t="s">
        <v>19</v>
      </c>
      <c r="N1923" s="222" t="s">
        <v>43</v>
      </c>
      <c r="O1923" s="86"/>
      <c r="P1923" s="223">
        <f>O1923*H1923</f>
        <v>0</v>
      </c>
      <c r="Q1923" s="223">
        <v>0.00093999999999999997</v>
      </c>
      <c r="R1923" s="223">
        <f>Q1923*H1923</f>
        <v>0.051052340000000002</v>
      </c>
      <c r="S1923" s="223">
        <v>0</v>
      </c>
      <c r="T1923" s="224">
        <f>S1923*H1923</f>
        <v>0</v>
      </c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R1923" s="225" t="s">
        <v>269</v>
      </c>
      <c r="AT1923" s="225" t="s">
        <v>162</v>
      </c>
      <c r="AU1923" s="225" t="s">
        <v>81</v>
      </c>
      <c r="AY1923" s="19" t="s">
        <v>160</v>
      </c>
      <c r="BE1923" s="226">
        <f>IF(N1923="základní",J1923,0)</f>
        <v>0</v>
      </c>
      <c r="BF1923" s="226">
        <f>IF(N1923="snížená",J1923,0)</f>
        <v>0</v>
      </c>
      <c r="BG1923" s="226">
        <f>IF(N1923="zákl. přenesená",J1923,0)</f>
        <v>0</v>
      </c>
      <c r="BH1923" s="226">
        <f>IF(N1923="sníž. přenesená",J1923,0)</f>
        <v>0</v>
      </c>
      <c r="BI1923" s="226">
        <f>IF(N1923="nulová",J1923,0)</f>
        <v>0</v>
      </c>
      <c r="BJ1923" s="19" t="s">
        <v>79</v>
      </c>
      <c r="BK1923" s="226">
        <f>ROUND(I1923*H1923,2)</f>
        <v>0</v>
      </c>
      <c r="BL1923" s="19" t="s">
        <v>269</v>
      </c>
      <c r="BM1923" s="225" t="s">
        <v>1925</v>
      </c>
    </row>
    <row r="1924" s="2" customFormat="1">
      <c r="A1924" s="40"/>
      <c r="B1924" s="41"/>
      <c r="C1924" s="42"/>
      <c r="D1924" s="227" t="s">
        <v>169</v>
      </c>
      <c r="E1924" s="42"/>
      <c r="F1924" s="228" t="s">
        <v>1926</v>
      </c>
      <c r="G1924" s="42"/>
      <c r="H1924" s="42"/>
      <c r="I1924" s="229"/>
      <c r="J1924" s="42"/>
      <c r="K1924" s="42"/>
      <c r="L1924" s="46"/>
      <c r="M1924" s="230"/>
      <c r="N1924" s="231"/>
      <c r="O1924" s="86"/>
      <c r="P1924" s="86"/>
      <c r="Q1924" s="86"/>
      <c r="R1924" s="86"/>
      <c r="S1924" s="86"/>
      <c r="T1924" s="87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T1924" s="19" t="s">
        <v>169</v>
      </c>
      <c r="AU1924" s="19" t="s">
        <v>81</v>
      </c>
    </row>
    <row r="1925" s="13" customFormat="1">
      <c r="A1925" s="13"/>
      <c r="B1925" s="232"/>
      <c r="C1925" s="233"/>
      <c r="D1925" s="234" t="s">
        <v>171</v>
      </c>
      <c r="E1925" s="235" t="s">
        <v>19</v>
      </c>
      <c r="F1925" s="236" t="s">
        <v>1911</v>
      </c>
      <c r="G1925" s="233"/>
      <c r="H1925" s="235" t="s">
        <v>19</v>
      </c>
      <c r="I1925" s="237"/>
      <c r="J1925" s="233"/>
      <c r="K1925" s="233"/>
      <c r="L1925" s="238"/>
      <c r="M1925" s="239"/>
      <c r="N1925" s="240"/>
      <c r="O1925" s="240"/>
      <c r="P1925" s="240"/>
      <c r="Q1925" s="240"/>
      <c r="R1925" s="240"/>
      <c r="S1925" s="240"/>
      <c r="T1925" s="24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2" t="s">
        <v>171</v>
      </c>
      <c r="AU1925" s="242" t="s">
        <v>81</v>
      </c>
      <c r="AV1925" s="13" t="s">
        <v>79</v>
      </c>
      <c r="AW1925" s="13" t="s">
        <v>33</v>
      </c>
      <c r="AX1925" s="13" t="s">
        <v>72</v>
      </c>
      <c r="AY1925" s="242" t="s">
        <v>160</v>
      </c>
    </row>
    <row r="1926" s="14" customFormat="1">
      <c r="A1926" s="14"/>
      <c r="B1926" s="243"/>
      <c r="C1926" s="244"/>
      <c r="D1926" s="234" t="s">
        <v>171</v>
      </c>
      <c r="E1926" s="245" t="s">
        <v>19</v>
      </c>
      <c r="F1926" s="246" t="s">
        <v>1912</v>
      </c>
      <c r="G1926" s="244"/>
      <c r="H1926" s="247">
        <v>9.0060000000000002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171</v>
      </c>
      <c r="AU1926" s="253" t="s">
        <v>81</v>
      </c>
      <c r="AV1926" s="14" t="s">
        <v>81</v>
      </c>
      <c r="AW1926" s="14" t="s">
        <v>33</v>
      </c>
      <c r="AX1926" s="14" t="s">
        <v>72</v>
      </c>
      <c r="AY1926" s="253" t="s">
        <v>160</v>
      </c>
    </row>
    <row r="1927" s="14" customFormat="1">
      <c r="A1927" s="14"/>
      <c r="B1927" s="243"/>
      <c r="C1927" s="244"/>
      <c r="D1927" s="234" t="s">
        <v>171</v>
      </c>
      <c r="E1927" s="245" t="s">
        <v>19</v>
      </c>
      <c r="F1927" s="246" t="s">
        <v>1913</v>
      </c>
      <c r="G1927" s="244"/>
      <c r="H1927" s="247">
        <v>0.29999999999999999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171</v>
      </c>
      <c r="AU1927" s="253" t="s">
        <v>81</v>
      </c>
      <c r="AV1927" s="14" t="s">
        <v>81</v>
      </c>
      <c r="AW1927" s="14" t="s">
        <v>33</v>
      </c>
      <c r="AX1927" s="14" t="s">
        <v>72</v>
      </c>
      <c r="AY1927" s="253" t="s">
        <v>160</v>
      </c>
    </row>
    <row r="1928" s="14" customFormat="1">
      <c r="A1928" s="14"/>
      <c r="B1928" s="243"/>
      <c r="C1928" s="244"/>
      <c r="D1928" s="234" t="s">
        <v>171</v>
      </c>
      <c r="E1928" s="245" t="s">
        <v>19</v>
      </c>
      <c r="F1928" s="246" t="s">
        <v>1914</v>
      </c>
      <c r="G1928" s="244"/>
      <c r="H1928" s="247">
        <v>10.795</v>
      </c>
      <c r="I1928" s="248"/>
      <c r="J1928" s="244"/>
      <c r="K1928" s="244"/>
      <c r="L1928" s="249"/>
      <c r="M1928" s="250"/>
      <c r="N1928" s="251"/>
      <c r="O1928" s="251"/>
      <c r="P1928" s="251"/>
      <c r="Q1928" s="251"/>
      <c r="R1928" s="251"/>
      <c r="S1928" s="251"/>
      <c r="T1928" s="252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3" t="s">
        <v>171</v>
      </c>
      <c r="AU1928" s="253" t="s">
        <v>81</v>
      </c>
      <c r="AV1928" s="14" t="s">
        <v>81</v>
      </c>
      <c r="AW1928" s="14" t="s">
        <v>33</v>
      </c>
      <c r="AX1928" s="14" t="s">
        <v>72</v>
      </c>
      <c r="AY1928" s="253" t="s">
        <v>160</v>
      </c>
    </row>
    <row r="1929" s="14" customFormat="1">
      <c r="A1929" s="14"/>
      <c r="B1929" s="243"/>
      <c r="C1929" s="244"/>
      <c r="D1929" s="234" t="s">
        <v>171</v>
      </c>
      <c r="E1929" s="245" t="s">
        <v>19</v>
      </c>
      <c r="F1929" s="246" t="s">
        <v>1915</v>
      </c>
      <c r="G1929" s="244"/>
      <c r="H1929" s="247">
        <v>0.753</v>
      </c>
      <c r="I1929" s="248"/>
      <c r="J1929" s="244"/>
      <c r="K1929" s="244"/>
      <c r="L1929" s="249"/>
      <c r="M1929" s="250"/>
      <c r="N1929" s="251"/>
      <c r="O1929" s="251"/>
      <c r="P1929" s="251"/>
      <c r="Q1929" s="251"/>
      <c r="R1929" s="251"/>
      <c r="S1929" s="251"/>
      <c r="T1929" s="252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3" t="s">
        <v>171</v>
      </c>
      <c r="AU1929" s="253" t="s">
        <v>81</v>
      </c>
      <c r="AV1929" s="14" t="s">
        <v>81</v>
      </c>
      <c r="AW1929" s="14" t="s">
        <v>33</v>
      </c>
      <c r="AX1929" s="14" t="s">
        <v>72</v>
      </c>
      <c r="AY1929" s="253" t="s">
        <v>160</v>
      </c>
    </row>
    <row r="1930" s="14" customFormat="1">
      <c r="A1930" s="14"/>
      <c r="B1930" s="243"/>
      <c r="C1930" s="244"/>
      <c r="D1930" s="234" t="s">
        <v>171</v>
      </c>
      <c r="E1930" s="245" t="s">
        <v>19</v>
      </c>
      <c r="F1930" s="246" t="s">
        <v>1916</v>
      </c>
      <c r="G1930" s="244"/>
      <c r="H1930" s="247">
        <v>29.491</v>
      </c>
      <c r="I1930" s="248"/>
      <c r="J1930" s="244"/>
      <c r="K1930" s="244"/>
      <c r="L1930" s="249"/>
      <c r="M1930" s="250"/>
      <c r="N1930" s="251"/>
      <c r="O1930" s="251"/>
      <c r="P1930" s="251"/>
      <c r="Q1930" s="251"/>
      <c r="R1930" s="251"/>
      <c r="S1930" s="251"/>
      <c r="T1930" s="252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3" t="s">
        <v>171</v>
      </c>
      <c r="AU1930" s="253" t="s">
        <v>81</v>
      </c>
      <c r="AV1930" s="14" t="s">
        <v>81</v>
      </c>
      <c r="AW1930" s="14" t="s">
        <v>33</v>
      </c>
      <c r="AX1930" s="14" t="s">
        <v>72</v>
      </c>
      <c r="AY1930" s="253" t="s">
        <v>160</v>
      </c>
    </row>
    <row r="1931" s="14" customFormat="1">
      <c r="A1931" s="14"/>
      <c r="B1931" s="243"/>
      <c r="C1931" s="244"/>
      <c r="D1931" s="234" t="s">
        <v>171</v>
      </c>
      <c r="E1931" s="245" t="s">
        <v>19</v>
      </c>
      <c r="F1931" s="246" t="s">
        <v>1917</v>
      </c>
      <c r="G1931" s="244"/>
      <c r="H1931" s="247">
        <v>3.9660000000000002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3" t="s">
        <v>171</v>
      </c>
      <c r="AU1931" s="253" t="s">
        <v>81</v>
      </c>
      <c r="AV1931" s="14" t="s">
        <v>81</v>
      </c>
      <c r="AW1931" s="14" t="s">
        <v>33</v>
      </c>
      <c r="AX1931" s="14" t="s">
        <v>72</v>
      </c>
      <c r="AY1931" s="253" t="s">
        <v>160</v>
      </c>
    </row>
    <row r="1932" s="15" customFormat="1">
      <c r="A1932" s="15"/>
      <c r="B1932" s="254"/>
      <c r="C1932" s="255"/>
      <c r="D1932" s="234" t="s">
        <v>171</v>
      </c>
      <c r="E1932" s="256" t="s">
        <v>19</v>
      </c>
      <c r="F1932" s="257" t="s">
        <v>173</v>
      </c>
      <c r="G1932" s="255"/>
      <c r="H1932" s="258">
        <v>54.311</v>
      </c>
      <c r="I1932" s="259"/>
      <c r="J1932" s="255"/>
      <c r="K1932" s="255"/>
      <c r="L1932" s="260"/>
      <c r="M1932" s="261"/>
      <c r="N1932" s="262"/>
      <c r="O1932" s="262"/>
      <c r="P1932" s="262"/>
      <c r="Q1932" s="262"/>
      <c r="R1932" s="262"/>
      <c r="S1932" s="262"/>
      <c r="T1932" s="263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64" t="s">
        <v>171</v>
      </c>
      <c r="AU1932" s="264" t="s">
        <v>81</v>
      </c>
      <c r="AV1932" s="15" t="s">
        <v>167</v>
      </c>
      <c r="AW1932" s="15" t="s">
        <v>33</v>
      </c>
      <c r="AX1932" s="15" t="s">
        <v>79</v>
      </c>
      <c r="AY1932" s="264" t="s">
        <v>160</v>
      </c>
    </row>
    <row r="1933" s="2" customFormat="1" ht="24.15" customHeight="1">
      <c r="A1933" s="40"/>
      <c r="B1933" s="41"/>
      <c r="C1933" s="279" t="s">
        <v>1927</v>
      </c>
      <c r="D1933" s="279" t="s">
        <v>1270</v>
      </c>
      <c r="E1933" s="280" t="s">
        <v>1928</v>
      </c>
      <c r="F1933" s="281" t="s">
        <v>1845</v>
      </c>
      <c r="G1933" s="282" t="s">
        <v>181</v>
      </c>
      <c r="H1933" s="283">
        <v>65.173000000000002</v>
      </c>
      <c r="I1933" s="284"/>
      <c r="J1933" s="285">
        <f>ROUND(I1933*H1933,2)</f>
        <v>0</v>
      </c>
      <c r="K1933" s="281" t="s">
        <v>166</v>
      </c>
      <c r="L1933" s="286"/>
      <c r="M1933" s="287" t="s">
        <v>19</v>
      </c>
      <c r="N1933" s="288" t="s">
        <v>43</v>
      </c>
      <c r="O1933" s="86"/>
      <c r="P1933" s="223">
        <f>O1933*H1933</f>
        <v>0</v>
      </c>
      <c r="Q1933" s="223">
        <v>0.0054000000000000003</v>
      </c>
      <c r="R1933" s="223">
        <f>Q1933*H1933</f>
        <v>0.35193420000000003</v>
      </c>
      <c r="S1933" s="223">
        <v>0</v>
      </c>
      <c r="T1933" s="224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25" t="s">
        <v>367</v>
      </c>
      <c r="AT1933" s="225" t="s">
        <v>1270</v>
      </c>
      <c r="AU1933" s="225" t="s">
        <v>81</v>
      </c>
      <c r="AY1933" s="19" t="s">
        <v>160</v>
      </c>
      <c r="BE1933" s="226">
        <f>IF(N1933="základní",J1933,0)</f>
        <v>0</v>
      </c>
      <c r="BF1933" s="226">
        <f>IF(N1933="snížená",J1933,0)</f>
        <v>0</v>
      </c>
      <c r="BG1933" s="226">
        <f>IF(N1933="zákl. přenesená",J1933,0)</f>
        <v>0</v>
      </c>
      <c r="BH1933" s="226">
        <f>IF(N1933="sníž. přenesená",J1933,0)</f>
        <v>0</v>
      </c>
      <c r="BI1933" s="226">
        <f>IF(N1933="nulová",J1933,0)</f>
        <v>0</v>
      </c>
      <c r="BJ1933" s="19" t="s">
        <v>79</v>
      </c>
      <c r="BK1933" s="226">
        <f>ROUND(I1933*H1933,2)</f>
        <v>0</v>
      </c>
      <c r="BL1933" s="19" t="s">
        <v>269</v>
      </c>
      <c r="BM1933" s="225" t="s">
        <v>1929</v>
      </c>
    </row>
    <row r="1934" s="13" customFormat="1">
      <c r="A1934" s="13"/>
      <c r="B1934" s="232"/>
      <c r="C1934" s="233"/>
      <c r="D1934" s="234" t="s">
        <v>171</v>
      </c>
      <c r="E1934" s="235" t="s">
        <v>19</v>
      </c>
      <c r="F1934" s="236" t="s">
        <v>1911</v>
      </c>
      <c r="G1934" s="233"/>
      <c r="H1934" s="235" t="s">
        <v>19</v>
      </c>
      <c r="I1934" s="237"/>
      <c r="J1934" s="233"/>
      <c r="K1934" s="233"/>
      <c r="L1934" s="238"/>
      <c r="M1934" s="239"/>
      <c r="N1934" s="240"/>
      <c r="O1934" s="240"/>
      <c r="P1934" s="240"/>
      <c r="Q1934" s="240"/>
      <c r="R1934" s="240"/>
      <c r="S1934" s="240"/>
      <c r="T1934" s="241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2" t="s">
        <v>171</v>
      </c>
      <c r="AU1934" s="242" t="s">
        <v>81</v>
      </c>
      <c r="AV1934" s="13" t="s">
        <v>79</v>
      </c>
      <c r="AW1934" s="13" t="s">
        <v>33</v>
      </c>
      <c r="AX1934" s="13" t="s">
        <v>72</v>
      </c>
      <c r="AY1934" s="242" t="s">
        <v>160</v>
      </c>
    </row>
    <row r="1935" s="14" customFormat="1">
      <c r="A1935" s="14"/>
      <c r="B1935" s="243"/>
      <c r="C1935" s="244"/>
      <c r="D1935" s="234" t="s">
        <v>171</v>
      </c>
      <c r="E1935" s="245" t="s">
        <v>19</v>
      </c>
      <c r="F1935" s="246" t="s">
        <v>1912</v>
      </c>
      <c r="G1935" s="244"/>
      <c r="H1935" s="247">
        <v>9.0060000000000002</v>
      </c>
      <c r="I1935" s="248"/>
      <c r="J1935" s="244"/>
      <c r="K1935" s="244"/>
      <c r="L1935" s="249"/>
      <c r="M1935" s="250"/>
      <c r="N1935" s="251"/>
      <c r="O1935" s="251"/>
      <c r="P1935" s="251"/>
      <c r="Q1935" s="251"/>
      <c r="R1935" s="251"/>
      <c r="S1935" s="251"/>
      <c r="T1935" s="252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3" t="s">
        <v>171</v>
      </c>
      <c r="AU1935" s="253" t="s">
        <v>81</v>
      </c>
      <c r="AV1935" s="14" t="s">
        <v>81</v>
      </c>
      <c r="AW1935" s="14" t="s">
        <v>33</v>
      </c>
      <c r="AX1935" s="14" t="s">
        <v>72</v>
      </c>
      <c r="AY1935" s="253" t="s">
        <v>160</v>
      </c>
    </row>
    <row r="1936" s="14" customFormat="1">
      <c r="A1936" s="14"/>
      <c r="B1936" s="243"/>
      <c r="C1936" s="244"/>
      <c r="D1936" s="234" t="s">
        <v>171</v>
      </c>
      <c r="E1936" s="245" t="s">
        <v>19</v>
      </c>
      <c r="F1936" s="246" t="s">
        <v>1913</v>
      </c>
      <c r="G1936" s="244"/>
      <c r="H1936" s="247">
        <v>0.29999999999999999</v>
      </c>
      <c r="I1936" s="248"/>
      <c r="J1936" s="244"/>
      <c r="K1936" s="244"/>
      <c r="L1936" s="249"/>
      <c r="M1936" s="250"/>
      <c r="N1936" s="251"/>
      <c r="O1936" s="251"/>
      <c r="P1936" s="251"/>
      <c r="Q1936" s="251"/>
      <c r="R1936" s="251"/>
      <c r="S1936" s="251"/>
      <c r="T1936" s="252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3" t="s">
        <v>171</v>
      </c>
      <c r="AU1936" s="253" t="s">
        <v>81</v>
      </c>
      <c r="AV1936" s="14" t="s">
        <v>81</v>
      </c>
      <c r="AW1936" s="14" t="s">
        <v>33</v>
      </c>
      <c r="AX1936" s="14" t="s">
        <v>72</v>
      </c>
      <c r="AY1936" s="253" t="s">
        <v>160</v>
      </c>
    </row>
    <row r="1937" s="14" customFormat="1">
      <c r="A1937" s="14"/>
      <c r="B1937" s="243"/>
      <c r="C1937" s="244"/>
      <c r="D1937" s="234" t="s">
        <v>171</v>
      </c>
      <c r="E1937" s="245" t="s">
        <v>19</v>
      </c>
      <c r="F1937" s="246" t="s">
        <v>1914</v>
      </c>
      <c r="G1937" s="244"/>
      <c r="H1937" s="247">
        <v>10.795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171</v>
      </c>
      <c r="AU1937" s="253" t="s">
        <v>81</v>
      </c>
      <c r="AV1937" s="14" t="s">
        <v>81</v>
      </c>
      <c r="AW1937" s="14" t="s">
        <v>33</v>
      </c>
      <c r="AX1937" s="14" t="s">
        <v>72</v>
      </c>
      <c r="AY1937" s="253" t="s">
        <v>160</v>
      </c>
    </row>
    <row r="1938" s="14" customFormat="1">
      <c r="A1938" s="14"/>
      <c r="B1938" s="243"/>
      <c r="C1938" s="244"/>
      <c r="D1938" s="234" t="s">
        <v>171</v>
      </c>
      <c r="E1938" s="245" t="s">
        <v>19</v>
      </c>
      <c r="F1938" s="246" t="s">
        <v>1915</v>
      </c>
      <c r="G1938" s="244"/>
      <c r="H1938" s="247">
        <v>0.753</v>
      </c>
      <c r="I1938" s="248"/>
      <c r="J1938" s="244"/>
      <c r="K1938" s="244"/>
      <c r="L1938" s="249"/>
      <c r="M1938" s="250"/>
      <c r="N1938" s="251"/>
      <c r="O1938" s="251"/>
      <c r="P1938" s="251"/>
      <c r="Q1938" s="251"/>
      <c r="R1938" s="251"/>
      <c r="S1938" s="251"/>
      <c r="T1938" s="252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3" t="s">
        <v>171</v>
      </c>
      <c r="AU1938" s="253" t="s">
        <v>81</v>
      </c>
      <c r="AV1938" s="14" t="s">
        <v>81</v>
      </c>
      <c r="AW1938" s="14" t="s">
        <v>33</v>
      </c>
      <c r="AX1938" s="14" t="s">
        <v>72</v>
      </c>
      <c r="AY1938" s="253" t="s">
        <v>160</v>
      </c>
    </row>
    <row r="1939" s="14" customFormat="1">
      <c r="A1939" s="14"/>
      <c r="B1939" s="243"/>
      <c r="C1939" s="244"/>
      <c r="D1939" s="234" t="s">
        <v>171</v>
      </c>
      <c r="E1939" s="245" t="s">
        <v>19</v>
      </c>
      <c r="F1939" s="246" t="s">
        <v>1916</v>
      </c>
      <c r="G1939" s="244"/>
      <c r="H1939" s="247">
        <v>29.491</v>
      </c>
      <c r="I1939" s="248"/>
      <c r="J1939" s="244"/>
      <c r="K1939" s="244"/>
      <c r="L1939" s="249"/>
      <c r="M1939" s="250"/>
      <c r="N1939" s="251"/>
      <c r="O1939" s="251"/>
      <c r="P1939" s="251"/>
      <c r="Q1939" s="251"/>
      <c r="R1939" s="251"/>
      <c r="S1939" s="251"/>
      <c r="T1939" s="252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3" t="s">
        <v>171</v>
      </c>
      <c r="AU1939" s="253" t="s">
        <v>81</v>
      </c>
      <c r="AV1939" s="14" t="s">
        <v>81</v>
      </c>
      <c r="AW1939" s="14" t="s">
        <v>33</v>
      </c>
      <c r="AX1939" s="14" t="s">
        <v>72</v>
      </c>
      <c r="AY1939" s="253" t="s">
        <v>160</v>
      </c>
    </row>
    <row r="1940" s="14" customFormat="1">
      <c r="A1940" s="14"/>
      <c r="B1940" s="243"/>
      <c r="C1940" s="244"/>
      <c r="D1940" s="234" t="s">
        <v>171</v>
      </c>
      <c r="E1940" s="245" t="s">
        <v>19</v>
      </c>
      <c r="F1940" s="246" t="s">
        <v>1917</v>
      </c>
      <c r="G1940" s="244"/>
      <c r="H1940" s="247">
        <v>3.9660000000000002</v>
      </c>
      <c r="I1940" s="248"/>
      <c r="J1940" s="244"/>
      <c r="K1940" s="244"/>
      <c r="L1940" s="249"/>
      <c r="M1940" s="250"/>
      <c r="N1940" s="251"/>
      <c r="O1940" s="251"/>
      <c r="P1940" s="251"/>
      <c r="Q1940" s="251"/>
      <c r="R1940" s="251"/>
      <c r="S1940" s="251"/>
      <c r="T1940" s="252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3" t="s">
        <v>171</v>
      </c>
      <c r="AU1940" s="253" t="s">
        <v>81</v>
      </c>
      <c r="AV1940" s="14" t="s">
        <v>81</v>
      </c>
      <c r="AW1940" s="14" t="s">
        <v>33</v>
      </c>
      <c r="AX1940" s="14" t="s">
        <v>72</v>
      </c>
      <c r="AY1940" s="253" t="s">
        <v>160</v>
      </c>
    </row>
    <row r="1941" s="15" customFormat="1">
      <c r="A1941" s="15"/>
      <c r="B1941" s="254"/>
      <c r="C1941" s="255"/>
      <c r="D1941" s="234" t="s">
        <v>171</v>
      </c>
      <c r="E1941" s="256" t="s">
        <v>19</v>
      </c>
      <c r="F1941" s="257" t="s">
        <v>173</v>
      </c>
      <c r="G1941" s="255"/>
      <c r="H1941" s="258">
        <v>54.311</v>
      </c>
      <c r="I1941" s="259"/>
      <c r="J1941" s="255"/>
      <c r="K1941" s="255"/>
      <c r="L1941" s="260"/>
      <c r="M1941" s="261"/>
      <c r="N1941" s="262"/>
      <c r="O1941" s="262"/>
      <c r="P1941" s="262"/>
      <c r="Q1941" s="262"/>
      <c r="R1941" s="262"/>
      <c r="S1941" s="262"/>
      <c r="T1941" s="263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64" t="s">
        <v>171</v>
      </c>
      <c r="AU1941" s="264" t="s">
        <v>81</v>
      </c>
      <c r="AV1941" s="15" t="s">
        <v>167</v>
      </c>
      <c r="AW1941" s="15" t="s">
        <v>33</v>
      </c>
      <c r="AX1941" s="15" t="s">
        <v>72</v>
      </c>
      <c r="AY1941" s="264" t="s">
        <v>160</v>
      </c>
    </row>
    <row r="1942" s="14" customFormat="1">
      <c r="A1942" s="14"/>
      <c r="B1942" s="243"/>
      <c r="C1942" s="244"/>
      <c r="D1942" s="234" t="s">
        <v>171</v>
      </c>
      <c r="E1942" s="245" t="s">
        <v>19</v>
      </c>
      <c r="F1942" s="246" t="s">
        <v>1930</v>
      </c>
      <c r="G1942" s="244"/>
      <c r="H1942" s="247">
        <v>65.173000000000002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171</v>
      </c>
      <c r="AU1942" s="253" t="s">
        <v>81</v>
      </c>
      <c r="AV1942" s="14" t="s">
        <v>81</v>
      </c>
      <c r="AW1942" s="14" t="s">
        <v>33</v>
      </c>
      <c r="AX1942" s="14" t="s">
        <v>79</v>
      </c>
      <c r="AY1942" s="253" t="s">
        <v>160</v>
      </c>
    </row>
    <row r="1943" s="2" customFormat="1" ht="24.15" customHeight="1">
      <c r="A1943" s="40"/>
      <c r="B1943" s="41"/>
      <c r="C1943" s="214" t="s">
        <v>1931</v>
      </c>
      <c r="D1943" s="214" t="s">
        <v>162</v>
      </c>
      <c r="E1943" s="215" t="s">
        <v>1932</v>
      </c>
      <c r="F1943" s="216" t="s">
        <v>1933</v>
      </c>
      <c r="G1943" s="217" t="s">
        <v>181</v>
      </c>
      <c r="H1943" s="218">
        <v>57.845999999999997</v>
      </c>
      <c r="I1943" s="219"/>
      <c r="J1943" s="220">
        <f>ROUND(I1943*H1943,2)</f>
        <v>0</v>
      </c>
      <c r="K1943" s="216" t="s">
        <v>166</v>
      </c>
      <c r="L1943" s="46"/>
      <c r="M1943" s="221" t="s">
        <v>19</v>
      </c>
      <c r="N1943" s="222" t="s">
        <v>43</v>
      </c>
      <c r="O1943" s="86"/>
      <c r="P1943" s="223">
        <f>O1943*H1943</f>
        <v>0</v>
      </c>
      <c r="Q1943" s="223">
        <v>0.00076999999999999996</v>
      </c>
      <c r="R1943" s="223">
        <f>Q1943*H1943</f>
        <v>0.044541419999999998</v>
      </c>
      <c r="S1943" s="223">
        <v>0</v>
      </c>
      <c r="T1943" s="224">
        <f>S1943*H1943</f>
        <v>0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25" t="s">
        <v>269</v>
      </c>
      <c r="AT1943" s="225" t="s">
        <v>162</v>
      </c>
      <c r="AU1943" s="225" t="s">
        <v>81</v>
      </c>
      <c r="AY1943" s="19" t="s">
        <v>160</v>
      </c>
      <c r="BE1943" s="226">
        <f>IF(N1943="základní",J1943,0)</f>
        <v>0</v>
      </c>
      <c r="BF1943" s="226">
        <f>IF(N1943="snížená",J1943,0)</f>
        <v>0</v>
      </c>
      <c r="BG1943" s="226">
        <f>IF(N1943="zákl. přenesená",J1943,0)</f>
        <v>0</v>
      </c>
      <c r="BH1943" s="226">
        <f>IF(N1943="sníž. přenesená",J1943,0)</f>
        <v>0</v>
      </c>
      <c r="BI1943" s="226">
        <f>IF(N1943="nulová",J1943,0)</f>
        <v>0</v>
      </c>
      <c r="BJ1943" s="19" t="s">
        <v>79</v>
      </c>
      <c r="BK1943" s="226">
        <f>ROUND(I1943*H1943,2)</f>
        <v>0</v>
      </c>
      <c r="BL1943" s="19" t="s">
        <v>269</v>
      </c>
      <c r="BM1943" s="225" t="s">
        <v>1934</v>
      </c>
    </row>
    <row r="1944" s="2" customFormat="1">
      <c r="A1944" s="40"/>
      <c r="B1944" s="41"/>
      <c r="C1944" s="42"/>
      <c r="D1944" s="227" t="s">
        <v>169</v>
      </c>
      <c r="E1944" s="42"/>
      <c r="F1944" s="228" t="s">
        <v>1935</v>
      </c>
      <c r="G1944" s="42"/>
      <c r="H1944" s="42"/>
      <c r="I1944" s="229"/>
      <c r="J1944" s="42"/>
      <c r="K1944" s="42"/>
      <c r="L1944" s="46"/>
      <c r="M1944" s="230"/>
      <c r="N1944" s="231"/>
      <c r="O1944" s="86"/>
      <c r="P1944" s="86"/>
      <c r="Q1944" s="86"/>
      <c r="R1944" s="86"/>
      <c r="S1944" s="86"/>
      <c r="T1944" s="87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T1944" s="19" t="s">
        <v>169</v>
      </c>
      <c r="AU1944" s="19" t="s">
        <v>81</v>
      </c>
    </row>
    <row r="1945" s="13" customFormat="1">
      <c r="A1945" s="13"/>
      <c r="B1945" s="232"/>
      <c r="C1945" s="233"/>
      <c r="D1945" s="234" t="s">
        <v>171</v>
      </c>
      <c r="E1945" s="235" t="s">
        <v>19</v>
      </c>
      <c r="F1945" s="236" t="s">
        <v>1853</v>
      </c>
      <c r="G1945" s="233"/>
      <c r="H1945" s="235" t="s">
        <v>19</v>
      </c>
      <c r="I1945" s="237"/>
      <c r="J1945" s="233"/>
      <c r="K1945" s="233"/>
      <c r="L1945" s="238"/>
      <c r="M1945" s="239"/>
      <c r="N1945" s="240"/>
      <c r="O1945" s="240"/>
      <c r="P1945" s="240"/>
      <c r="Q1945" s="240"/>
      <c r="R1945" s="240"/>
      <c r="S1945" s="240"/>
      <c r="T1945" s="241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2" t="s">
        <v>171</v>
      </c>
      <c r="AU1945" s="242" t="s">
        <v>81</v>
      </c>
      <c r="AV1945" s="13" t="s">
        <v>79</v>
      </c>
      <c r="AW1945" s="13" t="s">
        <v>33</v>
      </c>
      <c r="AX1945" s="13" t="s">
        <v>72</v>
      </c>
      <c r="AY1945" s="242" t="s">
        <v>160</v>
      </c>
    </row>
    <row r="1946" s="14" customFormat="1">
      <c r="A1946" s="14"/>
      <c r="B1946" s="243"/>
      <c r="C1946" s="244"/>
      <c r="D1946" s="234" t="s">
        <v>171</v>
      </c>
      <c r="E1946" s="245" t="s">
        <v>19</v>
      </c>
      <c r="F1946" s="246" t="s">
        <v>1936</v>
      </c>
      <c r="G1946" s="244"/>
      <c r="H1946" s="247">
        <v>5.8860000000000001</v>
      </c>
      <c r="I1946" s="248"/>
      <c r="J1946" s="244"/>
      <c r="K1946" s="244"/>
      <c r="L1946" s="249"/>
      <c r="M1946" s="250"/>
      <c r="N1946" s="251"/>
      <c r="O1946" s="251"/>
      <c r="P1946" s="251"/>
      <c r="Q1946" s="251"/>
      <c r="R1946" s="251"/>
      <c r="S1946" s="251"/>
      <c r="T1946" s="252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3" t="s">
        <v>171</v>
      </c>
      <c r="AU1946" s="253" t="s">
        <v>81</v>
      </c>
      <c r="AV1946" s="14" t="s">
        <v>81</v>
      </c>
      <c r="AW1946" s="14" t="s">
        <v>33</v>
      </c>
      <c r="AX1946" s="14" t="s">
        <v>72</v>
      </c>
      <c r="AY1946" s="253" t="s">
        <v>160</v>
      </c>
    </row>
    <row r="1947" s="14" customFormat="1">
      <c r="A1947" s="14"/>
      <c r="B1947" s="243"/>
      <c r="C1947" s="244"/>
      <c r="D1947" s="234" t="s">
        <v>171</v>
      </c>
      <c r="E1947" s="245" t="s">
        <v>19</v>
      </c>
      <c r="F1947" s="246" t="s">
        <v>1937</v>
      </c>
      <c r="G1947" s="244"/>
      <c r="H1947" s="247">
        <v>7.1360000000000001</v>
      </c>
      <c r="I1947" s="248"/>
      <c r="J1947" s="244"/>
      <c r="K1947" s="244"/>
      <c r="L1947" s="249"/>
      <c r="M1947" s="250"/>
      <c r="N1947" s="251"/>
      <c r="O1947" s="251"/>
      <c r="P1947" s="251"/>
      <c r="Q1947" s="251"/>
      <c r="R1947" s="251"/>
      <c r="S1947" s="251"/>
      <c r="T1947" s="252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3" t="s">
        <v>171</v>
      </c>
      <c r="AU1947" s="253" t="s">
        <v>81</v>
      </c>
      <c r="AV1947" s="14" t="s">
        <v>81</v>
      </c>
      <c r="AW1947" s="14" t="s">
        <v>33</v>
      </c>
      <c r="AX1947" s="14" t="s">
        <v>72</v>
      </c>
      <c r="AY1947" s="253" t="s">
        <v>160</v>
      </c>
    </row>
    <row r="1948" s="14" customFormat="1">
      <c r="A1948" s="14"/>
      <c r="B1948" s="243"/>
      <c r="C1948" s="244"/>
      <c r="D1948" s="234" t="s">
        <v>171</v>
      </c>
      <c r="E1948" s="245" t="s">
        <v>19</v>
      </c>
      <c r="F1948" s="246" t="s">
        <v>1938</v>
      </c>
      <c r="G1948" s="244"/>
      <c r="H1948" s="247">
        <v>19.888000000000002</v>
      </c>
      <c r="I1948" s="248"/>
      <c r="J1948" s="244"/>
      <c r="K1948" s="244"/>
      <c r="L1948" s="249"/>
      <c r="M1948" s="250"/>
      <c r="N1948" s="251"/>
      <c r="O1948" s="251"/>
      <c r="P1948" s="251"/>
      <c r="Q1948" s="251"/>
      <c r="R1948" s="251"/>
      <c r="S1948" s="251"/>
      <c r="T1948" s="25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3" t="s">
        <v>171</v>
      </c>
      <c r="AU1948" s="253" t="s">
        <v>81</v>
      </c>
      <c r="AV1948" s="14" t="s">
        <v>81</v>
      </c>
      <c r="AW1948" s="14" t="s">
        <v>33</v>
      </c>
      <c r="AX1948" s="14" t="s">
        <v>72</v>
      </c>
      <c r="AY1948" s="253" t="s">
        <v>160</v>
      </c>
    </row>
    <row r="1949" s="13" customFormat="1">
      <c r="A1949" s="13"/>
      <c r="B1949" s="232"/>
      <c r="C1949" s="233"/>
      <c r="D1949" s="234" t="s">
        <v>171</v>
      </c>
      <c r="E1949" s="235" t="s">
        <v>19</v>
      </c>
      <c r="F1949" s="236" t="s">
        <v>1939</v>
      </c>
      <c r="G1949" s="233"/>
      <c r="H1949" s="235" t="s">
        <v>19</v>
      </c>
      <c r="I1949" s="237"/>
      <c r="J1949" s="233"/>
      <c r="K1949" s="233"/>
      <c r="L1949" s="238"/>
      <c r="M1949" s="239"/>
      <c r="N1949" s="240"/>
      <c r="O1949" s="240"/>
      <c r="P1949" s="240"/>
      <c r="Q1949" s="240"/>
      <c r="R1949" s="240"/>
      <c r="S1949" s="240"/>
      <c r="T1949" s="241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2" t="s">
        <v>171</v>
      </c>
      <c r="AU1949" s="242" t="s">
        <v>81</v>
      </c>
      <c r="AV1949" s="13" t="s">
        <v>79</v>
      </c>
      <c r="AW1949" s="13" t="s">
        <v>33</v>
      </c>
      <c r="AX1949" s="13" t="s">
        <v>72</v>
      </c>
      <c r="AY1949" s="242" t="s">
        <v>160</v>
      </c>
    </row>
    <row r="1950" s="14" customFormat="1">
      <c r="A1950" s="14"/>
      <c r="B1950" s="243"/>
      <c r="C1950" s="244"/>
      <c r="D1950" s="234" t="s">
        <v>171</v>
      </c>
      <c r="E1950" s="245" t="s">
        <v>19</v>
      </c>
      <c r="F1950" s="246" t="s">
        <v>1940</v>
      </c>
      <c r="G1950" s="244"/>
      <c r="H1950" s="247">
        <v>0.61299999999999999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171</v>
      </c>
      <c r="AU1950" s="253" t="s">
        <v>81</v>
      </c>
      <c r="AV1950" s="14" t="s">
        <v>81</v>
      </c>
      <c r="AW1950" s="14" t="s">
        <v>33</v>
      </c>
      <c r="AX1950" s="14" t="s">
        <v>72</v>
      </c>
      <c r="AY1950" s="253" t="s">
        <v>160</v>
      </c>
    </row>
    <row r="1951" s="14" customFormat="1">
      <c r="A1951" s="14"/>
      <c r="B1951" s="243"/>
      <c r="C1951" s="244"/>
      <c r="D1951" s="234" t="s">
        <v>171</v>
      </c>
      <c r="E1951" s="245" t="s">
        <v>19</v>
      </c>
      <c r="F1951" s="246" t="s">
        <v>1941</v>
      </c>
      <c r="G1951" s="244"/>
      <c r="H1951" s="247">
        <v>1.8200000000000001</v>
      </c>
      <c r="I1951" s="248"/>
      <c r="J1951" s="244"/>
      <c r="K1951" s="244"/>
      <c r="L1951" s="249"/>
      <c r="M1951" s="250"/>
      <c r="N1951" s="251"/>
      <c r="O1951" s="251"/>
      <c r="P1951" s="251"/>
      <c r="Q1951" s="251"/>
      <c r="R1951" s="251"/>
      <c r="S1951" s="251"/>
      <c r="T1951" s="25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3" t="s">
        <v>171</v>
      </c>
      <c r="AU1951" s="253" t="s">
        <v>81</v>
      </c>
      <c r="AV1951" s="14" t="s">
        <v>81</v>
      </c>
      <c r="AW1951" s="14" t="s">
        <v>33</v>
      </c>
      <c r="AX1951" s="14" t="s">
        <v>72</v>
      </c>
      <c r="AY1951" s="253" t="s">
        <v>160</v>
      </c>
    </row>
    <row r="1952" s="14" customFormat="1">
      <c r="A1952" s="14"/>
      <c r="B1952" s="243"/>
      <c r="C1952" s="244"/>
      <c r="D1952" s="234" t="s">
        <v>171</v>
      </c>
      <c r="E1952" s="245" t="s">
        <v>19</v>
      </c>
      <c r="F1952" s="246" t="s">
        <v>1942</v>
      </c>
      <c r="G1952" s="244"/>
      <c r="H1952" s="247">
        <v>2.7000000000000002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3" t="s">
        <v>171</v>
      </c>
      <c r="AU1952" s="253" t="s">
        <v>81</v>
      </c>
      <c r="AV1952" s="14" t="s">
        <v>81</v>
      </c>
      <c r="AW1952" s="14" t="s">
        <v>33</v>
      </c>
      <c r="AX1952" s="14" t="s">
        <v>72</v>
      </c>
      <c r="AY1952" s="253" t="s">
        <v>160</v>
      </c>
    </row>
    <row r="1953" s="14" customFormat="1">
      <c r="A1953" s="14"/>
      <c r="B1953" s="243"/>
      <c r="C1953" s="244"/>
      <c r="D1953" s="234" t="s">
        <v>171</v>
      </c>
      <c r="E1953" s="245" t="s">
        <v>19</v>
      </c>
      <c r="F1953" s="246" t="s">
        <v>1943</v>
      </c>
      <c r="G1953" s="244"/>
      <c r="H1953" s="247">
        <v>14.965</v>
      </c>
      <c r="I1953" s="248"/>
      <c r="J1953" s="244"/>
      <c r="K1953" s="244"/>
      <c r="L1953" s="249"/>
      <c r="M1953" s="250"/>
      <c r="N1953" s="251"/>
      <c r="O1953" s="251"/>
      <c r="P1953" s="251"/>
      <c r="Q1953" s="251"/>
      <c r="R1953" s="251"/>
      <c r="S1953" s="251"/>
      <c r="T1953" s="252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3" t="s">
        <v>171</v>
      </c>
      <c r="AU1953" s="253" t="s">
        <v>81</v>
      </c>
      <c r="AV1953" s="14" t="s">
        <v>81</v>
      </c>
      <c r="AW1953" s="14" t="s">
        <v>33</v>
      </c>
      <c r="AX1953" s="14" t="s">
        <v>72</v>
      </c>
      <c r="AY1953" s="253" t="s">
        <v>160</v>
      </c>
    </row>
    <row r="1954" s="14" customFormat="1">
      <c r="A1954" s="14"/>
      <c r="B1954" s="243"/>
      <c r="C1954" s="244"/>
      <c r="D1954" s="234" t="s">
        <v>171</v>
      </c>
      <c r="E1954" s="245" t="s">
        <v>19</v>
      </c>
      <c r="F1954" s="246" t="s">
        <v>1944</v>
      </c>
      <c r="G1954" s="244"/>
      <c r="H1954" s="247">
        <v>1.175</v>
      </c>
      <c r="I1954" s="248"/>
      <c r="J1954" s="244"/>
      <c r="K1954" s="244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171</v>
      </c>
      <c r="AU1954" s="253" t="s">
        <v>81</v>
      </c>
      <c r="AV1954" s="14" t="s">
        <v>81</v>
      </c>
      <c r="AW1954" s="14" t="s">
        <v>33</v>
      </c>
      <c r="AX1954" s="14" t="s">
        <v>72</v>
      </c>
      <c r="AY1954" s="253" t="s">
        <v>160</v>
      </c>
    </row>
    <row r="1955" s="14" customFormat="1">
      <c r="A1955" s="14"/>
      <c r="B1955" s="243"/>
      <c r="C1955" s="244"/>
      <c r="D1955" s="234" t="s">
        <v>171</v>
      </c>
      <c r="E1955" s="245" t="s">
        <v>19</v>
      </c>
      <c r="F1955" s="246" t="s">
        <v>1945</v>
      </c>
      <c r="G1955" s="244"/>
      <c r="H1955" s="247">
        <v>1.423</v>
      </c>
      <c r="I1955" s="248"/>
      <c r="J1955" s="244"/>
      <c r="K1955" s="244"/>
      <c r="L1955" s="249"/>
      <c r="M1955" s="250"/>
      <c r="N1955" s="251"/>
      <c r="O1955" s="251"/>
      <c r="P1955" s="251"/>
      <c r="Q1955" s="251"/>
      <c r="R1955" s="251"/>
      <c r="S1955" s="251"/>
      <c r="T1955" s="252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3" t="s">
        <v>171</v>
      </c>
      <c r="AU1955" s="253" t="s">
        <v>81</v>
      </c>
      <c r="AV1955" s="14" t="s">
        <v>81</v>
      </c>
      <c r="AW1955" s="14" t="s">
        <v>33</v>
      </c>
      <c r="AX1955" s="14" t="s">
        <v>72</v>
      </c>
      <c r="AY1955" s="253" t="s">
        <v>160</v>
      </c>
    </row>
    <row r="1956" s="14" customFormat="1">
      <c r="A1956" s="14"/>
      <c r="B1956" s="243"/>
      <c r="C1956" s="244"/>
      <c r="D1956" s="234" t="s">
        <v>171</v>
      </c>
      <c r="E1956" s="245" t="s">
        <v>19</v>
      </c>
      <c r="F1956" s="246" t="s">
        <v>1946</v>
      </c>
      <c r="G1956" s="244"/>
      <c r="H1956" s="247">
        <v>2.2400000000000002</v>
      </c>
      <c r="I1956" s="248"/>
      <c r="J1956" s="244"/>
      <c r="K1956" s="244"/>
      <c r="L1956" s="249"/>
      <c r="M1956" s="250"/>
      <c r="N1956" s="251"/>
      <c r="O1956" s="251"/>
      <c r="P1956" s="251"/>
      <c r="Q1956" s="251"/>
      <c r="R1956" s="251"/>
      <c r="S1956" s="251"/>
      <c r="T1956" s="252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3" t="s">
        <v>171</v>
      </c>
      <c r="AU1956" s="253" t="s">
        <v>81</v>
      </c>
      <c r="AV1956" s="14" t="s">
        <v>81</v>
      </c>
      <c r="AW1956" s="14" t="s">
        <v>33</v>
      </c>
      <c r="AX1956" s="14" t="s">
        <v>72</v>
      </c>
      <c r="AY1956" s="253" t="s">
        <v>160</v>
      </c>
    </row>
    <row r="1957" s="15" customFormat="1">
      <c r="A1957" s="15"/>
      <c r="B1957" s="254"/>
      <c r="C1957" s="255"/>
      <c r="D1957" s="234" t="s">
        <v>171</v>
      </c>
      <c r="E1957" s="256" t="s">
        <v>19</v>
      </c>
      <c r="F1957" s="257" t="s">
        <v>173</v>
      </c>
      <c r="G1957" s="255"/>
      <c r="H1957" s="258">
        <v>57.845999999999997</v>
      </c>
      <c r="I1957" s="259"/>
      <c r="J1957" s="255"/>
      <c r="K1957" s="255"/>
      <c r="L1957" s="260"/>
      <c r="M1957" s="261"/>
      <c r="N1957" s="262"/>
      <c r="O1957" s="262"/>
      <c r="P1957" s="262"/>
      <c r="Q1957" s="262"/>
      <c r="R1957" s="262"/>
      <c r="S1957" s="262"/>
      <c r="T1957" s="263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64" t="s">
        <v>171</v>
      </c>
      <c r="AU1957" s="264" t="s">
        <v>81</v>
      </c>
      <c r="AV1957" s="15" t="s">
        <v>167</v>
      </c>
      <c r="AW1957" s="15" t="s">
        <v>33</v>
      </c>
      <c r="AX1957" s="15" t="s">
        <v>79</v>
      </c>
      <c r="AY1957" s="264" t="s">
        <v>160</v>
      </c>
    </row>
    <row r="1958" s="2" customFormat="1" ht="16.5" customHeight="1">
      <c r="A1958" s="40"/>
      <c r="B1958" s="41"/>
      <c r="C1958" s="279" t="s">
        <v>1947</v>
      </c>
      <c r="D1958" s="279" t="s">
        <v>1270</v>
      </c>
      <c r="E1958" s="280" t="s">
        <v>1948</v>
      </c>
      <c r="F1958" s="281" t="s">
        <v>1859</v>
      </c>
      <c r="G1958" s="282" t="s">
        <v>181</v>
      </c>
      <c r="H1958" s="283">
        <v>69.415000000000006</v>
      </c>
      <c r="I1958" s="284"/>
      <c r="J1958" s="285">
        <f>ROUND(I1958*H1958,2)</f>
        <v>0</v>
      </c>
      <c r="K1958" s="281" t="s">
        <v>166</v>
      </c>
      <c r="L1958" s="286"/>
      <c r="M1958" s="287" t="s">
        <v>19</v>
      </c>
      <c r="N1958" s="288" t="s">
        <v>43</v>
      </c>
      <c r="O1958" s="86"/>
      <c r="P1958" s="223">
        <f>O1958*H1958</f>
        <v>0</v>
      </c>
      <c r="Q1958" s="223">
        <v>0.0025000000000000001</v>
      </c>
      <c r="R1958" s="223">
        <f>Q1958*H1958</f>
        <v>0.17353750000000001</v>
      </c>
      <c r="S1958" s="223">
        <v>0</v>
      </c>
      <c r="T1958" s="224">
        <f>S1958*H1958</f>
        <v>0</v>
      </c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R1958" s="225" t="s">
        <v>367</v>
      </c>
      <c r="AT1958" s="225" t="s">
        <v>1270</v>
      </c>
      <c r="AU1958" s="225" t="s">
        <v>81</v>
      </c>
      <c r="AY1958" s="19" t="s">
        <v>160</v>
      </c>
      <c r="BE1958" s="226">
        <f>IF(N1958="základní",J1958,0)</f>
        <v>0</v>
      </c>
      <c r="BF1958" s="226">
        <f>IF(N1958="snížená",J1958,0)</f>
        <v>0</v>
      </c>
      <c r="BG1958" s="226">
        <f>IF(N1958="zákl. přenesená",J1958,0)</f>
        <v>0</v>
      </c>
      <c r="BH1958" s="226">
        <f>IF(N1958="sníž. přenesená",J1958,0)</f>
        <v>0</v>
      </c>
      <c r="BI1958" s="226">
        <f>IF(N1958="nulová",J1958,0)</f>
        <v>0</v>
      </c>
      <c r="BJ1958" s="19" t="s">
        <v>79</v>
      </c>
      <c r="BK1958" s="226">
        <f>ROUND(I1958*H1958,2)</f>
        <v>0</v>
      </c>
      <c r="BL1958" s="19" t="s">
        <v>269</v>
      </c>
      <c r="BM1958" s="225" t="s">
        <v>1949</v>
      </c>
    </row>
    <row r="1959" s="13" customFormat="1">
      <c r="A1959" s="13"/>
      <c r="B1959" s="232"/>
      <c r="C1959" s="233"/>
      <c r="D1959" s="234" t="s">
        <v>171</v>
      </c>
      <c r="E1959" s="235" t="s">
        <v>19</v>
      </c>
      <c r="F1959" s="236" t="s">
        <v>1853</v>
      </c>
      <c r="G1959" s="233"/>
      <c r="H1959" s="235" t="s">
        <v>19</v>
      </c>
      <c r="I1959" s="237"/>
      <c r="J1959" s="233"/>
      <c r="K1959" s="233"/>
      <c r="L1959" s="238"/>
      <c r="M1959" s="239"/>
      <c r="N1959" s="240"/>
      <c r="O1959" s="240"/>
      <c r="P1959" s="240"/>
      <c r="Q1959" s="240"/>
      <c r="R1959" s="240"/>
      <c r="S1959" s="240"/>
      <c r="T1959" s="241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2" t="s">
        <v>171</v>
      </c>
      <c r="AU1959" s="242" t="s">
        <v>81</v>
      </c>
      <c r="AV1959" s="13" t="s">
        <v>79</v>
      </c>
      <c r="AW1959" s="13" t="s">
        <v>33</v>
      </c>
      <c r="AX1959" s="13" t="s">
        <v>72</v>
      </c>
      <c r="AY1959" s="242" t="s">
        <v>160</v>
      </c>
    </row>
    <row r="1960" s="14" customFormat="1">
      <c r="A1960" s="14"/>
      <c r="B1960" s="243"/>
      <c r="C1960" s="244"/>
      <c r="D1960" s="234" t="s">
        <v>171</v>
      </c>
      <c r="E1960" s="245" t="s">
        <v>19</v>
      </c>
      <c r="F1960" s="246" t="s">
        <v>1936</v>
      </c>
      <c r="G1960" s="244"/>
      <c r="H1960" s="247">
        <v>5.8860000000000001</v>
      </c>
      <c r="I1960" s="248"/>
      <c r="J1960" s="244"/>
      <c r="K1960" s="244"/>
      <c r="L1960" s="249"/>
      <c r="M1960" s="250"/>
      <c r="N1960" s="251"/>
      <c r="O1960" s="251"/>
      <c r="P1960" s="251"/>
      <c r="Q1960" s="251"/>
      <c r="R1960" s="251"/>
      <c r="S1960" s="251"/>
      <c r="T1960" s="252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3" t="s">
        <v>171</v>
      </c>
      <c r="AU1960" s="253" t="s">
        <v>81</v>
      </c>
      <c r="AV1960" s="14" t="s">
        <v>81</v>
      </c>
      <c r="AW1960" s="14" t="s">
        <v>33</v>
      </c>
      <c r="AX1960" s="14" t="s">
        <v>72</v>
      </c>
      <c r="AY1960" s="253" t="s">
        <v>160</v>
      </c>
    </row>
    <row r="1961" s="14" customFormat="1">
      <c r="A1961" s="14"/>
      <c r="B1961" s="243"/>
      <c r="C1961" s="244"/>
      <c r="D1961" s="234" t="s">
        <v>171</v>
      </c>
      <c r="E1961" s="245" t="s">
        <v>19</v>
      </c>
      <c r="F1961" s="246" t="s">
        <v>1937</v>
      </c>
      <c r="G1961" s="244"/>
      <c r="H1961" s="247">
        <v>7.1360000000000001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3" t="s">
        <v>171</v>
      </c>
      <c r="AU1961" s="253" t="s">
        <v>81</v>
      </c>
      <c r="AV1961" s="14" t="s">
        <v>81</v>
      </c>
      <c r="AW1961" s="14" t="s">
        <v>33</v>
      </c>
      <c r="AX1961" s="14" t="s">
        <v>72</v>
      </c>
      <c r="AY1961" s="253" t="s">
        <v>160</v>
      </c>
    </row>
    <row r="1962" s="14" customFormat="1">
      <c r="A1962" s="14"/>
      <c r="B1962" s="243"/>
      <c r="C1962" s="244"/>
      <c r="D1962" s="234" t="s">
        <v>171</v>
      </c>
      <c r="E1962" s="245" t="s">
        <v>19</v>
      </c>
      <c r="F1962" s="246" t="s">
        <v>1938</v>
      </c>
      <c r="G1962" s="244"/>
      <c r="H1962" s="247">
        <v>19.888000000000002</v>
      </c>
      <c r="I1962" s="248"/>
      <c r="J1962" s="244"/>
      <c r="K1962" s="244"/>
      <c r="L1962" s="249"/>
      <c r="M1962" s="250"/>
      <c r="N1962" s="251"/>
      <c r="O1962" s="251"/>
      <c r="P1962" s="251"/>
      <c r="Q1962" s="251"/>
      <c r="R1962" s="251"/>
      <c r="S1962" s="251"/>
      <c r="T1962" s="252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3" t="s">
        <v>171</v>
      </c>
      <c r="AU1962" s="253" t="s">
        <v>81</v>
      </c>
      <c r="AV1962" s="14" t="s">
        <v>81</v>
      </c>
      <c r="AW1962" s="14" t="s">
        <v>33</v>
      </c>
      <c r="AX1962" s="14" t="s">
        <v>72</v>
      </c>
      <c r="AY1962" s="253" t="s">
        <v>160</v>
      </c>
    </row>
    <row r="1963" s="13" customFormat="1">
      <c r="A1963" s="13"/>
      <c r="B1963" s="232"/>
      <c r="C1963" s="233"/>
      <c r="D1963" s="234" t="s">
        <v>171</v>
      </c>
      <c r="E1963" s="235" t="s">
        <v>19</v>
      </c>
      <c r="F1963" s="236" t="s">
        <v>1939</v>
      </c>
      <c r="G1963" s="233"/>
      <c r="H1963" s="235" t="s">
        <v>19</v>
      </c>
      <c r="I1963" s="237"/>
      <c r="J1963" s="233"/>
      <c r="K1963" s="233"/>
      <c r="L1963" s="238"/>
      <c r="M1963" s="239"/>
      <c r="N1963" s="240"/>
      <c r="O1963" s="240"/>
      <c r="P1963" s="240"/>
      <c r="Q1963" s="240"/>
      <c r="R1963" s="240"/>
      <c r="S1963" s="240"/>
      <c r="T1963" s="24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2" t="s">
        <v>171</v>
      </c>
      <c r="AU1963" s="242" t="s">
        <v>81</v>
      </c>
      <c r="AV1963" s="13" t="s">
        <v>79</v>
      </c>
      <c r="AW1963" s="13" t="s">
        <v>33</v>
      </c>
      <c r="AX1963" s="13" t="s">
        <v>72</v>
      </c>
      <c r="AY1963" s="242" t="s">
        <v>160</v>
      </c>
    </row>
    <row r="1964" s="14" customFormat="1">
      <c r="A1964" s="14"/>
      <c r="B1964" s="243"/>
      <c r="C1964" s="244"/>
      <c r="D1964" s="234" t="s">
        <v>171</v>
      </c>
      <c r="E1964" s="245" t="s">
        <v>19</v>
      </c>
      <c r="F1964" s="246" t="s">
        <v>1940</v>
      </c>
      <c r="G1964" s="244"/>
      <c r="H1964" s="247">
        <v>0.61299999999999999</v>
      </c>
      <c r="I1964" s="248"/>
      <c r="J1964" s="244"/>
      <c r="K1964" s="244"/>
      <c r="L1964" s="249"/>
      <c r="M1964" s="250"/>
      <c r="N1964" s="251"/>
      <c r="O1964" s="251"/>
      <c r="P1964" s="251"/>
      <c r="Q1964" s="251"/>
      <c r="R1964" s="251"/>
      <c r="S1964" s="251"/>
      <c r="T1964" s="252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3" t="s">
        <v>171</v>
      </c>
      <c r="AU1964" s="253" t="s">
        <v>81</v>
      </c>
      <c r="AV1964" s="14" t="s">
        <v>81</v>
      </c>
      <c r="AW1964" s="14" t="s">
        <v>33</v>
      </c>
      <c r="AX1964" s="14" t="s">
        <v>72</v>
      </c>
      <c r="AY1964" s="253" t="s">
        <v>160</v>
      </c>
    </row>
    <row r="1965" s="14" customFormat="1">
      <c r="A1965" s="14"/>
      <c r="B1965" s="243"/>
      <c r="C1965" s="244"/>
      <c r="D1965" s="234" t="s">
        <v>171</v>
      </c>
      <c r="E1965" s="245" t="s">
        <v>19</v>
      </c>
      <c r="F1965" s="246" t="s">
        <v>1941</v>
      </c>
      <c r="G1965" s="244"/>
      <c r="H1965" s="247">
        <v>1.8200000000000001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3" t="s">
        <v>171</v>
      </c>
      <c r="AU1965" s="253" t="s">
        <v>81</v>
      </c>
      <c r="AV1965" s="14" t="s">
        <v>81</v>
      </c>
      <c r="AW1965" s="14" t="s">
        <v>33</v>
      </c>
      <c r="AX1965" s="14" t="s">
        <v>72</v>
      </c>
      <c r="AY1965" s="253" t="s">
        <v>160</v>
      </c>
    </row>
    <row r="1966" s="14" customFormat="1">
      <c r="A1966" s="14"/>
      <c r="B1966" s="243"/>
      <c r="C1966" s="244"/>
      <c r="D1966" s="234" t="s">
        <v>171</v>
      </c>
      <c r="E1966" s="245" t="s">
        <v>19</v>
      </c>
      <c r="F1966" s="246" t="s">
        <v>1942</v>
      </c>
      <c r="G1966" s="244"/>
      <c r="H1966" s="247">
        <v>2.7000000000000002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171</v>
      </c>
      <c r="AU1966" s="253" t="s">
        <v>81</v>
      </c>
      <c r="AV1966" s="14" t="s">
        <v>81</v>
      </c>
      <c r="AW1966" s="14" t="s">
        <v>33</v>
      </c>
      <c r="AX1966" s="14" t="s">
        <v>72</v>
      </c>
      <c r="AY1966" s="253" t="s">
        <v>160</v>
      </c>
    </row>
    <row r="1967" s="14" customFormat="1">
      <c r="A1967" s="14"/>
      <c r="B1967" s="243"/>
      <c r="C1967" s="244"/>
      <c r="D1967" s="234" t="s">
        <v>171</v>
      </c>
      <c r="E1967" s="245" t="s">
        <v>19</v>
      </c>
      <c r="F1967" s="246" t="s">
        <v>1943</v>
      </c>
      <c r="G1967" s="244"/>
      <c r="H1967" s="247">
        <v>14.965</v>
      </c>
      <c r="I1967" s="248"/>
      <c r="J1967" s="244"/>
      <c r="K1967" s="244"/>
      <c r="L1967" s="249"/>
      <c r="M1967" s="250"/>
      <c r="N1967" s="251"/>
      <c r="O1967" s="251"/>
      <c r="P1967" s="251"/>
      <c r="Q1967" s="251"/>
      <c r="R1967" s="251"/>
      <c r="S1967" s="251"/>
      <c r="T1967" s="252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3" t="s">
        <v>171</v>
      </c>
      <c r="AU1967" s="253" t="s">
        <v>81</v>
      </c>
      <c r="AV1967" s="14" t="s">
        <v>81</v>
      </c>
      <c r="AW1967" s="14" t="s">
        <v>33</v>
      </c>
      <c r="AX1967" s="14" t="s">
        <v>72</v>
      </c>
      <c r="AY1967" s="253" t="s">
        <v>160</v>
      </c>
    </row>
    <row r="1968" s="14" customFormat="1">
      <c r="A1968" s="14"/>
      <c r="B1968" s="243"/>
      <c r="C1968" s="244"/>
      <c r="D1968" s="234" t="s">
        <v>171</v>
      </c>
      <c r="E1968" s="245" t="s">
        <v>19</v>
      </c>
      <c r="F1968" s="246" t="s">
        <v>1944</v>
      </c>
      <c r="G1968" s="244"/>
      <c r="H1968" s="247">
        <v>1.175</v>
      </c>
      <c r="I1968" s="248"/>
      <c r="J1968" s="244"/>
      <c r="K1968" s="244"/>
      <c r="L1968" s="249"/>
      <c r="M1968" s="250"/>
      <c r="N1968" s="251"/>
      <c r="O1968" s="251"/>
      <c r="P1968" s="251"/>
      <c r="Q1968" s="251"/>
      <c r="R1968" s="251"/>
      <c r="S1968" s="251"/>
      <c r="T1968" s="252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3" t="s">
        <v>171</v>
      </c>
      <c r="AU1968" s="253" t="s">
        <v>81</v>
      </c>
      <c r="AV1968" s="14" t="s">
        <v>81</v>
      </c>
      <c r="AW1968" s="14" t="s">
        <v>33</v>
      </c>
      <c r="AX1968" s="14" t="s">
        <v>72</v>
      </c>
      <c r="AY1968" s="253" t="s">
        <v>160</v>
      </c>
    </row>
    <row r="1969" s="14" customFormat="1">
      <c r="A1969" s="14"/>
      <c r="B1969" s="243"/>
      <c r="C1969" s="244"/>
      <c r="D1969" s="234" t="s">
        <v>171</v>
      </c>
      <c r="E1969" s="245" t="s">
        <v>19</v>
      </c>
      <c r="F1969" s="246" t="s">
        <v>1945</v>
      </c>
      <c r="G1969" s="244"/>
      <c r="H1969" s="247">
        <v>1.423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171</v>
      </c>
      <c r="AU1969" s="253" t="s">
        <v>81</v>
      </c>
      <c r="AV1969" s="14" t="s">
        <v>81</v>
      </c>
      <c r="AW1969" s="14" t="s">
        <v>33</v>
      </c>
      <c r="AX1969" s="14" t="s">
        <v>72</v>
      </c>
      <c r="AY1969" s="253" t="s">
        <v>160</v>
      </c>
    </row>
    <row r="1970" s="14" customFormat="1">
      <c r="A1970" s="14"/>
      <c r="B1970" s="243"/>
      <c r="C1970" s="244"/>
      <c r="D1970" s="234" t="s">
        <v>171</v>
      </c>
      <c r="E1970" s="245" t="s">
        <v>19</v>
      </c>
      <c r="F1970" s="246" t="s">
        <v>1946</v>
      </c>
      <c r="G1970" s="244"/>
      <c r="H1970" s="247">
        <v>2.2400000000000002</v>
      </c>
      <c r="I1970" s="248"/>
      <c r="J1970" s="244"/>
      <c r="K1970" s="244"/>
      <c r="L1970" s="249"/>
      <c r="M1970" s="250"/>
      <c r="N1970" s="251"/>
      <c r="O1970" s="251"/>
      <c r="P1970" s="251"/>
      <c r="Q1970" s="251"/>
      <c r="R1970" s="251"/>
      <c r="S1970" s="251"/>
      <c r="T1970" s="252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3" t="s">
        <v>171</v>
      </c>
      <c r="AU1970" s="253" t="s">
        <v>81</v>
      </c>
      <c r="AV1970" s="14" t="s">
        <v>81</v>
      </c>
      <c r="AW1970" s="14" t="s">
        <v>33</v>
      </c>
      <c r="AX1970" s="14" t="s">
        <v>72</v>
      </c>
      <c r="AY1970" s="253" t="s">
        <v>160</v>
      </c>
    </row>
    <row r="1971" s="15" customFormat="1">
      <c r="A1971" s="15"/>
      <c r="B1971" s="254"/>
      <c r="C1971" s="255"/>
      <c r="D1971" s="234" t="s">
        <v>171</v>
      </c>
      <c r="E1971" s="256" t="s">
        <v>19</v>
      </c>
      <c r="F1971" s="257" t="s">
        <v>173</v>
      </c>
      <c r="G1971" s="255"/>
      <c r="H1971" s="258">
        <v>57.845999999999997</v>
      </c>
      <c r="I1971" s="259"/>
      <c r="J1971" s="255"/>
      <c r="K1971" s="255"/>
      <c r="L1971" s="260"/>
      <c r="M1971" s="261"/>
      <c r="N1971" s="262"/>
      <c r="O1971" s="262"/>
      <c r="P1971" s="262"/>
      <c r="Q1971" s="262"/>
      <c r="R1971" s="262"/>
      <c r="S1971" s="262"/>
      <c r="T1971" s="263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4" t="s">
        <v>171</v>
      </c>
      <c r="AU1971" s="264" t="s">
        <v>81</v>
      </c>
      <c r="AV1971" s="15" t="s">
        <v>167</v>
      </c>
      <c r="AW1971" s="15" t="s">
        <v>33</v>
      </c>
      <c r="AX1971" s="15" t="s">
        <v>72</v>
      </c>
      <c r="AY1971" s="264" t="s">
        <v>160</v>
      </c>
    </row>
    <row r="1972" s="14" customFormat="1">
      <c r="A1972" s="14"/>
      <c r="B1972" s="243"/>
      <c r="C1972" s="244"/>
      <c r="D1972" s="234" t="s">
        <v>171</v>
      </c>
      <c r="E1972" s="245" t="s">
        <v>19</v>
      </c>
      <c r="F1972" s="246" t="s">
        <v>1950</v>
      </c>
      <c r="G1972" s="244"/>
      <c r="H1972" s="247">
        <v>69.415000000000006</v>
      </c>
      <c r="I1972" s="248"/>
      <c r="J1972" s="244"/>
      <c r="K1972" s="244"/>
      <c r="L1972" s="249"/>
      <c r="M1972" s="250"/>
      <c r="N1972" s="251"/>
      <c r="O1972" s="251"/>
      <c r="P1972" s="251"/>
      <c r="Q1972" s="251"/>
      <c r="R1972" s="251"/>
      <c r="S1972" s="251"/>
      <c r="T1972" s="25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3" t="s">
        <v>171</v>
      </c>
      <c r="AU1972" s="253" t="s">
        <v>81</v>
      </c>
      <c r="AV1972" s="14" t="s">
        <v>81</v>
      </c>
      <c r="AW1972" s="14" t="s">
        <v>33</v>
      </c>
      <c r="AX1972" s="14" t="s">
        <v>79</v>
      </c>
      <c r="AY1972" s="253" t="s">
        <v>160</v>
      </c>
    </row>
    <row r="1973" s="2" customFormat="1" ht="24.15" customHeight="1">
      <c r="A1973" s="40"/>
      <c r="B1973" s="41"/>
      <c r="C1973" s="214" t="s">
        <v>1951</v>
      </c>
      <c r="D1973" s="214" t="s">
        <v>162</v>
      </c>
      <c r="E1973" s="215" t="s">
        <v>1952</v>
      </c>
      <c r="F1973" s="216" t="s">
        <v>1953</v>
      </c>
      <c r="G1973" s="217" t="s">
        <v>253</v>
      </c>
      <c r="H1973" s="218">
        <v>3.1749999999999998</v>
      </c>
      <c r="I1973" s="219"/>
      <c r="J1973" s="220">
        <f>ROUND(I1973*H1973,2)</f>
        <v>0</v>
      </c>
      <c r="K1973" s="216" t="s">
        <v>166</v>
      </c>
      <c r="L1973" s="46"/>
      <c r="M1973" s="221" t="s">
        <v>19</v>
      </c>
      <c r="N1973" s="222" t="s">
        <v>43</v>
      </c>
      <c r="O1973" s="86"/>
      <c r="P1973" s="223">
        <f>O1973*H1973</f>
        <v>0</v>
      </c>
      <c r="Q1973" s="223">
        <v>0</v>
      </c>
      <c r="R1973" s="223">
        <f>Q1973*H1973</f>
        <v>0</v>
      </c>
      <c r="S1973" s="223">
        <v>0</v>
      </c>
      <c r="T1973" s="224">
        <f>S1973*H1973</f>
        <v>0</v>
      </c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R1973" s="225" t="s">
        <v>269</v>
      </c>
      <c r="AT1973" s="225" t="s">
        <v>162</v>
      </c>
      <c r="AU1973" s="225" t="s">
        <v>81</v>
      </c>
      <c r="AY1973" s="19" t="s">
        <v>160</v>
      </c>
      <c r="BE1973" s="226">
        <f>IF(N1973="základní",J1973,0)</f>
        <v>0</v>
      </c>
      <c r="BF1973" s="226">
        <f>IF(N1973="snížená",J1973,0)</f>
        <v>0</v>
      </c>
      <c r="BG1973" s="226">
        <f>IF(N1973="zákl. přenesená",J1973,0)</f>
        <v>0</v>
      </c>
      <c r="BH1973" s="226">
        <f>IF(N1973="sníž. přenesená",J1973,0)</f>
        <v>0</v>
      </c>
      <c r="BI1973" s="226">
        <f>IF(N1973="nulová",J1973,0)</f>
        <v>0</v>
      </c>
      <c r="BJ1973" s="19" t="s">
        <v>79</v>
      </c>
      <c r="BK1973" s="226">
        <f>ROUND(I1973*H1973,2)</f>
        <v>0</v>
      </c>
      <c r="BL1973" s="19" t="s">
        <v>269</v>
      </c>
      <c r="BM1973" s="225" t="s">
        <v>1954</v>
      </c>
    </row>
    <row r="1974" s="2" customFormat="1">
      <c r="A1974" s="40"/>
      <c r="B1974" s="41"/>
      <c r="C1974" s="42"/>
      <c r="D1974" s="227" t="s">
        <v>169</v>
      </c>
      <c r="E1974" s="42"/>
      <c r="F1974" s="228" t="s">
        <v>1955</v>
      </c>
      <c r="G1974" s="42"/>
      <c r="H1974" s="42"/>
      <c r="I1974" s="229"/>
      <c r="J1974" s="42"/>
      <c r="K1974" s="42"/>
      <c r="L1974" s="46"/>
      <c r="M1974" s="230"/>
      <c r="N1974" s="231"/>
      <c r="O1974" s="86"/>
      <c r="P1974" s="86"/>
      <c r="Q1974" s="86"/>
      <c r="R1974" s="86"/>
      <c r="S1974" s="86"/>
      <c r="T1974" s="87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T1974" s="19" t="s">
        <v>169</v>
      </c>
      <c r="AU1974" s="19" t="s">
        <v>81</v>
      </c>
    </row>
    <row r="1975" s="12" customFormat="1" ht="22.8" customHeight="1">
      <c r="A1975" s="12"/>
      <c r="B1975" s="198"/>
      <c r="C1975" s="199"/>
      <c r="D1975" s="200" t="s">
        <v>71</v>
      </c>
      <c r="E1975" s="212" t="s">
        <v>483</v>
      </c>
      <c r="F1975" s="212" t="s">
        <v>484</v>
      </c>
      <c r="G1975" s="199"/>
      <c r="H1975" s="199"/>
      <c r="I1975" s="202"/>
      <c r="J1975" s="213">
        <f>BK1975</f>
        <v>0</v>
      </c>
      <c r="K1975" s="199"/>
      <c r="L1975" s="204"/>
      <c r="M1975" s="205"/>
      <c r="N1975" s="206"/>
      <c r="O1975" s="206"/>
      <c r="P1975" s="207">
        <f>SUM(P1976:P2261)</f>
        <v>0</v>
      </c>
      <c r="Q1975" s="206"/>
      <c r="R1975" s="207">
        <f>SUM(R1976:R2261)</f>
        <v>15.619454360000001</v>
      </c>
      <c r="S1975" s="206"/>
      <c r="T1975" s="208">
        <f>SUM(T1976:T2261)</f>
        <v>0</v>
      </c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R1975" s="209" t="s">
        <v>81</v>
      </c>
      <c r="AT1975" s="210" t="s">
        <v>71</v>
      </c>
      <c r="AU1975" s="210" t="s">
        <v>79</v>
      </c>
      <c r="AY1975" s="209" t="s">
        <v>160</v>
      </c>
      <c r="BK1975" s="211">
        <f>SUM(BK1976:BK2261)</f>
        <v>0</v>
      </c>
    </row>
    <row r="1976" s="2" customFormat="1" ht="24.15" customHeight="1">
      <c r="A1976" s="40"/>
      <c r="B1976" s="41"/>
      <c r="C1976" s="214" t="s">
        <v>1956</v>
      </c>
      <c r="D1976" s="214" t="s">
        <v>162</v>
      </c>
      <c r="E1976" s="215" t="s">
        <v>1957</v>
      </c>
      <c r="F1976" s="216" t="s">
        <v>1958</v>
      </c>
      <c r="G1976" s="217" t="s">
        <v>181</v>
      </c>
      <c r="H1976" s="218">
        <v>187.63999999999999</v>
      </c>
      <c r="I1976" s="219"/>
      <c r="J1976" s="220">
        <f>ROUND(I1976*H1976,2)</f>
        <v>0</v>
      </c>
      <c r="K1976" s="216" t="s">
        <v>166</v>
      </c>
      <c r="L1976" s="46"/>
      <c r="M1976" s="221" t="s">
        <v>19</v>
      </c>
      <c r="N1976" s="222" t="s">
        <v>43</v>
      </c>
      <c r="O1976" s="86"/>
      <c r="P1976" s="223">
        <f>O1976*H1976</f>
        <v>0</v>
      </c>
      <c r="Q1976" s="223">
        <v>0</v>
      </c>
      <c r="R1976" s="223">
        <f>Q1976*H1976</f>
        <v>0</v>
      </c>
      <c r="S1976" s="223">
        <v>0</v>
      </c>
      <c r="T1976" s="224">
        <f>S1976*H1976</f>
        <v>0</v>
      </c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R1976" s="225" t="s">
        <v>269</v>
      </c>
      <c r="AT1976" s="225" t="s">
        <v>162</v>
      </c>
      <c r="AU1976" s="225" t="s">
        <v>81</v>
      </c>
      <c r="AY1976" s="19" t="s">
        <v>160</v>
      </c>
      <c r="BE1976" s="226">
        <f>IF(N1976="základní",J1976,0)</f>
        <v>0</v>
      </c>
      <c r="BF1976" s="226">
        <f>IF(N1976="snížená",J1976,0)</f>
        <v>0</v>
      </c>
      <c r="BG1976" s="226">
        <f>IF(N1976="zákl. přenesená",J1976,0)</f>
        <v>0</v>
      </c>
      <c r="BH1976" s="226">
        <f>IF(N1976="sníž. přenesená",J1976,0)</f>
        <v>0</v>
      </c>
      <c r="BI1976" s="226">
        <f>IF(N1976="nulová",J1976,0)</f>
        <v>0</v>
      </c>
      <c r="BJ1976" s="19" t="s">
        <v>79</v>
      </c>
      <c r="BK1976" s="226">
        <f>ROUND(I1976*H1976,2)</f>
        <v>0</v>
      </c>
      <c r="BL1976" s="19" t="s">
        <v>269</v>
      </c>
      <c r="BM1976" s="225" t="s">
        <v>1959</v>
      </c>
    </row>
    <row r="1977" s="2" customFormat="1">
      <c r="A1977" s="40"/>
      <c r="B1977" s="41"/>
      <c r="C1977" s="42"/>
      <c r="D1977" s="227" t="s">
        <v>169</v>
      </c>
      <c r="E1977" s="42"/>
      <c r="F1977" s="228" t="s">
        <v>1960</v>
      </c>
      <c r="G1977" s="42"/>
      <c r="H1977" s="42"/>
      <c r="I1977" s="229"/>
      <c r="J1977" s="42"/>
      <c r="K1977" s="42"/>
      <c r="L1977" s="46"/>
      <c r="M1977" s="230"/>
      <c r="N1977" s="231"/>
      <c r="O1977" s="86"/>
      <c r="P1977" s="86"/>
      <c r="Q1977" s="86"/>
      <c r="R1977" s="86"/>
      <c r="S1977" s="86"/>
      <c r="T1977" s="87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T1977" s="19" t="s">
        <v>169</v>
      </c>
      <c r="AU1977" s="19" t="s">
        <v>81</v>
      </c>
    </row>
    <row r="1978" s="13" customFormat="1">
      <c r="A1978" s="13"/>
      <c r="B1978" s="232"/>
      <c r="C1978" s="233"/>
      <c r="D1978" s="234" t="s">
        <v>171</v>
      </c>
      <c r="E1978" s="235" t="s">
        <v>19</v>
      </c>
      <c r="F1978" s="236" t="s">
        <v>1606</v>
      </c>
      <c r="G1978" s="233"/>
      <c r="H1978" s="235" t="s">
        <v>19</v>
      </c>
      <c r="I1978" s="237"/>
      <c r="J1978" s="233"/>
      <c r="K1978" s="233"/>
      <c r="L1978" s="238"/>
      <c r="M1978" s="239"/>
      <c r="N1978" s="240"/>
      <c r="O1978" s="240"/>
      <c r="P1978" s="240"/>
      <c r="Q1978" s="240"/>
      <c r="R1978" s="240"/>
      <c r="S1978" s="240"/>
      <c r="T1978" s="241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2" t="s">
        <v>171</v>
      </c>
      <c r="AU1978" s="242" t="s">
        <v>81</v>
      </c>
      <c r="AV1978" s="13" t="s">
        <v>79</v>
      </c>
      <c r="AW1978" s="13" t="s">
        <v>33</v>
      </c>
      <c r="AX1978" s="13" t="s">
        <v>72</v>
      </c>
      <c r="AY1978" s="242" t="s">
        <v>160</v>
      </c>
    </row>
    <row r="1979" s="14" customFormat="1">
      <c r="A1979" s="14"/>
      <c r="B1979" s="243"/>
      <c r="C1979" s="244"/>
      <c r="D1979" s="234" t="s">
        <v>171</v>
      </c>
      <c r="E1979" s="245" t="s">
        <v>19</v>
      </c>
      <c r="F1979" s="246" t="s">
        <v>1531</v>
      </c>
      <c r="G1979" s="244"/>
      <c r="H1979" s="247">
        <v>187.63999999999999</v>
      </c>
      <c r="I1979" s="248"/>
      <c r="J1979" s="244"/>
      <c r="K1979" s="244"/>
      <c r="L1979" s="249"/>
      <c r="M1979" s="250"/>
      <c r="N1979" s="251"/>
      <c r="O1979" s="251"/>
      <c r="P1979" s="251"/>
      <c r="Q1979" s="251"/>
      <c r="R1979" s="251"/>
      <c r="S1979" s="251"/>
      <c r="T1979" s="252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3" t="s">
        <v>171</v>
      </c>
      <c r="AU1979" s="253" t="s">
        <v>81</v>
      </c>
      <c r="AV1979" s="14" t="s">
        <v>81</v>
      </c>
      <c r="AW1979" s="14" t="s">
        <v>33</v>
      </c>
      <c r="AX1979" s="14" t="s">
        <v>72</v>
      </c>
      <c r="AY1979" s="253" t="s">
        <v>160</v>
      </c>
    </row>
    <row r="1980" s="15" customFormat="1">
      <c r="A1980" s="15"/>
      <c r="B1980" s="254"/>
      <c r="C1980" s="255"/>
      <c r="D1980" s="234" t="s">
        <v>171</v>
      </c>
      <c r="E1980" s="256" t="s">
        <v>19</v>
      </c>
      <c r="F1980" s="257" t="s">
        <v>173</v>
      </c>
      <c r="G1980" s="255"/>
      <c r="H1980" s="258">
        <v>187.63999999999999</v>
      </c>
      <c r="I1980" s="259"/>
      <c r="J1980" s="255"/>
      <c r="K1980" s="255"/>
      <c r="L1980" s="260"/>
      <c r="M1980" s="261"/>
      <c r="N1980" s="262"/>
      <c r="O1980" s="262"/>
      <c r="P1980" s="262"/>
      <c r="Q1980" s="262"/>
      <c r="R1980" s="262"/>
      <c r="S1980" s="262"/>
      <c r="T1980" s="263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4" t="s">
        <v>171</v>
      </c>
      <c r="AU1980" s="264" t="s">
        <v>81</v>
      </c>
      <c r="AV1980" s="15" t="s">
        <v>167</v>
      </c>
      <c r="AW1980" s="15" t="s">
        <v>33</v>
      </c>
      <c r="AX1980" s="15" t="s">
        <v>79</v>
      </c>
      <c r="AY1980" s="264" t="s">
        <v>160</v>
      </c>
    </row>
    <row r="1981" s="2" customFormat="1" ht="16.5" customHeight="1">
      <c r="A1981" s="40"/>
      <c r="B1981" s="41"/>
      <c r="C1981" s="279" t="s">
        <v>1961</v>
      </c>
      <c r="D1981" s="279" t="s">
        <v>1270</v>
      </c>
      <c r="E1981" s="280" t="s">
        <v>1962</v>
      </c>
      <c r="F1981" s="281" t="s">
        <v>1963</v>
      </c>
      <c r="G1981" s="282" t="s">
        <v>181</v>
      </c>
      <c r="H1981" s="283">
        <v>197.02199999999999</v>
      </c>
      <c r="I1981" s="284"/>
      <c r="J1981" s="285">
        <f>ROUND(I1981*H1981,2)</f>
        <v>0</v>
      </c>
      <c r="K1981" s="281" t="s">
        <v>166</v>
      </c>
      <c r="L1981" s="286"/>
      <c r="M1981" s="287" t="s">
        <v>19</v>
      </c>
      <c r="N1981" s="288" t="s">
        <v>43</v>
      </c>
      <c r="O1981" s="86"/>
      <c r="P1981" s="223">
        <f>O1981*H1981</f>
        <v>0</v>
      </c>
      <c r="Q1981" s="223">
        <v>0.00038999999999999999</v>
      </c>
      <c r="R1981" s="223">
        <f>Q1981*H1981</f>
        <v>0.07683857999999999</v>
      </c>
      <c r="S1981" s="223">
        <v>0</v>
      </c>
      <c r="T1981" s="224">
        <f>S1981*H1981</f>
        <v>0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25" t="s">
        <v>367</v>
      </c>
      <c r="AT1981" s="225" t="s">
        <v>1270</v>
      </c>
      <c r="AU1981" s="225" t="s">
        <v>81</v>
      </c>
      <c r="AY1981" s="19" t="s">
        <v>160</v>
      </c>
      <c r="BE1981" s="226">
        <f>IF(N1981="základní",J1981,0)</f>
        <v>0</v>
      </c>
      <c r="BF1981" s="226">
        <f>IF(N1981="snížená",J1981,0)</f>
        <v>0</v>
      </c>
      <c r="BG1981" s="226">
        <f>IF(N1981="zákl. přenesená",J1981,0)</f>
        <v>0</v>
      </c>
      <c r="BH1981" s="226">
        <f>IF(N1981="sníž. přenesená",J1981,0)</f>
        <v>0</v>
      </c>
      <c r="BI1981" s="226">
        <f>IF(N1981="nulová",J1981,0)</f>
        <v>0</v>
      </c>
      <c r="BJ1981" s="19" t="s">
        <v>79</v>
      </c>
      <c r="BK1981" s="226">
        <f>ROUND(I1981*H1981,2)</f>
        <v>0</v>
      </c>
      <c r="BL1981" s="19" t="s">
        <v>269</v>
      </c>
      <c r="BM1981" s="225" t="s">
        <v>1964</v>
      </c>
    </row>
    <row r="1982" s="13" customFormat="1">
      <c r="A1982" s="13"/>
      <c r="B1982" s="232"/>
      <c r="C1982" s="233"/>
      <c r="D1982" s="234" t="s">
        <v>171</v>
      </c>
      <c r="E1982" s="235" t="s">
        <v>19</v>
      </c>
      <c r="F1982" s="236" t="s">
        <v>1606</v>
      </c>
      <c r="G1982" s="233"/>
      <c r="H1982" s="235" t="s">
        <v>19</v>
      </c>
      <c r="I1982" s="237"/>
      <c r="J1982" s="233"/>
      <c r="K1982" s="233"/>
      <c r="L1982" s="238"/>
      <c r="M1982" s="239"/>
      <c r="N1982" s="240"/>
      <c r="O1982" s="240"/>
      <c r="P1982" s="240"/>
      <c r="Q1982" s="240"/>
      <c r="R1982" s="240"/>
      <c r="S1982" s="240"/>
      <c r="T1982" s="241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2" t="s">
        <v>171</v>
      </c>
      <c r="AU1982" s="242" t="s">
        <v>81</v>
      </c>
      <c r="AV1982" s="13" t="s">
        <v>79</v>
      </c>
      <c r="AW1982" s="13" t="s">
        <v>33</v>
      </c>
      <c r="AX1982" s="13" t="s">
        <v>72</v>
      </c>
      <c r="AY1982" s="242" t="s">
        <v>160</v>
      </c>
    </row>
    <row r="1983" s="14" customFormat="1">
      <c r="A1983" s="14"/>
      <c r="B1983" s="243"/>
      <c r="C1983" s="244"/>
      <c r="D1983" s="234" t="s">
        <v>171</v>
      </c>
      <c r="E1983" s="245" t="s">
        <v>19</v>
      </c>
      <c r="F1983" s="246" t="s">
        <v>1531</v>
      </c>
      <c r="G1983" s="244"/>
      <c r="H1983" s="247">
        <v>187.63999999999999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171</v>
      </c>
      <c r="AU1983" s="253" t="s">
        <v>81</v>
      </c>
      <c r="AV1983" s="14" t="s">
        <v>81</v>
      </c>
      <c r="AW1983" s="14" t="s">
        <v>33</v>
      </c>
      <c r="AX1983" s="14" t="s">
        <v>72</v>
      </c>
      <c r="AY1983" s="253" t="s">
        <v>160</v>
      </c>
    </row>
    <row r="1984" s="15" customFormat="1">
      <c r="A1984" s="15"/>
      <c r="B1984" s="254"/>
      <c r="C1984" s="255"/>
      <c r="D1984" s="234" t="s">
        <v>171</v>
      </c>
      <c r="E1984" s="256" t="s">
        <v>19</v>
      </c>
      <c r="F1984" s="257" t="s">
        <v>173</v>
      </c>
      <c r="G1984" s="255"/>
      <c r="H1984" s="258">
        <v>187.63999999999999</v>
      </c>
      <c r="I1984" s="259"/>
      <c r="J1984" s="255"/>
      <c r="K1984" s="255"/>
      <c r="L1984" s="260"/>
      <c r="M1984" s="261"/>
      <c r="N1984" s="262"/>
      <c r="O1984" s="262"/>
      <c r="P1984" s="262"/>
      <c r="Q1984" s="262"/>
      <c r="R1984" s="262"/>
      <c r="S1984" s="262"/>
      <c r="T1984" s="263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64" t="s">
        <v>171</v>
      </c>
      <c r="AU1984" s="264" t="s">
        <v>81</v>
      </c>
      <c r="AV1984" s="15" t="s">
        <v>167</v>
      </c>
      <c r="AW1984" s="15" t="s">
        <v>33</v>
      </c>
      <c r="AX1984" s="15" t="s">
        <v>72</v>
      </c>
      <c r="AY1984" s="264" t="s">
        <v>160</v>
      </c>
    </row>
    <row r="1985" s="14" customFormat="1">
      <c r="A1985" s="14"/>
      <c r="B1985" s="243"/>
      <c r="C1985" s="244"/>
      <c r="D1985" s="234" t="s">
        <v>171</v>
      </c>
      <c r="E1985" s="245" t="s">
        <v>19</v>
      </c>
      <c r="F1985" s="246" t="s">
        <v>1965</v>
      </c>
      <c r="G1985" s="244"/>
      <c r="H1985" s="247">
        <v>197.02199999999999</v>
      </c>
      <c r="I1985" s="248"/>
      <c r="J1985" s="244"/>
      <c r="K1985" s="244"/>
      <c r="L1985" s="249"/>
      <c r="M1985" s="250"/>
      <c r="N1985" s="251"/>
      <c r="O1985" s="251"/>
      <c r="P1985" s="251"/>
      <c r="Q1985" s="251"/>
      <c r="R1985" s="251"/>
      <c r="S1985" s="251"/>
      <c r="T1985" s="252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3" t="s">
        <v>171</v>
      </c>
      <c r="AU1985" s="253" t="s">
        <v>81</v>
      </c>
      <c r="AV1985" s="14" t="s">
        <v>81</v>
      </c>
      <c r="AW1985" s="14" t="s">
        <v>33</v>
      </c>
      <c r="AX1985" s="14" t="s">
        <v>79</v>
      </c>
      <c r="AY1985" s="253" t="s">
        <v>160</v>
      </c>
    </row>
    <row r="1986" s="2" customFormat="1" ht="24.15" customHeight="1">
      <c r="A1986" s="40"/>
      <c r="B1986" s="41"/>
      <c r="C1986" s="214" t="s">
        <v>1966</v>
      </c>
      <c r="D1986" s="214" t="s">
        <v>162</v>
      </c>
      <c r="E1986" s="215" t="s">
        <v>1967</v>
      </c>
      <c r="F1986" s="216" t="s">
        <v>1968</v>
      </c>
      <c r="G1986" s="217" t="s">
        <v>181</v>
      </c>
      <c r="H1986" s="218">
        <v>112.54000000000001</v>
      </c>
      <c r="I1986" s="219"/>
      <c r="J1986" s="220">
        <f>ROUND(I1986*H1986,2)</f>
        <v>0</v>
      </c>
      <c r="K1986" s="216" t="s">
        <v>166</v>
      </c>
      <c r="L1986" s="46"/>
      <c r="M1986" s="221" t="s">
        <v>19</v>
      </c>
      <c r="N1986" s="222" t="s">
        <v>43</v>
      </c>
      <c r="O1986" s="86"/>
      <c r="P1986" s="223">
        <f>O1986*H1986</f>
        <v>0</v>
      </c>
      <c r="Q1986" s="223">
        <v>0</v>
      </c>
      <c r="R1986" s="223">
        <f>Q1986*H1986</f>
        <v>0</v>
      </c>
      <c r="S1986" s="223">
        <v>0</v>
      </c>
      <c r="T1986" s="224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25" t="s">
        <v>269</v>
      </c>
      <c r="AT1986" s="225" t="s">
        <v>162</v>
      </c>
      <c r="AU1986" s="225" t="s">
        <v>81</v>
      </c>
      <c r="AY1986" s="19" t="s">
        <v>160</v>
      </c>
      <c r="BE1986" s="226">
        <f>IF(N1986="základní",J1986,0)</f>
        <v>0</v>
      </c>
      <c r="BF1986" s="226">
        <f>IF(N1986="snížená",J1986,0)</f>
        <v>0</v>
      </c>
      <c r="BG1986" s="226">
        <f>IF(N1986="zákl. přenesená",J1986,0)</f>
        <v>0</v>
      </c>
      <c r="BH1986" s="226">
        <f>IF(N1986="sníž. přenesená",J1986,0)</f>
        <v>0</v>
      </c>
      <c r="BI1986" s="226">
        <f>IF(N1986="nulová",J1986,0)</f>
        <v>0</v>
      </c>
      <c r="BJ1986" s="19" t="s">
        <v>79</v>
      </c>
      <c r="BK1986" s="226">
        <f>ROUND(I1986*H1986,2)</f>
        <v>0</v>
      </c>
      <c r="BL1986" s="19" t="s">
        <v>269</v>
      </c>
      <c r="BM1986" s="225" t="s">
        <v>1969</v>
      </c>
    </row>
    <row r="1987" s="2" customFormat="1">
      <c r="A1987" s="40"/>
      <c r="B1987" s="41"/>
      <c r="C1987" s="42"/>
      <c r="D1987" s="227" t="s">
        <v>169</v>
      </c>
      <c r="E1987" s="42"/>
      <c r="F1987" s="228" t="s">
        <v>1970</v>
      </c>
      <c r="G1987" s="42"/>
      <c r="H1987" s="42"/>
      <c r="I1987" s="229"/>
      <c r="J1987" s="42"/>
      <c r="K1987" s="42"/>
      <c r="L1987" s="46"/>
      <c r="M1987" s="230"/>
      <c r="N1987" s="231"/>
      <c r="O1987" s="86"/>
      <c r="P1987" s="86"/>
      <c r="Q1987" s="86"/>
      <c r="R1987" s="86"/>
      <c r="S1987" s="86"/>
      <c r="T1987" s="87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T1987" s="19" t="s">
        <v>169</v>
      </c>
      <c r="AU1987" s="19" t="s">
        <v>81</v>
      </c>
    </row>
    <row r="1988" s="13" customFormat="1">
      <c r="A1988" s="13"/>
      <c r="B1988" s="232"/>
      <c r="C1988" s="233"/>
      <c r="D1988" s="234" t="s">
        <v>171</v>
      </c>
      <c r="E1988" s="235" t="s">
        <v>19</v>
      </c>
      <c r="F1988" s="236" t="s">
        <v>324</v>
      </c>
      <c r="G1988" s="233"/>
      <c r="H1988" s="235" t="s">
        <v>19</v>
      </c>
      <c r="I1988" s="237"/>
      <c r="J1988" s="233"/>
      <c r="K1988" s="233"/>
      <c r="L1988" s="238"/>
      <c r="M1988" s="239"/>
      <c r="N1988" s="240"/>
      <c r="O1988" s="240"/>
      <c r="P1988" s="240"/>
      <c r="Q1988" s="240"/>
      <c r="R1988" s="240"/>
      <c r="S1988" s="240"/>
      <c r="T1988" s="241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2" t="s">
        <v>171</v>
      </c>
      <c r="AU1988" s="242" t="s">
        <v>81</v>
      </c>
      <c r="AV1988" s="13" t="s">
        <v>79</v>
      </c>
      <c r="AW1988" s="13" t="s">
        <v>33</v>
      </c>
      <c r="AX1988" s="13" t="s">
        <v>72</v>
      </c>
      <c r="AY1988" s="242" t="s">
        <v>160</v>
      </c>
    </row>
    <row r="1989" s="14" customFormat="1">
      <c r="A1989" s="14"/>
      <c r="B1989" s="243"/>
      <c r="C1989" s="244"/>
      <c r="D1989" s="234" t="s">
        <v>171</v>
      </c>
      <c r="E1989" s="245" t="s">
        <v>19</v>
      </c>
      <c r="F1989" s="246" t="s">
        <v>1529</v>
      </c>
      <c r="G1989" s="244"/>
      <c r="H1989" s="247">
        <v>105.95999999999999</v>
      </c>
      <c r="I1989" s="248"/>
      <c r="J1989" s="244"/>
      <c r="K1989" s="244"/>
      <c r="L1989" s="249"/>
      <c r="M1989" s="250"/>
      <c r="N1989" s="251"/>
      <c r="O1989" s="251"/>
      <c r="P1989" s="251"/>
      <c r="Q1989" s="251"/>
      <c r="R1989" s="251"/>
      <c r="S1989" s="251"/>
      <c r="T1989" s="252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3" t="s">
        <v>171</v>
      </c>
      <c r="AU1989" s="253" t="s">
        <v>81</v>
      </c>
      <c r="AV1989" s="14" t="s">
        <v>81</v>
      </c>
      <c r="AW1989" s="14" t="s">
        <v>33</v>
      </c>
      <c r="AX1989" s="14" t="s">
        <v>72</v>
      </c>
      <c r="AY1989" s="253" t="s">
        <v>160</v>
      </c>
    </row>
    <row r="1990" s="14" customFormat="1">
      <c r="A1990" s="14"/>
      <c r="B1990" s="243"/>
      <c r="C1990" s="244"/>
      <c r="D1990" s="234" t="s">
        <v>171</v>
      </c>
      <c r="E1990" s="245" t="s">
        <v>19</v>
      </c>
      <c r="F1990" s="246" t="s">
        <v>1971</v>
      </c>
      <c r="G1990" s="244"/>
      <c r="H1990" s="247">
        <v>6.5800000000000001</v>
      </c>
      <c r="I1990" s="248"/>
      <c r="J1990" s="244"/>
      <c r="K1990" s="244"/>
      <c r="L1990" s="249"/>
      <c r="M1990" s="250"/>
      <c r="N1990" s="251"/>
      <c r="O1990" s="251"/>
      <c r="P1990" s="251"/>
      <c r="Q1990" s="251"/>
      <c r="R1990" s="251"/>
      <c r="S1990" s="251"/>
      <c r="T1990" s="252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3" t="s">
        <v>171</v>
      </c>
      <c r="AU1990" s="253" t="s">
        <v>81</v>
      </c>
      <c r="AV1990" s="14" t="s">
        <v>81</v>
      </c>
      <c r="AW1990" s="14" t="s">
        <v>33</v>
      </c>
      <c r="AX1990" s="14" t="s">
        <v>72</v>
      </c>
      <c r="AY1990" s="253" t="s">
        <v>160</v>
      </c>
    </row>
    <row r="1991" s="15" customFormat="1">
      <c r="A1991" s="15"/>
      <c r="B1991" s="254"/>
      <c r="C1991" s="255"/>
      <c r="D1991" s="234" t="s">
        <v>171</v>
      </c>
      <c r="E1991" s="256" t="s">
        <v>19</v>
      </c>
      <c r="F1991" s="257" t="s">
        <v>173</v>
      </c>
      <c r="G1991" s="255"/>
      <c r="H1991" s="258">
        <v>112.54000000000001</v>
      </c>
      <c r="I1991" s="259"/>
      <c r="J1991" s="255"/>
      <c r="K1991" s="255"/>
      <c r="L1991" s="260"/>
      <c r="M1991" s="261"/>
      <c r="N1991" s="262"/>
      <c r="O1991" s="262"/>
      <c r="P1991" s="262"/>
      <c r="Q1991" s="262"/>
      <c r="R1991" s="262"/>
      <c r="S1991" s="262"/>
      <c r="T1991" s="263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64" t="s">
        <v>171</v>
      </c>
      <c r="AU1991" s="264" t="s">
        <v>81</v>
      </c>
      <c r="AV1991" s="15" t="s">
        <v>167</v>
      </c>
      <c r="AW1991" s="15" t="s">
        <v>33</v>
      </c>
      <c r="AX1991" s="15" t="s">
        <v>79</v>
      </c>
      <c r="AY1991" s="264" t="s">
        <v>160</v>
      </c>
    </row>
    <row r="1992" s="2" customFormat="1" ht="16.5" customHeight="1">
      <c r="A1992" s="40"/>
      <c r="B1992" s="41"/>
      <c r="C1992" s="279" t="s">
        <v>1972</v>
      </c>
      <c r="D1992" s="279" t="s">
        <v>1270</v>
      </c>
      <c r="E1992" s="280" t="s">
        <v>1973</v>
      </c>
      <c r="F1992" s="281" t="s">
        <v>1974</v>
      </c>
      <c r="G1992" s="282" t="s">
        <v>181</v>
      </c>
      <c r="H1992" s="283">
        <v>236.334</v>
      </c>
      <c r="I1992" s="284"/>
      <c r="J1992" s="285">
        <f>ROUND(I1992*H1992,2)</f>
        <v>0</v>
      </c>
      <c r="K1992" s="281" t="s">
        <v>166</v>
      </c>
      <c r="L1992" s="286"/>
      <c r="M1992" s="287" t="s">
        <v>19</v>
      </c>
      <c r="N1992" s="288" t="s">
        <v>43</v>
      </c>
      <c r="O1992" s="86"/>
      <c r="P1992" s="223">
        <f>O1992*H1992</f>
        <v>0</v>
      </c>
      <c r="Q1992" s="223">
        <v>0.00175</v>
      </c>
      <c r="R1992" s="223">
        <f>Q1992*H1992</f>
        <v>0.41358450000000002</v>
      </c>
      <c r="S1992" s="223">
        <v>0</v>
      </c>
      <c r="T1992" s="224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25" t="s">
        <v>367</v>
      </c>
      <c r="AT1992" s="225" t="s">
        <v>1270</v>
      </c>
      <c r="AU1992" s="225" t="s">
        <v>81</v>
      </c>
      <c r="AY1992" s="19" t="s">
        <v>160</v>
      </c>
      <c r="BE1992" s="226">
        <f>IF(N1992="základní",J1992,0)</f>
        <v>0</v>
      </c>
      <c r="BF1992" s="226">
        <f>IF(N1992="snížená",J1992,0)</f>
        <v>0</v>
      </c>
      <c r="BG1992" s="226">
        <f>IF(N1992="zákl. přenesená",J1992,0)</f>
        <v>0</v>
      </c>
      <c r="BH1992" s="226">
        <f>IF(N1992="sníž. přenesená",J1992,0)</f>
        <v>0</v>
      </c>
      <c r="BI1992" s="226">
        <f>IF(N1992="nulová",J1992,0)</f>
        <v>0</v>
      </c>
      <c r="BJ1992" s="19" t="s">
        <v>79</v>
      </c>
      <c r="BK1992" s="226">
        <f>ROUND(I1992*H1992,2)</f>
        <v>0</v>
      </c>
      <c r="BL1992" s="19" t="s">
        <v>269</v>
      </c>
      <c r="BM1992" s="225" t="s">
        <v>1975</v>
      </c>
    </row>
    <row r="1993" s="13" customFormat="1">
      <c r="A1993" s="13"/>
      <c r="B1993" s="232"/>
      <c r="C1993" s="233"/>
      <c r="D1993" s="234" t="s">
        <v>171</v>
      </c>
      <c r="E1993" s="235" t="s">
        <v>19</v>
      </c>
      <c r="F1993" s="236" t="s">
        <v>324</v>
      </c>
      <c r="G1993" s="233"/>
      <c r="H1993" s="235" t="s">
        <v>19</v>
      </c>
      <c r="I1993" s="237"/>
      <c r="J1993" s="233"/>
      <c r="K1993" s="233"/>
      <c r="L1993" s="238"/>
      <c r="M1993" s="239"/>
      <c r="N1993" s="240"/>
      <c r="O1993" s="240"/>
      <c r="P1993" s="240"/>
      <c r="Q1993" s="240"/>
      <c r="R1993" s="240"/>
      <c r="S1993" s="240"/>
      <c r="T1993" s="24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2" t="s">
        <v>171</v>
      </c>
      <c r="AU1993" s="242" t="s">
        <v>81</v>
      </c>
      <c r="AV1993" s="13" t="s">
        <v>79</v>
      </c>
      <c r="AW1993" s="13" t="s">
        <v>33</v>
      </c>
      <c r="AX1993" s="13" t="s">
        <v>72</v>
      </c>
      <c r="AY1993" s="242" t="s">
        <v>160</v>
      </c>
    </row>
    <row r="1994" s="14" customFormat="1">
      <c r="A1994" s="14"/>
      <c r="B1994" s="243"/>
      <c r="C1994" s="244"/>
      <c r="D1994" s="234" t="s">
        <v>171</v>
      </c>
      <c r="E1994" s="245" t="s">
        <v>19</v>
      </c>
      <c r="F1994" s="246" t="s">
        <v>1529</v>
      </c>
      <c r="G1994" s="244"/>
      <c r="H1994" s="247">
        <v>105.95999999999999</v>
      </c>
      <c r="I1994" s="248"/>
      <c r="J1994" s="244"/>
      <c r="K1994" s="244"/>
      <c r="L1994" s="249"/>
      <c r="M1994" s="250"/>
      <c r="N1994" s="251"/>
      <c r="O1994" s="251"/>
      <c r="P1994" s="251"/>
      <c r="Q1994" s="251"/>
      <c r="R1994" s="251"/>
      <c r="S1994" s="251"/>
      <c r="T1994" s="252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3" t="s">
        <v>171</v>
      </c>
      <c r="AU1994" s="253" t="s">
        <v>81</v>
      </c>
      <c r="AV1994" s="14" t="s">
        <v>81</v>
      </c>
      <c r="AW1994" s="14" t="s">
        <v>33</v>
      </c>
      <c r="AX1994" s="14" t="s">
        <v>72</v>
      </c>
      <c r="AY1994" s="253" t="s">
        <v>160</v>
      </c>
    </row>
    <row r="1995" s="13" customFormat="1">
      <c r="A1995" s="13"/>
      <c r="B1995" s="232"/>
      <c r="C1995" s="233"/>
      <c r="D1995" s="234" t="s">
        <v>171</v>
      </c>
      <c r="E1995" s="235" t="s">
        <v>19</v>
      </c>
      <c r="F1995" s="236" t="s">
        <v>1976</v>
      </c>
      <c r="G1995" s="233"/>
      <c r="H1995" s="235" t="s">
        <v>19</v>
      </c>
      <c r="I1995" s="237"/>
      <c r="J1995" s="233"/>
      <c r="K1995" s="233"/>
      <c r="L1995" s="238"/>
      <c r="M1995" s="239"/>
      <c r="N1995" s="240"/>
      <c r="O1995" s="240"/>
      <c r="P1995" s="240"/>
      <c r="Q1995" s="240"/>
      <c r="R1995" s="240"/>
      <c r="S1995" s="240"/>
      <c r="T1995" s="24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2" t="s">
        <v>171</v>
      </c>
      <c r="AU1995" s="242" t="s">
        <v>81</v>
      </c>
      <c r="AV1995" s="13" t="s">
        <v>79</v>
      </c>
      <c r="AW1995" s="13" t="s">
        <v>33</v>
      </c>
      <c r="AX1995" s="13" t="s">
        <v>72</v>
      </c>
      <c r="AY1995" s="242" t="s">
        <v>160</v>
      </c>
    </row>
    <row r="1996" s="14" customFormat="1">
      <c r="A1996" s="14"/>
      <c r="B1996" s="243"/>
      <c r="C1996" s="244"/>
      <c r="D1996" s="234" t="s">
        <v>171</v>
      </c>
      <c r="E1996" s="245" t="s">
        <v>19</v>
      </c>
      <c r="F1996" s="246" t="s">
        <v>1971</v>
      </c>
      <c r="G1996" s="244"/>
      <c r="H1996" s="247">
        <v>6.5800000000000001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171</v>
      </c>
      <c r="AU1996" s="253" t="s">
        <v>81</v>
      </c>
      <c r="AV1996" s="14" t="s">
        <v>81</v>
      </c>
      <c r="AW1996" s="14" t="s">
        <v>33</v>
      </c>
      <c r="AX1996" s="14" t="s">
        <v>72</v>
      </c>
      <c r="AY1996" s="253" t="s">
        <v>160</v>
      </c>
    </row>
    <row r="1997" s="15" customFormat="1">
      <c r="A1997" s="15"/>
      <c r="B1997" s="254"/>
      <c r="C1997" s="255"/>
      <c r="D1997" s="234" t="s">
        <v>171</v>
      </c>
      <c r="E1997" s="256" t="s">
        <v>19</v>
      </c>
      <c r="F1997" s="257" t="s">
        <v>173</v>
      </c>
      <c r="G1997" s="255"/>
      <c r="H1997" s="258">
        <v>112.54000000000001</v>
      </c>
      <c r="I1997" s="259"/>
      <c r="J1997" s="255"/>
      <c r="K1997" s="255"/>
      <c r="L1997" s="260"/>
      <c r="M1997" s="261"/>
      <c r="N1997" s="262"/>
      <c r="O1997" s="262"/>
      <c r="P1997" s="262"/>
      <c r="Q1997" s="262"/>
      <c r="R1997" s="262"/>
      <c r="S1997" s="262"/>
      <c r="T1997" s="263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T1997" s="264" t="s">
        <v>171</v>
      </c>
      <c r="AU1997" s="264" t="s">
        <v>81</v>
      </c>
      <c r="AV1997" s="15" t="s">
        <v>167</v>
      </c>
      <c r="AW1997" s="15" t="s">
        <v>33</v>
      </c>
      <c r="AX1997" s="15" t="s">
        <v>72</v>
      </c>
      <c r="AY1997" s="264" t="s">
        <v>160</v>
      </c>
    </row>
    <row r="1998" s="14" customFormat="1">
      <c r="A1998" s="14"/>
      <c r="B1998" s="243"/>
      <c r="C1998" s="244"/>
      <c r="D1998" s="234" t="s">
        <v>171</v>
      </c>
      <c r="E1998" s="245" t="s">
        <v>19</v>
      </c>
      <c r="F1998" s="246" t="s">
        <v>1977</v>
      </c>
      <c r="G1998" s="244"/>
      <c r="H1998" s="247">
        <v>236.334</v>
      </c>
      <c r="I1998" s="248"/>
      <c r="J1998" s="244"/>
      <c r="K1998" s="244"/>
      <c r="L1998" s="249"/>
      <c r="M1998" s="250"/>
      <c r="N1998" s="251"/>
      <c r="O1998" s="251"/>
      <c r="P1998" s="251"/>
      <c r="Q1998" s="251"/>
      <c r="R1998" s="251"/>
      <c r="S1998" s="251"/>
      <c r="T1998" s="252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3" t="s">
        <v>171</v>
      </c>
      <c r="AU1998" s="253" t="s">
        <v>81</v>
      </c>
      <c r="AV1998" s="14" t="s">
        <v>81</v>
      </c>
      <c r="AW1998" s="14" t="s">
        <v>33</v>
      </c>
      <c r="AX1998" s="14" t="s">
        <v>79</v>
      </c>
      <c r="AY1998" s="253" t="s">
        <v>160</v>
      </c>
    </row>
    <row r="1999" s="2" customFormat="1" ht="16.5" customHeight="1">
      <c r="A1999" s="40"/>
      <c r="B1999" s="41"/>
      <c r="C1999" s="214" t="s">
        <v>1978</v>
      </c>
      <c r="D1999" s="214" t="s">
        <v>162</v>
      </c>
      <c r="E1999" s="215" t="s">
        <v>1979</v>
      </c>
      <c r="F1999" s="216" t="s">
        <v>1980</v>
      </c>
      <c r="G1999" s="217" t="s">
        <v>207</v>
      </c>
      <c r="H1999" s="218">
        <v>351.45299999999997</v>
      </c>
      <c r="I1999" s="219"/>
      <c r="J1999" s="220">
        <f>ROUND(I1999*H1999,2)</f>
        <v>0</v>
      </c>
      <c r="K1999" s="216" t="s">
        <v>166</v>
      </c>
      <c r="L1999" s="46"/>
      <c r="M1999" s="221" t="s">
        <v>19</v>
      </c>
      <c r="N1999" s="222" t="s">
        <v>43</v>
      </c>
      <c r="O1999" s="86"/>
      <c r="P1999" s="223">
        <f>O1999*H1999</f>
        <v>0</v>
      </c>
      <c r="Q1999" s="223">
        <v>0</v>
      </c>
      <c r="R1999" s="223">
        <f>Q1999*H1999</f>
        <v>0</v>
      </c>
      <c r="S1999" s="223">
        <v>0</v>
      </c>
      <c r="T1999" s="224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25" t="s">
        <v>269</v>
      </c>
      <c r="AT1999" s="225" t="s">
        <v>162</v>
      </c>
      <c r="AU1999" s="225" t="s">
        <v>81</v>
      </c>
      <c r="AY1999" s="19" t="s">
        <v>160</v>
      </c>
      <c r="BE1999" s="226">
        <f>IF(N1999="základní",J1999,0)</f>
        <v>0</v>
      </c>
      <c r="BF1999" s="226">
        <f>IF(N1999="snížená",J1999,0)</f>
        <v>0</v>
      </c>
      <c r="BG1999" s="226">
        <f>IF(N1999="zákl. přenesená",J1999,0)</f>
        <v>0</v>
      </c>
      <c r="BH1999" s="226">
        <f>IF(N1999="sníž. přenesená",J1999,0)</f>
        <v>0</v>
      </c>
      <c r="BI1999" s="226">
        <f>IF(N1999="nulová",J1999,0)</f>
        <v>0</v>
      </c>
      <c r="BJ1999" s="19" t="s">
        <v>79</v>
      </c>
      <c r="BK1999" s="226">
        <f>ROUND(I1999*H1999,2)</f>
        <v>0</v>
      </c>
      <c r="BL1999" s="19" t="s">
        <v>269</v>
      </c>
      <c r="BM1999" s="225" t="s">
        <v>1981</v>
      </c>
    </row>
    <row r="2000" s="2" customFormat="1">
      <c r="A2000" s="40"/>
      <c r="B2000" s="41"/>
      <c r="C2000" s="42"/>
      <c r="D2000" s="227" t="s">
        <v>169</v>
      </c>
      <c r="E2000" s="42"/>
      <c r="F2000" s="228" t="s">
        <v>1982</v>
      </c>
      <c r="G2000" s="42"/>
      <c r="H2000" s="42"/>
      <c r="I2000" s="229"/>
      <c r="J2000" s="42"/>
      <c r="K2000" s="42"/>
      <c r="L2000" s="46"/>
      <c r="M2000" s="230"/>
      <c r="N2000" s="231"/>
      <c r="O2000" s="86"/>
      <c r="P2000" s="86"/>
      <c r="Q2000" s="86"/>
      <c r="R2000" s="86"/>
      <c r="S2000" s="86"/>
      <c r="T2000" s="87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T2000" s="19" t="s">
        <v>169</v>
      </c>
      <c r="AU2000" s="19" t="s">
        <v>81</v>
      </c>
    </row>
    <row r="2001" s="13" customFormat="1">
      <c r="A2001" s="13"/>
      <c r="B2001" s="232"/>
      <c r="C2001" s="233"/>
      <c r="D2001" s="234" t="s">
        <v>171</v>
      </c>
      <c r="E2001" s="235" t="s">
        <v>19</v>
      </c>
      <c r="F2001" s="236" t="s">
        <v>324</v>
      </c>
      <c r="G2001" s="233"/>
      <c r="H2001" s="235" t="s">
        <v>19</v>
      </c>
      <c r="I2001" s="237"/>
      <c r="J2001" s="233"/>
      <c r="K2001" s="233"/>
      <c r="L2001" s="238"/>
      <c r="M2001" s="239"/>
      <c r="N2001" s="240"/>
      <c r="O2001" s="240"/>
      <c r="P2001" s="240"/>
      <c r="Q2001" s="240"/>
      <c r="R2001" s="240"/>
      <c r="S2001" s="240"/>
      <c r="T2001" s="24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2" t="s">
        <v>171</v>
      </c>
      <c r="AU2001" s="242" t="s">
        <v>81</v>
      </c>
      <c r="AV2001" s="13" t="s">
        <v>79</v>
      </c>
      <c r="AW2001" s="13" t="s">
        <v>33</v>
      </c>
      <c r="AX2001" s="13" t="s">
        <v>72</v>
      </c>
      <c r="AY2001" s="242" t="s">
        <v>160</v>
      </c>
    </row>
    <row r="2002" s="13" customFormat="1">
      <c r="A2002" s="13"/>
      <c r="B2002" s="232"/>
      <c r="C2002" s="233"/>
      <c r="D2002" s="234" t="s">
        <v>171</v>
      </c>
      <c r="E2002" s="235" t="s">
        <v>19</v>
      </c>
      <c r="F2002" s="236" t="s">
        <v>518</v>
      </c>
      <c r="G2002" s="233"/>
      <c r="H2002" s="235" t="s">
        <v>19</v>
      </c>
      <c r="I2002" s="237"/>
      <c r="J2002" s="233"/>
      <c r="K2002" s="233"/>
      <c r="L2002" s="238"/>
      <c r="M2002" s="239"/>
      <c r="N2002" s="240"/>
      <c r="O2002" s="240"/>
      <c r="P2002" s="240"/>
      <c r="Q2002" s="240"/>
      <c r="R2002" s="240"/>
      <c r="S2002" s="240"/>
      <c r="T2002" s="24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2" t="s">
        <v>171</v>
      </c>
      <c r="AU2002" s="242" t="s">
        <v>81</v>
      </c>
      <c r="AV2002" s="13" t="s">
        <v>79</v>
      </c>
      <c r="AW2002" s="13" t="s">
        <v>33</v>
      </c>
      <c r="AX2002" s="13" t="s">
        <v>72</v>
      </c>
      <c r="AY2002" s="242" t="s">
        <v>160</v>
      </c>
    </row>
    <row r="2003" s="14" customFormat="1">
      <c r="A2003" s="14"/>
      <c r="B2003" s="243"/>
      <c r="C2003" s="244"/>
      <c r="D2003" s="234" t="s">
        <v>171</v>
      </c>
      <c r="E2003" s="245" t="s">
        <v>19</v>
      </c>
      <c r="F2003" s="246" t="s">
        <v>1552</v>
      </c>
      <c r="G2003" s="244"/>
      <c r="H2003" s="247">
        <v>5.7850000000000001</v>
      </c>
      <c r="I2003" s="248"/>
      <c r="J2003" s="244"/>
      <c r="K2003" s="244"/>
      <c r="L2003" s="249"/>
      <c r="M2003" s="250"/>
      <c r="N2003" s="251"/>
      <c r="O2003" s="251"/>
      <c r="P2003" s="251"/>
      <c r="Q2003" s="251"/>
      <c r="R2003" s="251"/>
      <c r="S2003" s="251"/>
      <c r="T2003" s="252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3" t="s">
        <v>171</v>
      </c>
      <c r="AU2003" s="253" t="s">
        <v>81</v>
      </c>
      <c r="AV2003" s="14" t="s">
        <v>81</v>
      </c>
      <c r="AW2003" s="14" t="s">
        <v>33</v>
      </c>
      <c r="AX2003" s="14" t="s">
        <v>72</v>
      </c>
      <c r="AY2003" s="253" t="s">
        <v>160</v>
      </c>
    </row>
    <row r="2004" s="14" customFormat="1">
      <c r="A2004" s="14"/>
      <c r="B2004" s="243"/>
      <c r="C2004" s="244"/>
      <c r="D2004" s="234" t="s">
        <v>171</v>
      </c>
      <c r="E2004" s="245" t="s">
        <v>19</v>
      </c>
      <c r="F2004" s="246" t="s">
        <v>1553</v>
      </c>
      <c r="G2004" s="244"/>
      <c r="H2004" s="247">
        <v>1.1299999999999999</v>
      </c>
      <c r="I2004" s="248"/>
      <c r="J2004" s="244"/>
      <c r="K2004" s="244"/>
      <c r="L2004" s="249"/>
      <c r="M2004" s="250"/>
      <c r="N2004" s="251"/>
      <c r="O2004" s="251"/>
      <c r="P2004" s="251"/>
      <c r="Q2004" s="251"/>
      <c r="R2004" s="251"/>
      <c r="S2004" s="251"/>
      <c r="T2004" s="25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3" t="s">
        <v>171</v>
      </c>
      <c r="AU2004" s="253" t="s">
        <v>81</v>
      </c>
      <c r="AV2004" s="14" t="s">
        <v>81</v>
      </c>
      <c r="AW2004" s="14" t="s">
        <v>33</v>
      </c>
      <c r="AX2004" s="14" t="s">
        <v>72</v>
      </c>
      <c r="AY2004" s="253" t="s">
        <v>160</v>
      </c>
    </row>
    <row r="2005" s="13" customFormat="1">
      <c r="A2005" s="13"/>
      <c r="B2005" s="232"/>
      <c r="C2005" s="233"/>
      <c r="D2005" s="234" t="s">
        <v>171</v>
      </c>
      <c r="E2005" s="235" t="s">
        <v>19</v>
      </c>
      <c r="F2005" s="236" t="s">
        <v>354</v>
      </c>
      <c r="G2005" s="233"/>
      <c r="H2005" s="235" t="s">
        <v>19</v>
      </c>
      <c r="I2005" s="237"/>
      <c r="J2005" s="233"/>
      <c r="K2005" s="233"/>
      <c r="L2005" s="238"/>
      <c r="M2005" s="239"/>
      <c r="N2005" s="240"/>
      <c r="O2005" s="240"/>
      <c r="P2005" s="240"/>
      <c r="Q2005" s="240"/>
      <c r="R2005" s="240"/>
      <c r="S2005" s="240"/>
      <c r="T2005" s="241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2" t="s">
        <v>171</v>
      </c>
      <c r="AU2005" s="242" t="s">
        <v>81</v>
      </c>
      <c r="AV2005" s="13" t="s">
        <v>79</v>
      </c>
      <c r="AW2005" s="13" t="s">
        <v>33</v>
      </c>
      <c r="AX2005" s="13" t="s">
        <v>72</v>
      </c>
      <c r="AY2005" s="242" t="s">
        <v>160</v>
      </c>
    </row>
    <row r="2006" s="14" customFormat="1">
      <c r="A2006" s="14"/>
      <c r="B2006" s="243"/>
      <c r="C2006" s="244"/>
      <c r="D2006" s="234" t="s">
        <v>171</v>
      </c>
      <c r="E2006" s="245" t="s">
        <v>19</v>
      </c>
      <c r="F2006" s="246" t="s">
        <v>1554</v>
      </c>
      <c r="G2006" s="244"/>
      <c r="H2006" s="247">
        <v>34.200000000000003</v>
      </c>
      <c r="I2006" s="248"/>
      <c r="J2006" s="244"/>
      <c r="K2006" s="244"/>
      <c r="L2006" s="249"/>
      <c r="M2006" s="250"/>
      <c r="N2006" s="251"/>
      <c r="O2006" s="251"/>
      <c r="P2006" s="251"/>
      <c r="Q2006" s="251"/>
      <c r="R2006" s="251"/>
      <c r="S2006" s="251"/>
      <c r="T2006" s="252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3" t="s">
        <v>171</v>
      </c>
      <c r="AU2006" s="253" t="s">
        <v>81</v>
      </c>
      <c r="AV2006" s="14" t="s">
        <v>81</v>
      </c>
      <c r="AW2006" s="14" t="s">
        <v>33</v>
      </c>
      <c r="AX2006" s="14" t="s">
        <v>72</v>
      </c>
      <c r="AY2006" s="253" t="s">
        <v>160</v>
      </c>
    </row>
    <row r="2007" s="13" customFormat="1">
      <c r="A2007" s="13"/>
      <c r="B2007" s="232"/>
      <c r="C2007" s="233"/>
      <c r="D2007" s="234" t="s">
        <v>171</v>
      </c>
      <c r="E2007" s="235" t="s">
        <v>19</v>
      </c>
      <c r="F2007" s="236" t="s">
        <v>1322</v>
      </c>
      <c r="G2007" s="233"/>
      <c r="H2007" s="235" t="s">
        <v>19</v>
      </c>
      <c r="I2007" s="237"/>
      <c r="J2007" s="233"/>
      <c r="K2007" s="233"/>
      <c r="L2007" s="238"/>
      <c r="M2007" s="239"/>
      <c r="N2007" s="240"/>
      <c r="O2007" s="240"/>
      <c r="P2007" s="240"/>
      <c r="Q2007" s="240"/>
      <c r="R2007" s="240"/>
      <c r="S2007" s="240"/>
      <c r="T2007" s="241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2" t="s">
        <v>171</v>
      </c>
      <c r="AU2007" s="242" t="s">
        <v>81</v>
      </c>
      <c r="AV2007" s="13" t="s">
        <v>79</v>
      </c>
      <c r="AW2007" s="13" t="s">
        <v>33</v>
      </c>
      <c r="AX2007" s="13" t="s">
        <v>72</v>
      </c>
      <c r="AY2007" s="242" t="s">
        <v>160</v>
      </c>
    </row>
    <row r="2008" s="14" customFormat="1">
      <c r="A2008" s="14"/>
      <c r="B2008" s="243"/>
      <c r="C2008" s="244"/>
      <c r="D2008" s="234" t="s">
        <v>171</v>
      </c>
      <c r="E2008" s="245" t="s">
        <v>19</v>
      </c>
      <c r="F2008" s="246" t="s">
        <v>1555</v>
      </c>
      <c r="G2008" s="244"/>
      <c r="H2008" s="247">
        <v>11.619999999999999</v>
      </c>
      <c r="I2008" s="248"/>
      <c r="J2008" s="244"/>
      <c r="K2008" s="244"/>
      <c r="L2008" s="249"/>
      <c r="M2008" s="250"/>
      <c r="N2008" s="251"/>
      <c r="O2008" s="251"/>
      <c r="P2008" s="251"/>
      <c r="Q2008" s="251"/>
      <c r="R2008" s="251"/>
      <c r="S2008" s="251"/>
      <c r="T2008" s="252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3" t="s">
        <v>171</v>
      </c>
      <c r="AU2008" s="253" t="s">
        <v>81</v>
      </c>
      <c r="AV2008" s="14" t="s">
        <v>81</v>
      </c>
      <c r="AW2008" s="14" t="s">
        <v>33</v>
      </c>
      <c r="AX2008" s="14" t="s">
        <v>72</v>
      </c>
      <c r="AY2008" s="253" t="s">
        <v>160</v>
      </c>
    </row>
    <row r="2009" s="13" customFormat="1">
      <c r="A2009" s="13"/>
      <c r="B2009" s="232"/>
      <c r="C2009" s="233"/>
      <c r="D2009" s="234" t="s">
        <v>171</v>
      </c>
      <c r="E2009" s="235" t="s">
        <v>19</v>
      </c>
      <c r="F2009" s="236" t="s">
        <v>1325</v>
      </c>
      <c r="G2009" s="233"/>
      <c r="H2009" s="235" t="s">
        <v>19</v>
      </c>
      <c r="I2009" s="237"/>
      <c r="J2009" s="233"/>
      <c r="K2009" s="233"/>
      <c r="L2009" s="238"/>
      <c r="M2009" s="239"/>
      <c r="N2009" s="240"/>
      <c r="O2009" s="240"/>
      <c r="P2009" s="240"/>
      <c r="Q2009" s="240"/>
      <c r="R2009" s="240"/>
      <c r="S2009" s="240"/>
      <c r="T2009" s="241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2" t="s">
        <v>171</v>
      </c>
      <c r="AU2009" s="242" t="s">
        <v>81</v>
      </c>
      <c r="AV2009" s="13" t="s">
        <v>79</v>
      </c>
      <c r="AW2009" s="13" t="s">
        <v>33</v>
      </c>
      <c r="AX2009" s="13" t="s">
        <v>72</v>
      </c>
      <c r="AY2009" s="242" t="s">
        <v>160</v>
      </c>
    </row>
    <row r="2010" s="14" customFormat="1">
      <c r="A2010" s="14"/>
      <c r="B2010" s="243"/>
      <c r="C2010" s="244"/>
      <c r="D2010" s="234" t="s">
        <v>171</v>
      </c>
      <c r="E2010" s="245" t="s">
        <v>19</v>
      </c>
      <c r="F2010" s="246" t="s">
        <v>1556</v>
      </c>
      <c r="G2010" s="244"/>
      <c r="H2010" s="247">
        <v>9.8000000000000007</v>
      </c>
      <c r="I2010" s="248"/>
      <c r="J2010" s="244"/>
      <c r="K2010" s="244"/>
      <c r="L2010" s="249"/>
      <c r="M2010" s="250"/>
      <c r="N2010" s="251"/>
      <c r="O2010" s="251"/>
      <c r="P2010" s="251"/>
      <c r="Q2010" s="251"/>
      <c r="R2010" s="251"/>
      <c r="S2010" s="251"/>
      <c r="T2010" s="252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3" t="s">
        <v>171</v>
      </c>
      <c r="AU2010" s="253" t="s">
        <v>81</v>
      </c>
      <c r="AV2010" s="14" t="s">
        <v>81</v>
      </c>
      <c r="AW2010" s="14" t="s">
        <v>33</v>
      </c>
      <c r="AX2010" s="14" t="s">
        <v>72</v>
      </c>
      <c r="AY2010" s="253" t="s">
        <v>160</v>
      </c>
    </row>
    <row r="2011" s="13" customFormat="1">
      <c r="A2011" s="13"/>
      <c r="B2011" s="232"/>
      <c r="C2011" s="233"/>
      <c r="D2011" s="234" t="s">
        <v>171</v>
      </c>
      <c r="E2011" s="235" t="s">
        <v>19</v>
      </c>
      <c r="F2011" s="236" t="s">
        <v>1328</v>
      </c>
      <c r="G2011" s="233"/>
      <c r="H2011" s="235" t="s">
        <v>19</v>
      </c>
      <c r="I2011" s="237"/>
      <c r="J2011" s="233"/>
      <c r="K2011" s="233"/>
      <c r="L2011" s="238"/>
      <c r="M2011" s="239"/>
      <c r="N2011" s="240"/>
      <c r="O2011" s="240"/>
      <c r="P2011" s="240"/>
      <c r="Q2011" s="240"/>
      <c r="R2011" s="240"/>
      <c r="S2011" s="240"/>
      <c r="T2011" s="241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2" t="s">
        <v>171</v>
      </c>
      <c r="AU2011" s="242" t="s">
        <v>81</v>
      </c>
      <c r="AV2011" s="13" t="s">
        <v>79</v>
      </c>
      <c r="AW2011" s="13" t="s">
        <v>33</v>
      </c>
      <c r="AX2011" s="13" t="s">
        <v>72</v>
      </c>
      <c r="AY2011" s="242" t="s">
        <v>160</v>
      </c>
    </row>
    <row r="2012" s="14" customFormat="1">
      <c r="A2012" s="14"/>
      <c r="B2012" s="243"/>
      <c r="C2012" s="244"/>
      <c r="D2012" s="234" t="s">
        <v>171</v>
      </c>
      <c r="E2012" s="245" t="s">
        <v>19</v>
      </c>
      <c r="F2012" s="246" t="s">
        <v>1557</v>
      </c>
      <c r="G2012" s="244"/>
      <c r="H2012" s="247">
        <v>11</v>
      </c>
      <c r="I2012" s="248"/>
      <c r="J2012" s="244"/>
      <c r="K2012" s="244"/>
      <c r="L2012" s="249"/>
      <c r="M2012" s="250"/>
      <c r="N2012" s="251"/>
      <c r="O2012" s="251"/>
      <c r="P2012" s="251"/>
      <c r="Q2012" s="251"/>
      <c r="R2012" s="251"/>
      <c r="S2012" s="251"/>
      <c r="T2012" s="252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3" t="s">
        <v>171</v>
      </c>
      <c r="AU2012" s="253" t="s">
        <v>81</v>
      </c>
      <c r="AV2012" s="14" t="s">
        <v>81</v>
      </c>
      <c r="AW2012" s="14" t="s">
        <v>33</v>
      </c>
      <c r="AX2012" s="14" t="s">
        <v>72</v>
      </c>
      <c r="AY2012" s="253" t="s">
        <v>160</v>
      </c>
    </row>
    <row r="2013" s="13" customFormat="1">
      <c r="A2013" s="13"/>
      <c r="B2013" s="232"/>
      <c r="C2013" s="233"/>
      <c r="D2013" s="234" t="s">
        <v>171</v>
      </c>
      <c r="E2013" s="235" t="s">
        <v>19</v>
      </c>
      <c r="F2013" s="236" t="s">
        <v>1267</v>
      </c>
      <c r="G2013" s="233"/>
      <c r="H2013" s="235" t="s">
        <v>19</v>
      </c>
      <c r="I2013" s="237"/>
      <c r="J2013" s="233"/>
      <c r="K2013" s="233"/>
      <c r="L2013" s="238"/>
      <c r="M2013" s="239"/>
      <c r="N2013" s="240"/>
      <c r="O2013" s="240"/>
      <c r="P2013" s="240"/>
      <c r="Q2013" s="240"/>
      <c r="R2013" s="240"/>
      <c r="S2013" s="240"/>
      <c r="T2013" s="24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2" t="s">
        <v>171</v>
      </c>
      <c r="AU2013" s="242" t="s">
        <v>81</v>
      </c>
      <c r="AV2013" s="13" t="s">
        <v>79</v>
      </c>
      <c r="AW2013" s="13" t="s">
        <v>33</v>
      </c>
      <c r="AX2013" s="13" t="s">
        <v>72</v>
      </c>
      <c r="AY2013" s="242" t="s">
        <v>160</v>
      </c>
    </row>
    <row r="2014" s="14" customFormat="1">
      <c r="A2014" s="14"/>
      <c r="B2014" s="243"/>
      <c r="C2014" s="244"/>
      <c r="D2014" s="234" t="s">
        <v>171</v>
      </c>
      <c r="E2014" s="245" t="s">
        <v>19</v>
      </c>
      <c r="F2014" s="246" t="s">
        <v>1558</v>
      </c>
      <c r="G2014" s="244"/>
      <c r="H2014" s="247">
        <v>33.130000000000003</v>
      </c>
      <c r="I2014" s="248"/>
      <c r="J2014" s="244"/>
      <c r="K2014" s="244"/>
      <c r="L2014" s="249"/>
      <c r="M2014" s="250"/>
      <c r="N2014" s="251"/>
      <c r="O2014" s="251"/>
      <c r="P2014" s="251"/>
      <c r="Q2014" s="251"/>
      <c r="R2014" s="251"/>
      <c r="S2014" s="251"/>
      <c r="T2014" s="252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3" t="s">
        <v>171</v>
      </c>
      <c r="AU2014" s="253" t="s">
        <v>81</v>
      </c>
      <c r="AV2014" s="14" t="s">
        <v>81</v>
      </c>
      <c r="AW2014" s="14" t="s">
        <v>33</v>
      </c>
      <c r="AX2014" s="14" t="s">
        <v>72</v>
      </c>
      <c r="AY2014" s="253" t="s">
        <v>160</v>
      </c>
    </row>
    <row r="2015" s="14" customFormat="1">
      <c r="A2015" s="14"/>
      <c r="B2015" s="243"/>
      <c r="C2015" s="244"/>
      <c r="D2015" s="234" t="s">
        <v>171</v>
      </c>
      <c r="E2015" s="245" t="s">
        <v>19</v>
      </c>
      <c r="F2015" s="246" t="s">
        <v>1559</v>
      </c>
      <c r="G2015" s="244"/>
      <c r="H2015" s="247">
        <v>3.7679999999999998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3" t="s">
        <v>171</v>
      </c>
      <c r="AU2015" s="253" t="s">
        <v>81</v>
      </c>
      <c r="AV2015" s="14" t="s">
        <v>81</v>
      </c>
      <c r="AW2015" s="14" t="s">
        <v>33</v>
      </c>
      <c r="AX2015" s="14" t="s">
        <v>72</v>
      </c>
      <c r="AY2015" s="253" t="s">
        <v>160</v>
      </c>
    </row>
    <row r="2016" s="14" customFormat="1">
      <c r="A2016" s="14"/>
      <c r="B2016" s="243"/>
      <c r="C2016" s="244"/>
      <c r="D2016" s="234" t="s">
        <v>171</v>
      </c>
      <c r="E2016" s="245" t="s">
        <v>19</v>
      </c>
      <c r="F2016" s="246" t="s">
        <v>1560</v>
      </c>
      <c r="G2016" s="244"/>
      <c r="H2016" s="247">
        <v>10.4</v>
      </c>
      <c r="I2016" s="248"/>
      <c r="J2016" s="244"/>
      <c r="K2016" s="244"/>
      <c r="L2016" s="249"/>
      <c r="M2016" s="250"/>
      <c r="N2016" s="251"/>
      <c r="O2016" s="251"/>
      <c r="P2016" s="251"/>
      <c r="Q2016" s="251"/>
      <c r="R2016" s="251"/>
      <c r="S2016" s="251"/>
      <c r="T2016" s="252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3" t="s">
        <v>171</v>
      </c>
      <c r="AU2016" s="253" t="s">
        <v>81</v>
      </c>
      <c r="AV2016" s="14" t="s">
        <v>81</v>
      </c>
      <c r="AW2016" s="14" t="s">
        <v>33</v>
      </c>
      <c r="AX2016" s="14" t="s">
        <v>72</v>
      </c>
      <c r="AY2016" s="253" t="s">
        <v>160</v>
      </c>
    </row>
    <row r="2017" s="14" customFormat="1">
      <c r="A2017" s="14"/>
      <c r="B2017" s="243"/>
      <c r="C2017" s="244"/>
      <c r="D2017" s="234" t="s">
        <v>171</v>
      </c>
      <c r="E2017" s="245" t="s">
        <v>19</v>
      </c>
      <c r="F2017" s="246" t="s">
        <v>1561</v>
      </c>
      <c r="G2017" s="244"/>
      <c r="H2017" s="247">
        <v>10.35</v>
      </c>
      <c r="I2017" s="248"/>
      <c r="J2017" s="244"/>
      <c r="K2017" s="244"/>
      <c r="L2017" s="249"/>
      <c r="M2017" s="250"/>
      <c r="N2017" s="251"/>
      <c r="O2017" s="251"/>
      <c r="P2017" s="251"/>
      <c r="Q2017" s="251"/>
      <c r="R2017" s="251"/>
      <c r="S2017" s="251"/>
      <c r="T2017" s="252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3" t="s">
        <v>171</v>
      </c>
      <c r="AU2017" s="253" t="s">
        <v>81</v>
      </c>
      <c r="AV2017" s="14" t="s">
        <v>81</v>
      </c>
      <c r="AW2017" s="14" t="s">
        <v>33</v>
      </c>
      <c r="AX2017" s="14" t="s">
        <v>72</v>
      </c>
      <c r="AY2017" s="253" t="s">
        <v>160</v>
      </c>
    </row>
    <row r="2018" s="14" customFormat="1">
      <c r="A2018" s="14"/>
      <c r="B2018" s="243"/>
      <c r="C2018" s="244"/>
      <c r="D2018" s="234" t="s">
        <v>171</v>
      </c>
      <c r="E2018" s="245" t="s">
        <v>19</v>
      </c>
      <c r="F2018" s="246" t="s">
        <v>1560</v>
      </c>
      <c r="G2018" s="244"/>
      <c r="H2018" s="247">
        <v>10.4</v>
      </c>
      <c r="I2018" s="248"/>
      <c r="J2018" s="244"/>
      <c r="K2018" s="244"/>
      <c r="L2018" s="249"/>
      <c r="M2018" s="250"/>
      <c r="N2018" s="251"/>
      <c r="O2018" s="251"/>
      <c r="P2018" s="251"/>
      <c r="Q2018" s="251"/>
      <c r="R2018" s="251"/>
      <c r="S2018" s="251"/>
      <c r="T2018" s="252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3" t="s">
        <v>171</v>
      </c>
      <c r="AU2018" s="253" t="s">
        <v>81</v>
      </c>
      <c r="AV2018" s="14" t="s">
        <v>81</v>
      </c>
      <c r="AW2018" s="14" t="s">
        <v>33</v>
      </c>
      <c r="AX2018" s="14" t="s">
        <v>72</v>
      </c>
      <c r="AY2018" s="253" t="s">
        <v>160</v>
      </c>
    </row>
    <row r="2019" s="13" customFormat="1">
      <c r="A2019" s="13"/>
      <c r="B2019" s="232"/>
      <c r="C2019" s="233"/>
      <c r="D2019" s="234" t="s">
        <v>171</v>
      </c>
      <c r="E2019" s="235" t="s">
        <v>19</v>
      </c>
      <c r="F2019" s="236" t="s">
        <v>326</v>
      </c>
      <c r="G2019" s="233"/>
      <c r="H2019" s="235" t="s">
        <v>19</v>
      </c>
      <c r="I2019" s="237"/>
      <c r="J2019" s="233"/>
      <c r="K2019" s="233"/>
      <c r="L2019" s="238"/>
      <c r="M2019" s="239"/>
      <c r="N2019" s="240"/>
      <c r="O2019" s="240"/>
      <c r="P2019" s="240"/>
      <c r="Q2019" s="240"/>
      <c r="R2019" s="240"/>
      <c r="S2019" s="240"/>
      <c r="T2019" s="24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2" t="s">
        <v>171</v>
      </c>
      <c r="AU2019" s="242" t="s">
        <v>81</v>
      </c>
      <c r="AV2019" s="13" t="s">
        <v>79</v>
      </c>
      <c r="AW2019" s="13" t="s">
        <v>33</v>
      </c>
      <c r="AX2019" s="13" t="s">
        <v>72</v>
      </c>
      <c r="AY2019" s="242" t="s">
        <v>160</v>
      </c>
    </row>
    <row r="2020" s="13" customFormat="1">
      <c r="A2020" s="13"/>
      <c r="B2020" s="232"/>
      <c r="C2020" s="233"/>
      <c r="D2020" s="234" t="s">
        <v>171</v>
      </c>
      <c r="E2020" s="235" t="s">
        <v>19</v>
      </c>
      <c r="F2020" s="236" t="s">
        <v>1344</v>
      </c>
      <c r="G2020" s="233"/>
      <c r="H2020" s="235" t="s">
        <v>19</v>
      </c>
      <c r="I2020" s="237"/>
      <c r="J2020" s="233"/>
      <c r="K2020" s="233"/>
      <c r="L2020" s="238"/>
      <c r="M2020" s="239"/>
      <c r="N2020" s="240"/>
      <c r="O2020" s="240"/>
      <c r="P2020" s="240"/>
      <c r="Q2020" s="240"/>
      <c r="R2020" s="240"/>
      <c r="S2020" s="240"/>
      <c r="T2020" s="24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2" t="s">
        <v>171</v>
      </c>
      <c r="AU2020" s="242" t="s">
        <v>81</v>
      </c>
      <c r="AV2020" s="13" t="s">
        <v>79</v>
      </c>
      <c r="AW2020" s="13" t="s">
        <v>33</v>
      </c>
      <c r="AX2020" s="13" t="s">
        <v>72</v>
      </c>
      <c r="AY2020" s="242" t="s">
        <v>160</v>
      </c>
    </row>
    <row r="2021" s="14" customFormat="1">
      <c r="A2021" s="14"/>
      <c r="B2021" s="243"/>
      <c r="C2021" s="244"/>
      <c r="D2021" s="234" t="s">
        <v>171</v>
      </c>
      <c r="E2021" s="245" t="s">
        <v>19</v>
      </c>
      <c r="F2021" s="246" t="s">
        <v>1562</v>
      </c>
      <c r="G2021" s="244"/>
      <c r="H2021" s="247">
        <v>21.829999999999998</v>
      </c>
      <c r="I2021" s="248"/>
      <c r="J2021" s="244"/>
      <c r="K2021" s="244"/>
      <c r="L2021" s="249"/>
      <c r="M2021" s="250"/>
      <c r="N2021" s="251"/>
      <c r="O2021" s="251"/>
      <c r="P2021" s="251"/>
      <c r="Q2021" s="251"/>
      <c r="R2021" s="251"/>
      <c r="S2021" s="251"/>
      <c r="T2021" s="252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3" t="s">
        <v>171</v>
      </c>
      <c r="AU2021" s="253" t="s">
        <v>81</v>
      </c>
      <c r="AV2021" s="14" t="s">
        <v>81</v>
      </c>
      <c r="AW2021" s="14" t="s">
        <v>33</v>
      </c>
      <c r="AX2021" s="14" t="s">
        <v>72</v>
      </c>
      <c r="AY2021" s="253" t="s">
        <v>160</v>
      </c>
    </row>
    <row r="2022" s="13" customFormat="1">
      <c r="A2022" s="13"/>
      <c r="B2022" s="232"/>
      <c r="C2022" s="233"/>
      <c r="D2022" s="234" t="s">
        <v>171</v>
      </c>
      <c r="E2022" s="235" t="s">
        <v>19</v>
      </c>
      <c r="F2022" s="236" t="s">
        <v>1349</v>
      </c>
      <c r="G2022" s="233"/>
      <c r="H2022" s="235" t="s">
        <v>19</v>
      </c>
      <c r="I2022" s="237"/>
      <c r="J2022" s="233"/>
      <c r="K2022" s="233"/>
      <c r="L2022" s="238"/>
      <c r="M2022" s="239"/>
      <c r="N2022" s="240"/>
      <c r="O2022" s="240"/>
      <c r="P2022" s="240"/>
      <c r="Q2022" s="240"/>
      <c r="R2022" s="240"/>
      <c r="S2022" s="240"/>
      <c r="T2022" s="241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2" t="s">
        <v>171</v>
      </c>
      <c r="AU2022" s="242" t="s">
        <v>81</v>
      </c>
      <c r="AV2022" s="13" t="s">
        <v>79</v>
      </c>
      <c r="AW2022" s="13" t="s">
        <v>33</v>
      </c>
      <c r="AX2022" s="13" t="s">
        <v>72</v>
      </c>
      <c r="AY2022" s="242" t="s">
        <v>160</v>
      </c>
    </row>
    <row r="2023" s="14" customFormat="1">
      <c r="A2023" s="14"/>
      <c r="B2023" s="243"/>
      <c r="C2023" s="244"/>
      <c r="D2023" s="234" t="s">
        <v>171</v>
      </c>
      <c r="E2023" s="245" t="s">
        <v>19</v>
      </c>
      <c r="F2023" s="246" t="s">
        <v>1563</v>
      </c>
      <c r="G2023" s="244"/>
      <c r="H2023" s="247">
        <v>34.399999999999999</v>
      </c>
      <c r="I2023" s="248"/>
      <c r="J2023" s="244"/>
      <c r="K2023" s="244"/>
      <c r="L2023" s="249"/>
      <c r="M2023" s="250"/>
      <c r="N2023" s="251"/>
      <c r="O2023" s="251"/>
      <c r="P2023" s="251"/>
      <c r="Q2023" s="251"/>
      <c r="R2023" s="251"/>
      <c r="S2023" s="251"/>
      <c r="T2023" s="252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3" t="s">
        <v>171</v>
      </c>
      <c r="AU2023" s="253" t="s">
        <v>81</v>
      </c>
      <c r="AV2023" s="14" t="s">
        <v>81</v>
      </c>
      <c r="AW2023" s="14" t="s">
        <v>33</v>
      </c>
      <c r="AX2023" s="14" t="s">
        <v>72</v>
      </c>
      <c r="AY2023" s="253" t="s">
        <v>160</v>
      </c>
    </row>
    <row r="2024" s="13" customFormat="1">
      <c r="A2024" s="13"/>
      <c r="B2024" s="232"/>
      <c r="C2024" s="233"/>
      <c r="D2024" s="234" t="s">
        <v>171</v>
      </c>
      <c r="E2024" s="235" t="s">
        <v>19</v>
      </c>
      <c r="F2024" s="236" t="s">
        <v>1353</v>
      </c>
      <c r="G2024" s="233"/>
      <c r="H2024" s="235" t="s">
        <v>19</v>
      </c>
      <c r="I2024" s="237"/>
      <c r="J2024" s="233"/>
      <c r="K2024" s="233"/>
      <c r="L2024" s="238"/>
      <c r="M2024" s="239"/>
      <c r="N2024" s="240"/>
      <c r="O2024" s="240"/>
      <c r="P2024" s="240"/>
      <c r="Q2024" s="240"/>
      <c r="R2024" s="240"/>
      <c r="S2024" s="240"/>
      <c r="T2024" s="241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2" t="s">
        <v>171</v>
      </c>
      <c r="AU2024" s="242" t="s">
        <v>81</v>
      </c>
      <c r="AV2024" s="13" t="s">
        <v>79</v>
      </c>
      <c r="AW2024" s="13" t="s">
        <v>33</v>
      </c>
      <c r="AX2024" s="13" t="s">
        <v>72</v>
      </c>
      <c r="AY2024" s="242" t="s">
        <v>160</v>
      </c>
    </row>
    <row r="2025" s="14" customFormat="1">
      <c r="A2025" s="14"/>
      <c r="B2025" s="243"/>
      <c r="C2025" s="244"/>
      <c r="D2025" s="234" t="s">
        <v>171</v>
      </c>
      <c r="E2025" s="245" t="s">
        <v>19</v>
      </c>
      <c r="F2025" s="246" t="s">
        <v>1564</v>
      </c>
      <c r="G2025" s="244"/>
      <c r="H2025" s="247">
        <v>18.100000000000001</v>
      </c>
      <c r="I2025" s="248"/>
      <c r="J2025" s="244"/>
      <c r="K2025" s="244"/>
      <c r="L2025" s="249"/>
      <c r="M2025" s="250"/>
      <c r="N2025" s="251"/>
      <c r="O2025" s="251"/>
      <c r="P2025" s="251"/>
      <c r="Q2025" s="251"/>
      <c r="R2025" s="251"/>
      <c r="S2025" s="251"/>
      <c r="T2025" s="252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3" t="s">
        <v>171</v>
      </c>
      <c r="AU2025" s="253" t="s">
        <v>81</v>
      </c>
      <c r="AV2025" s="14" t="s">
        <v>81</v>
      </c>
      <c r="AW2025" s="14" t="s">
        <v>33</v>
      </c>
      <c r="AX2025" s="14" t="s">
        <v>72</v>
      </c>
      <c r="AY2025" s="253" t="s">
        <v>160</v>
      </c>
    </row>
    <row r="2026" s="14" customFormat="1">
      <c r="A2026" s="14"/>
      <c r="B2026" s="243"/>
      <c r="C2026" s="244"/>
      <c r="D2026" s="234" t="s">
        <v>171</v>
      </c>
      <c r="E2026" s="245" t="s">
        <v>19</v>
      </c>
      <c r="F2026" s="246" t="s">
        <v>1565</v>
      </c>
      <c r="G2026" s="244"/>
      <c r="H2026" s="247">
        <v>0.5</v>
      </c>
      <c r="I2026" s="248"/>
      <c r="J2026" s="244"/>
      <c r="K2026" s="244"/>
      <c r="L2026" s="249"/>
      <c r="M2026" s="250"/>
      <c r="N2026" s="251"/>
      <c r="O2026" s="251"/>
      <c r="P2026" s="251"/>
      <c r="Q2026" s="251"/>
      <c r="R2026" s="251"/>
      <c r="S2026" s="251"/>
      <c r="T2026" s="252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3" t="s">
        <v>171</v>
      </c>
      <c r="AU2026" s="253" t="s">
        <v>81</v>
      </c>
      <c r="AV2026" s="14" t="s">
        <v>81</v>
      </c>
      <c r="AW2026" s="14" t="s">
        <v>33</v>
      </c>
      <c r="AX2026" s="14" t="s">
        <v>72</v>
      </c>
      <c r="AY2026" s="253" t="s">
        <v>160</v>
      </c>
    </row>
    <row r="2027" s="13" customFormat="1">
      <c r="A2027" s="13"/>
      <c r="B2027" s="232"/>
      <c r="C2027" s="233"/>
      <c r="D2027" s="234" t="s">
        <v>171</v>
      </c>
      <c r="E2027" s="235" t="s">
        <v>19</v>
      </c>
      <c r="F2027" s="236" t="s">
        <v>1358</v>
      </c>
      <c r="G2027" s="233"/>
      <c r="H2027" s="235" t="s">
        <v>19</v>
      </c>
      <c r="I2027" s="237"/>
      <c r="J2027" s="233"/>
      <c r="K2027" s="233"/>
      <c r="L2027" s="238"/>
      <c r="M2027" s="239"/>
      <c r="N2027" s="240"/>
      <c r="O2027" s="240"/>
      <c r="P2027" s="240"/>
      <c r="Q2027" s="240"/>
      <c r="R2027" s="240"/>
      <c r="S2027" s="240"/>
      <c r="T2027" s="24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2" t="s">
        <v>171</v>
      </c>
      <c r="AU2027" s="242" t="s">
        <v>81</v>
      </c>
      <c r="AV2027" s="13" t="s">
        <v>79</v>
      </c>
      <c r="AW2027" s="13" t="s">
        <v>33</v>
      </c>
      <c r="AX2027" s="13" t="s">
        <v>72</v>
      </c>
      <c r="AY2027" s="242" t="s">
        <v>160</v>
      </c>
    </row>
    <row r="2028" s="14" customFormat="1">
      <c r="A2028" s="14"/>
      <c r="B2028" s="243"/>
      <c r="C2028" s="244"/>
      <c r="D2028" s="234" t="s">
        <v>171</v>
      </c>
      <c r="E2028" s="245" t="s">
        <v>19</v>
      </c>
      <c r="F2028" s="246" t="s">
        <v>1566</v>
      </c>
      <c r="G2028" s="244"/>
      <c r="H2028" s="247">
        <v>18.34</v>
      </c>
      <c r="I2028" s="248"/>
      <c r="J2028" s="244"/>
      <c r="K2028" s="244"/>
      <c r="L2028" s="249"/>
      <c r="M2028" s="250"/>
      <c r="N2028" s="251"/>
      <c r="O2028" s="251"/>
      <c r="P2028" s="251"/>
      <c r="Q2028" s="251"/>
      <c r="R2028" s="251"/>
      <c r="S2028" s="251"/>
      <c r="T2028" s="252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3" t="s">
        <v>171</v>
      </c>
      <c r="AU2028" s="253" t="s">
        <v>81</v>
      </c>
      <c r="AV2028" s="14" t="s">
        <v>81</v>
      </c>
      <c r="AW2028" s="14" t="s">
        <v>33</v>
      </c>
      <c r="AX2028" s="14" t="s">
        <v>72</v>
      </c>
      <c r="AY2028" s="253" t="s">
        <v>160</v>
      </c>
    </row>
    <row r="2029" s="13" customFormat="1">
      <c r="A2029" s="13"/>
      <c r="B2029" s="232"/>
      <c r="C2029" s="233"/>
      <c r="D2029" s="234" t="s">
        <v>171</v>
      </c>
      <c r="E2029" s="235" t="s">
        <v>19</v>
      </c>
      <c r="F2029" s="236" t="s">
        <v>1361</v>
      </c>
      <c r="G2029" s="233"/>
      <c r="H2029" s="235" t="s">
        <v>19</v>
      </c>
      <c r="I2029" s="237"/>
      <c r="J2029" s="233"/>
      <c r="K2029" s="233"/>
      <c r="L2029" s="238"/>
      <c r="M2029" s="239"/>
      <c r="N2029" s="240"/>
      <c r="O2029" s="240"/>
      <c r="P2029" s="240"/>
      <c r="Q2029" s="240"/>
      <c r="R2029" s="240"/>
      <c r="S2029" s="240"/>
      <c r="T2029" s="241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2" t="s">
        <v>171</v>
      </c>
      <c r="AU2029" s="242" t="s">
        <v>81</v>
      </c>
      <c r="AV2029" s="13" t="s">
        <v>79</v>
      </c>
      <c r="AW2029" s="13" t="s">
        <v>33</v>
      </c>
      <c r="AX2029" s="13" t="s">
        <v>72</v>
      </c>
      <c r="AY2029" s="242" t="s">
        <v>160</v>
      </c>
    </row>
    <row r="2030" s="14" customFormat="1">
      <c r="A2030" s="14"/>
      <c r="B2030" s="243"/>
      <c r="C2030" s="244"/>
      <c r="D2030" s="234" t="s">
        <v>171</v>
      </c>
      <c r="E2030" s="245" t="s">
        <v>19</v>
      </c>
      <c r="F2030" s="246" t="s">
        <v>1567</v>
      </c>
      <c r="G2030" s="244"/>
      <c r="H2030" s="247">
        <v>8.3000000000000007</v>
      </c>
      <c r="I2030" s="248"/>
      <c r="J2030" s="244"/>
      <c r="K2030" s="244"/>
      <c r="L2030" s="249"/>
      <c r="M2030" s="250"/>
      <c r="N2030" s="251"/>
      <c r="O2030" s="251"/>
      <c r="P2030" s="251"/>
      <c r="Q2030" s="251"/>
      <c r="R2030" s="251"/>
      <c r="S2030" s="251"/>
      <c r="T2030" s="252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3" t="s">
        <v>171</v>
      </c>
      <c r="AU2030" s="253" t="s">
        <v>81</v>
      </c>
      <c r="AV2030" s="14" t="s">
        <v>81</v>
      </c>
      <c r="AW2030" s="14" t="s">
        <v>33</v>
      </c>
      <c r="AX2030" s="14" t="s">
        <v>72</v>
      </c>
      <c r="AY2030" s="253" t="s">
        <v>160</v>
      </c>
    </row>
    <row r="2031" s="13" customFormat="1">
      <c r="A2031" s="13"/>
      <c r="B2031" s="232"/>
      <c r="C2031" s="233"/>
      <c r="D2031" s="234" t="s">
        <v>171</v>
      </c>
      <c r="E2031" s="235" t="s">
        <v>19</v>
      </c>
      <c r="F2031" s="236" t="s">
        <v>1364</v>
      </c>
      <c r="G2031" s="233"/>
      <c r="H2031" s="235" t="s">
        <v>19</v>
      </c>
      <c r="I2031" s="237"/>
      <c r="J2031" s="233"/>
      <c r="K2031" s="233"/>
      <c r="L2031" s="238"/>
      <c r="M2031" s="239"/>
      <c r="N2031" s="240"/>
      <c r="O2031" s="240"/>
      <c r="P2031" s="240"/>
      <c r="Q2031" s="240"/>
      <c r="R2031" s="240"/>
      <c r="S2031" s="240"/>
      <c r="T2031" s="24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2" t="s">
        <v>171</v>
      </c>
      <c r="AU2031" s="242" t="s">
        <v>81</v>
      </c>
      <c r="AV2031" s="13" t="s">
        <v>79</v>
      </c>
      <c r="AW2031" s="13" t="s">
        <v>33</v>
      </c>
      <c r="AX2031" s="13" t="s">
        <v>72</v>
      </c>
      <c r="AY2031" s="242" t="s">
        <v>160</v>
      </c>
    </row>
    <row r="2032" s="14" customFormat="1">
      <c r="A2032" s="14"/>
      <c r="B2032" s="243"/>
      <c r="C2032" s="244"/>
      <c r="D2032" s="234" t="s">
        <v>171</v>
      </c>
      <c r="E2032" s="245" t="s">
        <v>19</v>
      </c>
      <c r="F2032" s="246" t="s">
        <v>1568</v>
      </c>
      <c r="G2032" s="244"/>
      <c r="H2032" s="247">
        <v>18.780000000000001</v>
      </c>
      <c r="I2032" s="248"/>
      <c r="J2032" s="244"/>
      <c r="K2032" s="244"/>
      <c r="L2032" s="249"/>
      <c r="M2032" s="250"/>
      <c r="N2032" s="251"/>
      <c r="O2032" s="251"/>
      <c r="P2032" s="251"/>
      <c r="Q2032" s="251"/>
      <c r="R2032" s="251"/>
      <c r="S2032" s="251"/>
      <c r="T2032" s="252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3" t="s">
        <v>171</v>
      </c>
      <c r="AU2032" s="253" t="s">
        <v>81</v>
      </c>
      <c r="AV2032" s="14" t="s">
        <v>81</v>
      </c>
      <c r="AW2032" s="14" t="s">
        <v>33</v>
      </c>
      <c r="AX2032" s="14" t="s">
        <v>72</v>
      </c>
      <c r="AY2032" s="253" t="s">
        <v>160</v>
      </c>
    </row>
    <row r="2033" s="13" customFormat="1">
      <c r="A2033" s="13"/>
      <c r="B2033" s="232"/>
      <c r="C2033" s="233"/>
      <c r="D2033" s="234" t="s">
        <v>171</v>
      </c>
      <c r="E2033" s="235" t="s">
        <v>19</v>
      </c>
      <c r="F2033" s="236" t="s">
        <v>1367</v>
      </c>
      <c r="G2033" s="233"/>
      <c r="H2033" s="235" t="s">
        <v>19</v>
      </c>
      <c r="I2033" s="237"/>
      <c r="J2033" s="233"/>
      <c r="K2033" s="233"/>
      <c r="L2033" s="238"/>
      <c r="M2033" s="239"/>
      <c r="N2033" s="240"/>
      <c r="O2033" s="240"/>
      <c r="P2033" s="240"/>
      <c r="Q2033" s="240"/>
      <c r="R2033" s="240"/>
      <c r="S2033" s="240"/>
      <c r="T2033" s="241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2" t="s">
        <v>171</v>
      </c>
      <c r="AU2033" s="242" t="s">
        <v>81</v>
      </c>
      <c r="AV2033" s="13" t="s">
        <v>79</v>
      </c>
      <c r="AW2033" s="13" t="s">
        <v>33</v>
      </c>
      <c r="AX2033" s="13" t="s">
        <v>72</v>
      </c>
      <c r="AY2033" s="242" t="s">
        <v>160</v>
      </c>
    </row>
    <row r="2034" s="14" customFormat="1">
      <c r="A2034" s="14"/>
      <c r="B2034" s="243"/>
      <c r="C2034" s="244"/>
      <c r="D2034" s="234" t="s">
        <v>171</v>
      </c>
      <c r="E2034" s="245" t="s">
        <v>19</v>
      </c>
      <c r="F2034" s="246" t="s">
        <v>1569</v>
      </c>
      <c r="G2034" s="244"/>
      <c r="H2034" s="247">
        <v>8.5</v>
      </c>
      <c r="I2034" s="248"/>
      <c r="J2034" s="244"/>
      <c r="K2034" s="244"/>
      <c r="L2034" s="249"/>
      <c r="M2034" s="250"/>
      <c r="N2034" s="251"/>
      <c r="O2034" s="251"/>
      <c r="P2034" s="251"/>
      <c r="Q2034" s="251"/>
      <c r="R2034" s="251"/>
      <c r="S2034" s="251"/>
      <c r="T2034" s="252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3" t="s">
        <v>171</v>
      </c>
      <c r="AU2034" s="253" t="s">
        <v>81</v>
      </c>
      <c r="AV2034" s="14" t="s">
        <v>81</v>
      </c>
      <c r="AW2034" s="14" t="s">
        <v>33</v>
      </c>
      <c r="AX2034" s="14" t="s">
        <v>72</v>
      </c>
      <c r="AY2034" s="253" t="s">
        <v>160</v>
      </c>
    </row>
    <row r="2035" s="13" customFormat="1">
      <c r="A2035" s="13"/>
      <c r="B2035" s="232"/>
      <c r="C2035" s="233"/>
      <c r="D2035" s="234" t="s">
        <v>171</v>
      </c>
      <c r="E2035" s="235" t="s">
        <v>19</v>
      </c>
      <c r="F2035" s="236" t="s">
        <v>1369</v>
      </c>
      <c r="G2035" s="233"/>
      <c r="H2035" s="235" t="s">
        <v>19</v>
      </c>
      <c r="I2035" s="237"/>
      <c r="J2035" s="233"/>
      <c r="K2035" s="233"/>
      <c r="L2035" s="238"/>
      <c r="M2035" s="239"/>
      <c r="N2035" s="240"/>
      <c r="O2035" s="240"/>
      <c r="P2035" s="240"/>
      <c r="Q2035" s="240"/>
      <c r="R2035" s="240"/>
      <c r="S2035" s="240"/>
      <c r="T2035" s="241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2" t="s">
        <v>171</v>
      </c>
      <c r="AU2035" s="242" t="s">
        <v>81</v>
      </c>
      <c r="AV2035" s="13" t="s">
        <v>79</v>
      </c>
      <c r="AW2035" s="13" t="s">
        <v>33</v>
      </c>
      <c r="AX2035" s="13" t="s">
        <v>72</v>
      </c>
      <c r="AY2035" s="242" t="s">
        <v>160</v>
      </c>
    </row>
    <row r="2036" s="14" customFormat="1">
      <c r="A2036" s="14"/>
      <c r="B2036" s="243"/>
      <c r="C2036" s="244"/>
      <c r="D2036" s="234" t="s">
        <v>171</v>
      </c>
      <c r="E2036" s="245" t="s">
        <v>19</v>
      </c>
      <c r="F2036" s="246" t="s">
        <v>1570</v>
      </c>
      <c r="G2036" s="244"/>
      <c r="H2036" s="247">
        <v>18.539999999999999</v>
      </c>
      <c r="I2036" s="248"/>
      <c r="J2036" s="244"/>
      <c r="K2036" s="244"/>
      <c r="L2036" s="249"/>
      <c r="M2036" s="250"/>
      <c r="N2036" s="251"/>
      <c r="O2036" s="251"/>
      <c r="P2036" s="251"/>
      <c r="Q2036" s="251"/>
      <c r="R2036" s="251"/>
      <c r="S2036" s="251"/>
      <c r="T2036" s="252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3" t="s">
        <v>171</v>
      </c>
      <c r="AU2036" s="253" t="s">
        <v>81</v>
      </c>
      <c r="AV2036" s="14" t="s">
        <v>81</v>
      </c>
      <c r="AW2036" s="14" t="s">
        <v>33</v>
      </c>
      <c r="AX2036" s="14" t="s">
        <v>72</v>
      </c>
      <c r="AY2036" s="253" t="s">
        <v>160</v>
      </c>
    </row>
    <row r="2037" s="13" customFormat="1">
      <c r="A2037" s="13"/>
      <c r="B2037" s="232"/>
      <c r="C2037" s="233"/>
      <c r="D2037" s="234" t="s">
        <v>171</v>
      </c>
      <c r="E2037" s="235" t="s">
        <v>19</v>
      </c>
      <c r="F2037" s="236" t="s">
        <v>1371</v>
      </c>
      <c r="G2037" s="233"/>
      <c r="H2037" s="235" t="s">
        <v>19</v>
      </c>
      <c r="I2037" s="237"/>
      <c r="J2037" s="233"/>
      <c r="K2037" s="233"/>
      <c r="L2037" s="238"/>
      <c r="M2037" s="239"/>
      <c r="N2037" s="240"/>
      <c r="O2037" s="240"/>
      <c r="P2037" s="240"/>
      <c r="Q2037" s="240"/>
      <c r="R2037" s="240"/>
      <c r="S2037" s="240"/>
      <c r="T2037" s="24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2" t="s">
        <v>171</v>
      </c>
      <c r="AU2037" s="242" t="s">
        <v>81</v>
      </c>
      <c r="AV2037" s="13" t="s">
        <v>79</v>
      </c>
      <c r="AW2037" s="13" t="s">
        <v>33</v>
      </c>
      <c r="AX2037" s="13" t="s">
        <v>72</v>
      </c>
      <c r="AY2037" s="242" t="s">
        <v>160</v>
      </c>
    </row>
    <row r="2038" s="14" customFormat="1">
      <c r="A2038" s="14"/>
      <c r="B2038" s="243"/>
      <c r="C2038" s="244"/>
      <c r="D2038" s="234" t="s">
        <v>171</v>
      </c>
      <c r="E2038" s="245" t="s">
        <v>19</v>
      </c>
      <c r="F2038" s="246" t="s">
        <v>1569</v>
      </c>
      <c r="G2038" s="244"/>
      <c r="H2038" s="247">
        <v>8.5</v>
      </c>
      <c r="I2038" s="248"/>
      <c r="J2038" s="244"/>
      <c r="K2038" s="244"/>
      <c r="L2038" s="249"/>
      <c r="M2038" s="250"/>
      <c r="N2038" s="251"/>
      <c r="O2038" s="251"/>
      <c r="P2038" s="251"/>
      <c r="Q2038" s="251"/>
      <c r="R2038" s="251"/>
      <c r="S2038" s="251"/>
      <c r="T2038" s="252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3" t="s">
        <v>171</v>
      </c>
      <c r="AU2038" s="253" t="s">
        <v>81</v>
      </c>
      <c r="AV2038" s="14" t="s">
        <v>81</v>
      </c>
      <c r="AW2038" s="14" t="s">
        <v>33</v>
      </c>
      <c r="AX2038" s="14" t="s">
        <v>72</v>
      </c>
      <c r="AY2038" s="253" t="s">
        <v>160</v>
      </c>
    </row>
    <row r="2039" s="13" customFormat="1">
      <c r="A2039" s="13"/>
      <c r="B2039" s="232"/>
      <c r="C2039" s="233"/>
      <c r="D2039" s="234" t="s">
        <v>171</v>
      </c>
      <c r="E2039" s="235" t="s">
        <v>19</v>
      </c>
      <c r="F2039" s="236" t="s">
        <v>1372</v>
      </c>
      <c r="G2039" s="233"/>
      <c r="H2039" s="235" t="s">
        <v>19</v>
      </c>
      <c r="I2039" s="237"/>
      <c r="J2039" s="233"/>
      <c r="K2039" s="233"/>
      <c r="L2039" s="238"/>
      <c r="M2039" s="239"/>
      <c r="N2039" s="240"/>
      <c r="O2039" s="240"/>
      <c r="P2039" s="240"/>
      <c r="Q2039" s="240"/>
      <c r="R2039" s="240"/>
      <c r="S2039" s="240"/>
      <c r="T2039" s="241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2" t="s">
        <v>171</v>
      </c>
      <c r="AU2039" s="242" t="s">
        <v>81</v>
      </c>
      <c r="AV2039" s="13" t="s">
        <v>79</v>
      </c>
      <c r="AW2039" s="13" t="s">
        <v>33</v>
      </c>
      <c r="AX2039" s="13" t="s">
        <v>72</v>
      </c>
      <c r="AY2039" s="242" t="s">
        <v>160</v>
      </c>
    </row>
    <row r="2040" s="14" customFormat="1">
      <c r="A2040" s="14"/>
      <c r="B2040" s="243"/>
      <c r="C2040" s="244"/>
      <c r="D2040" s="234" t="s">
        <v>171</v>
      </c>
      <c r="E2040" s="245" t="s">
        <v>19</v>
      </c>
      <c r="F2040" s="246" t="s">
        <v>1571</v>
      </c>
      <c r="G2040" s="244"/>
      <c r="H2040" s="247">
        <v>18.530000000000001</v>
      </c>
      <c r="I2040" s="248"/>
      <c r="J2040" s="244"/>
      <c r="K2040" s="244"/>
      <c r="L2040" s="249"/>
      <c r="M2040" s="250"/>
      <c r="N2040" s="251"/>
      <c r="O2040" s="251"/>
      <c r="P2040" s="251"/>
      <c r="Q2040" s="251"/>
      <c r="R2040" s="251"/>
      <c r="S2040" s="251"/>
      <c r="T2040" s="252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3" t="s">
        <v>171</v>
      </c>
      <c r="AU2040" s="253" t="s">
        <v>81</v>
      </c>
      <c r="AV2040" s="14" t="s">
        <v>81</v>
      </c>
      <c r="AW2040" s="14" t="s">
        <v>33</v>
      </c>
      <c r="AX2040" s="14" t="s">
        <v>72</v>
      </c>
      <c r="AY2040" s="253" t="s">
        <v>160</v>
      </c>
    </row>
    <row r="2041" s="13" customFormat="1">
      <c r="A2041" s="13"/>
      <c r="B2041" s="232"/>
      <c r="C2041" s="233"/>
      <c r="D2041" s="234" t="s">
        <v>171</v>
      </c>
      <c r="E2041" s="235" t="s">
        <v>19</v>
      </c>
      <c r="F2041" s="236" t="s">
        <v>1374</v>
      </c>
      <c r="G2041" s="233"/>
      <c r="H2041" s="235" t="s">
        <v>19</v>
      </c>
      <c r="I2041" s="237"/>
      <c r="J2041" s="233"/>
      <c r="K2041" s="233"/>
      <c r="L2041" s="238"/>
      <c r="M2041" s="239"/>
      <c r="N2041" s="240"/>
      <c r="O2041" s="240"/>
      <c r="P2041" s="240"/>
      <c r="Q2041" s="240"/>
      <c r="R2041" s="240"/>
      <c r="S2041" s="240"/>
      <c r="T2041" s="24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2" t="s">
        <v>171</v>
      </c>
      <c r="AU2041" s="242" t="s">
        <v>81</v>
      </c>
      <c r="AV2041" s="13" t="s">
        <v>79</v>
      </c>
      <c r="AW2041" s="13" t="s">
        <v>33</v>
      </c>
      <c r="AX2041" s="13" t="s">
        <v>72</v>
      </c>
      <c r="AY2041" s="242" t="s">
        <v>160</v>
      </c>
    </row>
    <row r="2042" s="14" customFormat="1">
      <c r="A2042" s="14"/>
      <c r="B2042" s="243"/>
      <c r="C2042" s="244"/>
      <c r="D2042" s="234" t="s">
        <v>171</v>
      </c>
      <c r="E2042" s="245" t="s">
        <v>19</v>
      </c>
      <c r="F2042" s="246" t="s">
        <v>1569</v>
      </c>
      <c r="G2042" s="244"/>
      <c r="H2042" s="247">
        <v>8.5</v>
      </c>
      <c r="I2042" s="248"/>
      <c r="J2042" s="244"/>
      <c r="K2042" s="244"/>
      <c r="L2042" s="249"/>
      <c r="M2042" s="250"/>
      <c r="N2042" s="251"/>
      <c r="O2042" s="251"/>
      <c r="P2042" s="251"/>
      <c r="Q2042" s="251"/>
      <c r="R2042" s="251"/>
      <c r="S2042" s="251"/>
      <c r="T2042" s="252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3" t="s">
        <v>171</v>
      </c>
      <c r="AU2042" s="253" t="s">
        <v>81</v>
      </c>
      <c r="AV2042" s="14" t="s">
        <v>81</v>
      </c>
      <c r="AW2042" s="14" t="s">
        <v>33</v>
      </c>
      <c r="AX2042" s="14" t="s">
        <v>72</v>
      </c>
      <c r="AY2042" s="253" t="s">
        <v>160</v>
      </c>
    </row>
    <row r="2043" s="13" customFormat="1">
      <c r="A2043" s="13"/>
      <c r="B2043" s="232"/>
      <c r="C2043" s="233"/>
      <c r="D2043" s="234" t="s">
        <v>171</v>
      </c>
      <c r="E2043" s="235" t="s">
        <v>19</v>
      </c>
      <c r="F2043" s="236" t="s">
        <v>1375</v>
      </c>
      <c r="G2043" s="233"/>
      <c r="H2043" s="235" t="s">
        <v>19</v>
      </c>
      <c r="I2043" s="237"/>
      <c r="J2043" s="233"/>
      <c r="K2043" s="233"/>
      <c r="L2043" s="238"/>
      <c r="M2043" s="239"/>
      <c r="N2043" s="240"/>
      <c r="O2043" s="240"/>
      <c r="P2043" s="240"/>
      <c r="Q2043" s="240"/>
      <c r="R2043" s="240"/>
      <c r="S2043" s="240"/>
      <c r="T2043" s="241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2" t="s">
        <v>171</v>
      </c>
      <c r="AU2043" s="242" t="s">
        <v>81</v>
      </c>
      <c r="AV2043" s="13" t="s">
        <v>79</v>
      </c>
      <c r="AW2043" s="13" t="s">
        <v>33</v>
      </c>
      <c r="AX2043" s="13" t="s">
        <v>72</v>
      </c>
      <c r="AY2043" s="242" t="s">
        <v>160</v>
      </c>
    </row>
    <row r="2044" s="14" customFormat="1">
      <c r="A2044" s="14"/>
      <c r="B2044" s="243"/>
      <c r="C2044" s="244"/>
      <c r="D2044" s="234" t="s">
        <v>171</v>
      </c>
      <c r="E2044" s="245" t="s">
        <v>19</v>
      </c>
      <c r="F2044" s="246" t="s">
        <v>1572</v>
      </c>
      <c r="G2044" s="244"/>
      <c r="H2044" s="247">
        <v>18.550000000000001</v>
      </c>
      <c r="I2044" s="248"/>
      <c r="J2044" s="244"/>
      <c r="K2044" s="244"/>
      <c r="L2044" s="249"/>
      <c r="M2044" s="250"/>
      <c r="N2044" s="251"/>
      <c r="O2044" s="251"/>
      <c r="P2044" s="251"/>
      <c r="Q2044" s="251"/>
      <c r="R2044" s="251"/>
      <c r="S2044" s="251"/>
      <c r="T2044" s="252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3" t="s">
        <v>171</v>
      </c>
      <c r="AU2044" s="253" t="s">
        <v>81</v>
      </c>
      <c r="AV2044" s="14" t="s">
        <v>81</v>
      </c>
      <c r="AW2044" s="14" t="s">
        <v>33</v>
      </c>
      <c r="AX2044" s="14" t="s">
        <v>72</v>
      </c>
      <c r="AY2044" s="253" t="s">
        <v>160</v>
      </c>
    </row>
    <row r="2045" s="13" customFormat="1">
      <c r="A2045" s="13"/>
      <c r="B2045" s="232"/>
      <c r="C2045" s="233"/>
      <c r="D2045" s="234" t="s">
        <v>171</v>
      </c>
      <c r="E2045" s="235" t="s">
        <v>19</v>
      </c>
      <c r="F2045" s="236" t="s">
        <v>1377</v>
      </c>
      <c r="G2045" s="233"/>
      <c r="H2045" s="235" t="s">
        <v>19</v>
      </c>
      <c r="I2045" s="237"/>
      <c r="J2045" s="233"/>
      <c r="K2045" s="233"/>
      <c r="L2045" s="238"/>
      <c r="M2045" s="239"/>
      <c r="N2045" s="240"/>
      <c r="O2045" s="240"/>
      <c r="P2045" s="240"/>
      <c r="Q2045" s="240"/>
      <c r="R2045" s="240"/>
      <c r="S2045" s="240"/>
      <c r="T2045" s="241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2" t="s">
        <v>171</v>
      </c>
      <c r="AU2045" s="242" t="s">
        <v>81</v>
      </c>
      <c r="AV2045" s="13" t="s">
        <v>79</v>
      </c>
      <c r="AW2045" s="13" t="s">
        <v>33</v>
      </c>
      <c r="AX2045" s="13" t="s">
        <v>72</v>
      </c>
      <c r="AY2045" s="242" t="s">
        <v>160</v>
      </c>
    </row>
    <row r="2046" s="14" customFormat="1">
      <c r="A2046" s="14"/>
      <c r="B2046" s="243"/>
      <c r="C2046" s="244"/>
      <c r="D2046" s="234" t="s">
        <v>171</v>
      </c>
      <c r="E2046" s="245" t="s">
        <v>19</v>
      </c>
      <c r="F2046" s="246" t="s">
        <v>1569</v>
      </c>
      <c r="G2046" s="244"/>
      <c r="H2046" s="247">
        <v>8.5</v>
      </c>
      <c r="I2046" s="248"/>
      <c r="J2046" s="244"/>
      <c r="K2046" s="244"/>
      <c r="L2046" s="249"/>
      <c r="M2046" s="250"/>
      <c r="N2046" s="251"/>
      <c r="O2046" s="251"/>
      <c r="P2046" s="251"/>
      <c r="Q2046" s="251"/>
      <c r="R2046" s="251"/>
      <c r="S2046" s="251"/>
      <c r="T2046" s="252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3" t="s">
        <v>171</v>
      </c>
      <c r="AU2046" s="253" t="s">
        <v>81</v>
      </c>
      <c r="AV2046" s="14" t="s">
        <v>81</v>
      </c>
      <c r="AW2046" s="14" t="s">
        <v>33</v>
      </c>
      <c r="AX2046" s="14" t="s">
        <v>72</v>
      </c>
      <c r="AY2046" s="253" t="s">
        <v>160</v>
      </c>
    </row>
    <row r="2047" s="15" customFormat="1">
      <c r="A2047" s="15"/>
      <c r="B2047" s="254"/>
      <c r="C2047" s="255"/>
      <c r="D2047" s="234" t="s">
        <v>171</v>
      </c>
      <c r="E2047" s="256" t="s">
        <v>19</v>
      </c>
      <c r="F2047" s="257" t="s">
        <v>173</v>
      </c>
      <c r="G2047" s="255"/>
      <c r="H2047" s="258">
        <v>351.45299999999997</v>
      </c>
      <c r="I2047" s="259"/>
      <c r="J2047" s="255"/>
      <c r="K2047" s="255"/>
      <c r="L2047" s="260"/>
      <c r="M2047" s="261"/>
      <c r="N2047" s="262"/>
      <c r="O2047" s="262"/>
      <c r="P2047" s="262"/>
      <c r="Q2047" s="262"/>
      <c r="R2047" s="262"/>
      <c r="S2047" s="262"/>
      <c r="T2047" s="263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64" t="s">
        <v>171</v>
      </c>
      <c r="AU2047" s="264" t="s">
        <v>81</v>
      </c>
      <c r="AV2047" s="15" t="s">
        <v>167</v>
      </c>
      <c r="AW2047" s="15" t="s">
        <v>33</v>
      </c>
      <c r="AX2047" s="15" t="s">
        <v>79</v>
      </c>
      <c r="AY2047" s="264" t="s">
        <v>160</v>
      </c>
    </row>
    <row r="2048" s="2" customFormat="1" ht="16.5" customHeight="1">
      <c r="A2048" s="40"/>
      <c r="B2048" s="41"/>
      <c r="C2048" s="279" t="s">
        <v>1983</v>
      </c>
      <c r="D2048" s="279" t="s">
        <v>1270</v>
      </c>
      <c r="E2048" s="280" t="s">
        <v>1984</v>
      </c>
      <c r="F2048" s="281" t="s">
        <v>1985</v>
      </c>
      <c r="G2048" s="282" t="s">
        <v>181</v>
      </c>
      <c r="H2048" s="283">
        <v>22.396999999999998</v>
      </c>
      <c r="I2048" s="284"/>
      <c r="J2048" s="285">
        <f>ROUND(I2048*H2048,2)</f>
        <v>0</v>
      </c>
      <c r="K2048" s="281" t="s">
        <v>166</v>
      </c>
      <c r="L2048" s="286"/>
      <c r="M2048" s="287" t="s">
        <v>19</v>
      </c>
      <c r="N2048" s="288" t="s">
        <v>43</v>
      </c>
      <c r="O2048" s="86"/>
      <c r="P2048" s="223">
        <f>O2048*H2048</f>
        <v>0</v>
      </c>
      <c r="Q2048" s="223">
        <v>0.00014999999999999999</v>
      </c>
      <c r="R2048" s="223">
        <f>Q2048*H2048</f>
        <v>0.0033595499999999993</v>
      </c>
      <c r="S2048" s="223">
        <v>0</v>
      </c>
      <c r="T2048" s="224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25" t="s">
        <v>367</v>
      </c>
      <c r="AT2048" s="225" t="s">
        <v>1270</v>
      </c>
      <c r="AU2048" s="225" t="s">
        <v>81</v>
      </c>
      <c r="AY2048" s="19" t="s">
        <v>160</v>
      </c>
      <c r="BE2048" s="226">
        <f>IF(N2048="základní",J2048,0)</f>
        <v>0</v>
      </c>
      <c r="BF2048" s="226">
        <f>IF(N2048="snížená",J2048,0)</f>
        <v>0</v>
      </c>
      <c r="BG2048" s="226">
        <f>IF(N2048="zákl. přenesená",J2048,0)</f>
        <v>0</v>
      </c>
      <c r="BH2048" s="226">
        <f>IF(N2048="sníž. přenesená",J2048,0)</f>
        <v>0</v>
      </c>
      <c r="BI2048" s="226">
        <f>IF(N2048="nulová",J2048,0)</f>
        <v>0</v>
      </c>
      <c r="BJ2048" s="19" t="s">
        <v>79</v>
      </c>
      <c r="BK2048" s="226">
        <f>ROUND(I2048*H2048,2)</f>
        <v>0</v>
      </c>
      <c r="BL2048" s="19" t="s">
        <v>269</v>
      </c>
      <c r="BM2048" s="225" t="s">
        <v>1986</v>
      </c>
    </row>
    <row r="2049" s="13" customFormat="1">
      <c r="A2049" s="13"/>
      <c r="B2049" s="232"/>
      <c r="C2049" s="233"/>
      <c r="D2049" s="234" t="s">
        <v>171</v>
      </c>
      <c r="E2049" s="235" t="s">
        <v>19</v>
      </c>
      <c r="F2049" s="236" t="s">
        <v>324</v>
      </c>
      <c r="G2049" s="233"/>
      <c r="H2049" s="235" t="s">
        <v>19</v>
      </c>
      <c r="I2049" s="237"/>
      <c r="J2049" s="233"/>
      <c r="K2049" s="233"/>
      <c r="L2049" s="238"/>
      <c r="M2049" s="239"/>
      <c r="N2049" s="240"/>
      <c r="O2049" s="240"/>
      <c r="P2049" s="240"/>
      <c r="Q2049" s="240"/>
      <c r="R2049" s="240"/>
      <c r="S2049" s="240"/>
      <c r="T2049" s="24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2" t="s">
        <v>171</v>
      </c>
      <c r="AU2049" s="242" t="s">
        <v>81</v>
      </c>
      <c r="AV2049" s="13" t="s">
        <v>79</v>
      </c>
      <c r="AW2049" s="13" t="s">
        <v>33</v>
      </c>
      <c r="AX2049" s="13" t="s">
        <v>72</v>
      </c>
      <c r="AY2049" s="242" t="s">
        <v>160</v>
      </c>
    </row>
    <row r="2050" s="13" customFormat="1">
      <c r="A2050" s="13"/>
      <c r="B2050" s="232"/>
      <c r="C2050" s="233"/>
      <c r="D2050" s="234" t="s">
        <v>171</v>
      </c>
      <c r="E2050" s="235" t="s">
        <v>19</v>
      </c>
      <c r="F2050" s="236" t="s">
        <v>518</v>
      </c>
      <c r="G2050" s="233"/>
      <c r="H2050" s="235" t="s">
        <v>19</v>
      </c>
      <c r="I2050" s="237"/>
      <c r="J2050" s="233"/>
      <c r="K2050" s="233"/>
      <c r="L2050" s="238"/>
      <c r="M2050" s="239"/>
      <c r="N2050" s="240"/>
      <c r="O2050" s="240"/>
      <c r="P2050" s="240"/>
      <c r="Q2050" s="240"/>
      <c r="R2050" s="240"/>
      <c r="S2050" s="240"/>
      <c r="T2050" s="241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2" t="s">
        <v>171</v>
      </c>
      <c r="AU2050" s="242" t="s">
        <v>81</v>
      </c>
      <c r="AV2050" s="13" t="s">
        <v>79</v>
      </c>
      <c r="AW2050" s="13" t="s">
        <v>33</v>
      </c>
      <c r="AX2050" s="13" t="s">
        <v>72</v>
      </c>
      <c r="AY2050" s="242" t="s">
        <v>160</v>
      </c>
    </row>
    <row r="2051" s="14" customFormat="1">
      <c r="A2051" s="14"/>
      <c r="B2051" s="243"/>
      <c r="C2051" s="244"/>
      <c r="D2051" s="234" t="s">
        <v>171</v>
      </c>
      <c r="E2051" s="245" t="s">
        <v>19</v>
      </c>
      <c r="F2051" s="246" t="s">
        <v>1987</v>
      </c>
      <c r="G2051" s="244"/>
      <c r="H2051" s="247">
        <v>0.81000000000000005</v>
      </c>
      <c r="I2051" s="248"/>
      <c r="J2051" s="244"/>
      <c r="K2051" s="244"/>
      <c r="L2051" s="249"/>
      <c r="M2051" s="250"/>
      <c r="N2051" s="251"/>
      <c r="O2051" s="251"/>
      <c r="P2051" s="251"/>
      <c r="Q2051" s="251"/>
      <c r="R2051" s="251"/>
      <c r="S2051" s="251"/>
      <c r="T2051" s="252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3" t="s">
        <v>171</v>
      </c>
      <c r="AU2051" s="253" t="s">
        <v>81</v>
      </c>
      <c r="AV2051" s="14" t="s">
        <v>81</v>
      </c>
      <c r="AW2051" s="14" t="s">
        <v>33</v>
      </c>
      <c r="AX2051" s="14" t="s">
        <v>72</v>
      </c>
      <c r="AY2051" s="253" t="s">
        <v>160</v>
      </c>
    </row>
    <row r="2052" s="14" customFormat="1">
      <c r="A2052" s="14"/>
      <c r="B2052" s="243"/>
      <c r="C2052" s="244"/>
      <c r="D2052" s="234" t="s">
        <v>171</v>
      </c>
      <c r="E2052" s="245" t="s">
        <v>19</v>
      </c>
      <c r="F2052" s="246" t="s">
        <v>1988</v>
      </c>
      <c r="G2052" s="244"/>
      <c r="H2052" s="247">
        <v>0.158</v>
      </c>
      <c r="I2052" s="248"/>
      <c r="J2052" s="244"/>
      <c r="K2052" s="244"/>
      <c r="L2052" s="249"/>
      <c r="M2052" s="250"/>
      <c r="N2052" s="251"/>
      <c r="O2052" s="251"/>
      <c r="P2052" s="251"/>
      <c r="Q2052" s="251"/>
      <c r="R2052" s="251"/>
      <c r="S2052" s="251"/>
      <c r="T2052" s="252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3" t="s">
        <v>171</v>
      </c>
      <c r="AU2052" s="253" t="s">
        <v>81</v>
      </c>
      <c r="AV2052" s="14" t="s">
        <v>81</v>
      </c>
      <c r="AW2052" s="14" t="s">
        <v>33</v>
      </c>
      <c r="AX2052" s="14" t="s">
        <v>72</v>
      </c>
      <c r="AY2052" s="253" t="s">
        <v>160</v>
      </c>
    </row>
    <row r="2053" s="13" customFormat="1">
      <c r="A2053" s="13"/>
      <c r="B2053" s="232"/>
      <c r="C2053" s="233"/>
      <c r="D2053" s="234" t="s">
        <v>171</v>
      </c>
      <c r="E2053" s="235" t="s">
        <v>19</v>
      </c>
      <c r="F2053" s="236" t="s">
        <v>1322</v>
      </c>
      <c r="G2053" s="233"/>
      <c r="H2053" s="235" t="s">
        <v>19</v>
      </c>
      <c r="I2053" s="237"/>
      <c r="J2053" s="233"/>
      <c r="K2053" s="233"/>
      <c r="L2053" s="238"/>
      <c r="M2053" s="239"/>
      <c r="N2053" s="240"/>
      <c r="O2053" s="240"/>
      <c r="P2053" s="240"/>
      <c r="Q2053" s="240"/>
      <c r="R2053" s="240"/>
      <c r="S2053" s="240"/>
      <c r="T2053" s="241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2" t="s">
        <v>171</v>
      </c>
      <c r="AU2053" s="242" t="s">
        <v>81</v>
      </c>
      <c r="AV2053" s="13" t="s">
        <v>79</v>
      </c>
      <c r="AW2053" s="13" t="s">
        <v>33</v>
      </c>
      <c r="AX2053" s="13" t="s">
        <v>72</v>
      </c>
      <c r="AY2053" s="242" t="s">
        <v>160</v>
      </c>
    </row>
    <row r="2054" s="14" customFormat="1">
      <c r="A2054" s="14"/>
      <c r="B2054" s="243"/>
      <c r="C2054" s="244"/>
      <c r="D2054" s="234" t="s">
        <v>171</v>
      </c>
      <c r="E2054" s="245" t="s">
        <v>19</v>
      </c>
      <c r="F2054" s="246" t="s">
        <v>1989</v>
      </c>
      <c r="G2054" s="244"/>
      <c r="H2054" s="247">
        <v>1.627</v>
      </c>
      <c r="I2054" s="248"/>
      <c r="J2054" s="244"/>
      <c r="K2054" s="244"/>
      <c r="L2054" s="249"/>
      <c r="M2054" s="250"/>
      <c r="N2054" s="251"/>
      <c r="O2054" s="251"/>
      <c r="P2054" s="251"/>
      <c r="Q2054" s="251"/>
      <c r="R2054" s="251"/>
      <c r="S2054" s="251"/>
      <c r="T2054" s="252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3" t="s">
        <v>171</v>
      </c>
      <c r="AU2054" s="253" t="s">
        <v>81</v>
      </c>
      <c r="AV2054" s="14" t="s">
        <v>81</v>
      </c>
      <c r="AW2054" s="14" t="s">
        <v>33</v>
      </c>
      <c r="AX2054" s="14" t="s">
        <v>72</v>
      </c>
      <c r="AY2054" s="253" t="s">
        <v>160</v>
      </c>
    </row>
    <row r="2055" s="13" customFormat="1">
      <c r="A2055" s="13"/>
      <c r="B2055" s="232"/>
      <c r="C2055" s="233"/>
      <c r="D2055" s="234" t="s">
        <v>171</v>
      </c>
      <c r="E2055" s="235" t="s">
        <v>19</v>
      </c>
      <c r="F2055" s="236" t="s">
        <v>1325</v>
      </c>
      <c r="G2055" s="233"/>
      <c r="H2055" s="235" t="s">
        <v>19</v>
      </c>
      <c r="I2055" s="237"/>
      <c r="J2055" s="233"/>
      <c r="K2055" s="233"/>
      <c r="L2055" s="238"/>
      <c r="M2055" s="239"/>
      <c r="N2055" s="240"/>
      <c r="O2055" s="240"/>
      <c r="P2055" s="240"/>
      <c r="Q2055" s="240"/>
      <c r="R2055" s="240"/>
      <c r="S2055" s="240"/>
      <c r="T2055" s="241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2" t="s">
        <v>171</v>
      </c>
      <c r="AU2055" s="242" t="s">
        <v>81</v>
      </c>
      <c r="AV2055" s="13" t="s">
        <v>79</v>
      </c>
      <c r="AW2055" s="13" t="s">
        <v>33</v>
      </c>
      <c r="AX2055" s="13" t="s">
        <v>72</v>
      </c>
      <c r="AY2055" s="242" t="s">
        <v>160</v>
      </c>
    </row>
    <row r="2056" s="14" customFormat="1">
      <c r="A2056" s="14"/>
      <c r="B2056" s="243"/>
      <c r="C2056" s="244"/>
      <c r="D2056" s="234" t="s">
        <v>171</v>
      </c>
      <c r="E2056" s="245" t="s">
        <v>19</v>
      </c>
      <c r="F2056" s="246" t="s">
        <v>1990</v>
      </c>
      <c r="G2056" s="244"/>
      <c r="H2056" s="247">
        <v>1.3720000000000001</v>
      </c>
      <c r="I2056" s="248"/>
      <c r="J2056" s="244"/>
      <c r="K2056" s="244"/>
      <c r="L2056" s="249"/>
      <c r="M2056" s="250"/>
      <c r="N2056" s="251"/>
      <c r="O2056" s="251"/>
      <c r="P2056" s="251"/>
      <c r="Q2056" s="251"/>
      <c r="R2056" s="251"/>
      <c r="S2056" s="251"/>
      <c r="T2056" s="252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3" t="s">
        <v>171</v>
      </c>
      <c r="AU2056" s="253" t="s">
        <v>81</v>
      </c>
      <c r="AV2056" s="14" t="s">
        <v>81</v>
      </c>
      <c r="AW2056" s="14" t="s">
        <v>33</v>
      </c>
      <c r="AX2056" s="14" t="s">
        <v>72</v>
      </c>
      <c r="AY2056" s="253" t="s">
        <v>160</v>
      </c>
    </row>
    <row r="2057" s="13" customFormat="1">
      <c r="A2057" s="13"/>
      <c r="B2057" s="232"/>
      <c r="C2057" s="233"/>
      <c r="D2057" s="234" t="s">
        <v>171</v>
      </c>
      <c r="E2057" s="235" t="s">
        <v>19</v>
      </c>
      <c r="F2057" s="236" t="s">
        <v>1328</v>
      </c>
      <c r="G2057" s="233"/>
      <c r="H2057" s="235" t="s">
        <v>19</v>
      </c>
      <c r="I2057" s="237"/>
      <c r="J2057" s="233"/>
      <c r="K2057" s="233"/>
      <c r="L2057" s="238"/>
      <c r="M2057" s="239"/>
      <c r="N2057" s="240"/>
      <c r="O2057" s="240"/>
      <c r="P2057" s="240"/>
      <c r="Q2057" s="240"/>
      <c r="R2057" s="240"/>
      <c r="S2057" s="240"/>
      <c r="T2057" s="241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2" t="s">
        <v>171</v>
      </c>
      <c r="AU2057" s="242" t="s">
        <v>81</v>
      </c>
      <c r="AV2057" s="13" t="s">
        <v>79</v>
      </c>
      <c r="AW2057" s="13" t="s">
        <v>33</v>
      </c>
      <c r="AX2057" s="13" t="s">
        <v>72</v>
      </c>
      <c r="AY2057" s="242" t="s">
        <v>160</v>
      </c>
    </row>
    <row r="2058" s="14" customFormat="1">
      <c r="A2058" s="14"/>
      <c r="B2058" s="243"/>
      <c r="C2058" s="244"/>
      <c r="D2058" s="234" t="s">
        <v>171</v>
      </c>
      <c r="E2058" s="245" t="s">
        <v>19</v>
      </c>
      <c r="F2058" s="246" t="s">
        <v>1991</v>
      </c>
      <c r="G2058" s="244"/>
      <c r="H2058" s="247">
        <v>1.54</v>
      </c>
      <c r="I2058" s="248"/>
      <c r="J2058" s="244"/>
      <c r="K2058" s="244"/>
      <c r="L2058" s="249"/>
      <c r="M2058" s="250"/>
      <c r="N2058" s="251"/>
      <c r="O2058" s="251"/>
      <c r="P2058" s="251"/>
      <c r="Q2058" s="251"/>
      <c r="R2058" s="251"/>
      <c r="S2058" s="251"/>
      <c r="T2058" s="252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3" t="s">
        <v>171</v>
      </c>
      <c r="AU2058" s="253" t="s">
        <v>81</v>
      </c>
      <c r="AV2058" s="14" t="s">
        <v>81</v>
      </c>
      <c r="AW2058" s="14" t="s">
        <v>33</v>
      </c>
      <c r="AX2058" s="14" t="s">
        <v>72</v>
      </c>
      <c r="AY2058" s="253" t="s">
        <v>160</v>
      </c>
    </row>
    <row r="2059" s="13" customFormat="1">
      <c r="A2059" s="13"/>
      <c r="B2059" s="232"/>
      <c r="C2059" s="233"/>
      <c r="D2059" s="234" t="s">
        <v>171</v>
      </c>
      <c r="E2059" s="235" t="s">
        <v>19</v>
      </c>
      <c r="F2059" s="236" t="s">
        <v>1267</v>
      </c>
      <c r="G2059" s="233"/>
      <c r="H2059" s="235" t="s">
        <v>19</v>
      </c>
      <c r="I2059" s="237"/>
      <c r="J2059" s="233"/>
      <c r="K2059" s="233"/>
      <c r="L2059" s="238"/>
      <c r="M2059" s="239"/>
      <c r="N2059" s="240"/>
      <c r="O2059" s="240"/>
      <c r="P2059" s="240"/>
      <c r="Q2059" s="240"/>
      <c r="R2059" s="240"/>
      <c r="S2059" s="240"/>
      <c r="T2059" s="241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2" t="s">
        <v>171</v>
      </c>
      <c r="AU2059" s="242" t="s">
        <v>81</v>
      </c>
      <c r="AV2059" s="13" t="s">
        <v>79</v>
      </c>
      <c r="AW2059" s="13" t="s">
        <v>33</v>
      </c>
      <c r="AX2059" s="13" t="s">
        <v>72</v>
      </c>
      <c r="AY2059" s="242" t="s">
        <v>160</v>
      </c>
    </row>
    <row r="2060" s="14" customFormat="1">
      <c r="A2060" s="14"/>
      <c r="B2060" s="243"/>
      <c r="C2060" s="244"/>
      <c r="D2060" s="234" t="s">
        <v>171</v>
      </c>
      <c r="E2060" s="245" t="s">
        <v>19</v>
      </c>
      <c r="F2060" s="246" t="s">
        <v>1992</v>
      </c>
      <c r="G2060" s="244"/>
      <c r="H2060" s="247">
        <v>4.6379999999999999</v>
      </c>
      <c r="I2060" s="248"/>
      <c r="J2060" s="244"/>
      <c r="K2060" s="244"/>
      <c r="L2060" s="249"/>
      <c r="M2060" s="250"/>
      <c r="N2060" s="251"/>
      <c r="O2060" s="251"/>
      <c r="P2060" s="251"/>
      <c r="Q2060" s="251"/>
      <c r="R2060" s="251"/>
      <c r="S2060" s="251"/>
      <c r="T2060" s="252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3" t="s">
        <v>171</v>
      </c>
      <c r="AU2060" s="253" t="s">
        <v>81</v>
      </c>
      <c r="AV2060" s="14" t="s">
        <v>81</v>
      </c>
      <c r="AW2060" s="14" t="s">
        <v>33</v>
      </c>
      <c r="AX2060" s="14" t="s">
        <v>72</v>
      </c>
      <c r="AY2060" s="253" t="s">
        <v>160</v>
      </c>
    </row>
    <row r="2061" s="14" customFormat="1">
      <c r="A2061" s="14"/>
      <c r="B2061" s="243"/>
      <c r="C2061" s="244"/>
      <c r="D2061" s="234" t="s">
        <v>171</v>
      </c>
      <c r="E2061" s="245" t="s">
        <v>19</v>
      </c>
      <c r="F2061" s="246" t="s">
        <v>1993</v>
      </c>
      <c r="G2061" s="244"/>
      <c r="H2061" s="247">
        <v>0.52800000000000002</v>
      </c>
      <c r="I2061" s="248"/>
      <c r="J2061" s="244"/>
      <c r="K2061" s="244"/>
      <c r="L2061" s="249"/>
      <c r="M2061" s="250"/>
      <c r="N2061" s="251"/>
      <c r="O2061" s="251"/>
      <c r="P2061" s="251"/>
      <c r="Q2061" s="251"/>
      <c r="R2061" s="251"/>
      <c r="S2061" s="251"/>
      <c r="T2061" s="252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3" t="s">
        <v>171</v>
      </c>
      <c r="AU2061" s="253" t="s">
        <v>81</v>
      </c>
      <c r="AV2061" s="14" t="s">
        <v>81</v>
      </c>
      <c r="AW2061" s="14" t="s">
        <v>33</v>
      </c>
      <c r="AX2061" s="14" t="s">
        <v>72</v>
      </c>
      <c r="AY2061" s="253" t="s">
        <v>160</v>
      </c>
    </row>
    <row r="2062" s="14" customFormat="1">
      <c r="A2062" s="14"/>
      <c r="B2062" s="243"/>
      <c r="C2062" s="244"/>
      <c r="D2062" s="234" t="s">
        <v>171</v>
      </c>
      <c r="E2062" s="245" t="s">
        <v>19</v>
      </c>
      <c r="F2062" s="246" t="s">
        <v>1994</v>
      </c>
      <c r="G2062" s="244"/>
      <c r="H2062" s="247">
        <v>1.456</v>
      </c>
      <c r="I2062" s="248"/>
      <c r="J2062" s="244"/>
      <c r="K2062" s="244"/>
      <c r="L2062" s="249"/>
      <c r="M2062" s="250"/>
      <c r="N2062" s="251"/>
      <c r="O2062" s="251"/>
      <c r="P2062" s="251"/>
      <c r="Q2062" s="251"/>
      <c r="R2062" s="251"/>
      <c r="S2062" s="251"/>
      <c r="T2062" s="252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3" t="s">
        <v>171</v>
      </c>
      <c r="AU2062" s="253" t="s">
        <v>81</v>
      </c>
      <c r="AV2062" s="14" t="s">
        <v>81</v>
      </c>
      <c r="AW2062" s="14" t="s">
        <v>33</v>
      </c>
      <c r="AX2062" s="14" t="s">
        <v>72</v>
      </c>
      <c r="AY2062" s="253" t="s">
        <v>160</v>
      </c>
    </row>
    <row r="2063" s="14" customFormat="1">
      <c r="A2063" s="14"/>
      <c r="B2063" s="243"/>
      <c r="C2063" s="244"/>
      <c r="D2063" s="234" t="s">
        <v>171</v>
      </c>
      <c r="E2063" s="245" t="s">
        <v>19</v>
      </c>
      <c r="F2063" s="246" t="s">
        <v>1995</v>
      </c>
      <c r="G2063" s="244"/>
      <c r="H2063" s="247">
        <v>1.4490000000000001</v>
      </c>
      <c r="I2063" s="248"/>
      <c r="J2063" s="244"/>
      <c r="K2063" s="244"/>
      <c r="L2063" s="249"/>
      <c r="M2063" s="250"/>
      <c r="N2063" s="251"/>
      <c r="O2063" s="251"/>
      <c r="P2063" s="251"/>
      <c r="Q2063" s="251"/>
      <c r="R2063" s="251"/>
      <c r="S2063" s="251"/>
      <c r="T2063" s="252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3" t="s">
        <v>171</v>
      </c>
      <c r="AU2063" s="253" t="s">
        <v>81</v>
      </c>
      <c r="AV2063" s="14" t="s">
        <v>81</v>
      </c>
      <c r="AW2063" s="14" t="s">
        <v>33</v>
      </c>
      <c r="AX2063" s="14" t="s">
        <v>72</v>
      </c>
      <c r="AY2063" s="253" t="s">
        <v>160</v>
      </c>
    </row>
    <row r="2064" s="14" customFormat="1">
      <c r="A2064" s="14"/>
      <c r="B2064" s="243"/>
      <c r="C2064" s="244"/>
      <c r="D2064" s="234" t="s">
        <v>171</v>
      </c>
      <c r="E2064" s="245" t="s">
        <v>19</v>
      </c>
      <c r="F2064" s="246" t="s">
        <v>1994</v>
      </c>
      <c r="G2064" s="244"/>
      <c r="H2064" s="247">
        <v>1.456</v>
      </c>
      <c r="I2064" s="248"/>
      <c r="J2064" s="244"/>
      <c r="K2064" s="244"/>
      <c r="L2064" s="249"/>
      <c r="M2064" s="250"/>
      <c r="N2064" s="251"/>
      <c r="O2064" s="251"/>
      <c r="P2064" s="251"/>
      <c r="Q2064" s="251"/>
      <c r="R2064" s="251"/>
      <c r="S2064" s="251"/>
      <c r="T2064" s="252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3" t="s">
        <v>171</v>
      </c>
      <c r="AU2064" s="253" t="s">
        <v>81</v>
      </c>
      <c r="AV2064" s="14" t="s">
        <v>81</v>
      </c>
      <c r="AW2064" s="14" t="s">
        <v>33</v>
      </c>
      <c r="AX2064" s="14" t="s">
        <v>72</v>
      </c>
      <c r="AY2064" s="253" t="s">
        <v>160</v>
      </c>
    </row>
    <row r="2065" s="13" customFormat="1">
      <c r="A2065" s="13"/>
      <c r="B2065" s="232"/>
      <c r="C2065" s="233"/>
      <c r="D2065" s="234" t="s">
        <v>171</v>
      </c>
      <c r="E2065" s="235" t="s">
        <v>19</v>
      </c>
      <c r="F2065" s="236" t="s">
        <v>326</v>
      </c>
      <c r="G2065" s="233"/>
      <c r="H2065" s="235" t="s">
        <v>19</v>
      </c>
      <c r="I2065" s="237"/>
      <c r="J2065" s="233"/>
      <c r="K2065" s="233"/>
      <c r="L2065" s="238"/>
      <c r="M2065" s="239"/>
      <c r="N2065" s="240"/>
      <c r="O2065" s="240"/>
      <c r="P2065" s="240"/>
      <c r="Q2065" s="240"/>
      <c r="R2065" s="240"/>
      <c r="S2065" s="240"/>
      <c r="T2065" s="241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2" t="s">
        <v>171</v>
      </c>
      <c r="AU2065" s="242" t="s">
        <v>81</v>
      </c>
      <c r="AV2065" s="13" t="s">
        <v>79</v>
      </c>
      <c r="AW2065" s="13" t="s">
        <v>33</v>
      </c>
      <c r="AX2065" s="13" t="s">
        <v>72</v>
      </c>
      <c r="AY2065" s="242" t="s">
        <v>160</v>
      </c>
    </row>
    <row r="2066" s="13" customFormat="1">
      <c r="A2066" s="13"/>
      <c r="B2066" s="232"/>
      <c r="C2066" s="233"/>
      <c r="D2066" s="234" t="s">
        <v>171</v>
      </c>
      <c r="E2066" s="235" t="s">
        <v>19</v>
      </c>
      <c r="F2066" s="236" t="s">
        <v>1344</v>
      </c>
      <c r="G2066" s="233"/>
      <c r="H2066" s="235" t="s">
        <v>19</v>
      </c>
      <c r="I2066" s="237"/>
      <c r="J2066" s="233"/>
      <c r="K2066" s="233"/>
      <c r="L2066" s="238"/>
      <c r="M2066" s="239"/>
      <c r="N2066" s="240"/>
      <c r="O2066" s="240"/>
      <c r="P2066" s="240"/>
      <c r="Q2066" s="240"/>
      <c r="R2066" s="240"/>
      <c r="S2066" s="240"/>
      <c r="T2066" s="24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2" t="s">
        <v>171</v>
      </c>
      <c r="AU2066" s="242" t="s">
        <v>81</v>
      </c>
      <c r="AV2066" s="13" t="s">
        <v>79</v>
      </c>
      <c r="AW2066" s="13" t="s">
        <v>33</v>
      </c>
      <c r="AX2066" s="13" t="s">
        <v>72</v>
      </c>
      <c r="AY2066" s="242" t="s">
        <v>160</v>
      </c>
    </row>
    <row r="2067" s="14" customFormat="1">
      <c r="A2067" s="14"/>
      <c r="B2067" s="243"/>
      <c r="C2067" s="244"/>
      <c r="D2067" s="234" t="s">
        <v>171</v>
      </c>
      <c r="E2067" s="245" t="s">
        <v>19</v>
      </c>
      <c r="F2067" s="246" t="s">
        <v>1996</v>
      </c>
      <c r="G2067" s="244"/>
      <c r="H2067" s="247">
        <v>0.65500000000000003</v>
      </c>
      <c r="I2067" s="248"/>
      <c r="J2067" s="244"/>
      <c r="K2067" s="244"/>
      <c r="L2067" s="249"/>
      <c r="M2067" s="250"/>
      <c r="N2067" s="251"/>
      <c r="O2067" s="251"/>
      <c r="P2067" s="251"/>
      <c r="Q2067" s="251"/>
      <c r="R2067" s="251"/>
      <c r="S2067" s="251"/>
      <c r="T2067" s="252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3" t="s">
        <v>171</v>
      </c>
      <c r="AU2067" s="253" t="s">
        <v>81</v>
      </c>
      <c r="AV2067" s="14" t="s">
        <v>81</v>
      </c>
      <c r="AW2067" s="14" t="s">
        <v>33</v>
      </c>
      <c r="AX2067" s="14" t="s">
        <v>72</v>
      </c>
      <c r="AY2067" s="253" t="s">
        <v>160</v>
      </c>
    </row>
    <row r="2068" s="13" customFormat="1">
      <c r="A2068" s="13"/>
      <c r="B2068" s="232"/>
      <c r="C2068" s="233"/>
      <c r="D2068" s="234" t="s">
        <v>171</v>
      </c>
      <c r="E2068" s="235" t="s">
        <v>19</v>
      </c>
      <c r="F2068" s="236" t="s">
        <v>1349</v>
      </c>
      <c r="G2068" s="233"/>
      <c r="H2068" s="235" t="s">
        <v>19</v>
      </c>
      <c r="I2068" s="237"/>
      <c r="J2068" s="233"/>
      <c r="K2068" s="233"/>
      <c r="L2068" s="238"/>
      <c r="M2068" s="239"/>
      <c r="N2068" s="240"/>
      <c r="O2068" s="240"/>
      <c r="P2068" s="240"/>
      <c r="Q2068" s="240"/>
      <c r="R2068" s="240"/>
      <c r="S2068" s="240"/>
      <c r="T2068" s="241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2" t="s">
        <v>171</v>
      </c>
      <c r="AU2068" s="242" t="s">
        <v>81</v>
      </c>
      <c r="AV2068" s="13" t="s">
        <v>79</v>
      </c>
      <c r="AW2068" s="13" t="s">
        <v>33</v>
      </c>
      <c r="AX2068" s="13" t="s">
        <v>72</v>
      </c>
      <c r="AY2068" s="242" t="s">
        <v>160</v>
      </c>
    </row>
    <row r="2069" s="14" customFormat="1">
      <c r="A2069" s="14"/>
      <c r="B2069" s="243"/>
      <c r="C2069" s="244"/>
      <c r="D2069" s="234" t="s">
        <v>171</v>
      </c>
      <c r="E2069" s="245" t="s">
        <v>19</v>
      </c>
      <c r="F2069" s="246" t="s">
        <v>1997</v>
      </c>
      <c r="G2069" s="244"/>
      <c r="H2069" s="247">
        <v>1.032</v>
      </c>
      <c r="I2069" s="248"/>
      <c r="J2069" s="244"/>
      <c r="K2069" s="244"/>
      <c r="L2069" s="249"/>
      <c r="M2069" s="250"/>
      <c r="N2069" s="251"/>
      <c r="O2069" s="251"/>
      <c r="P2069" s="251"/>
      <c r="Q2069" s="251"/>
      <c r="R2069" s="251"/>
      <c r="S2069" s="251"/>
      <c r="T2069" s="252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3" t="s">
        <v>171</v>
      </c>
      <c r="AU2069" s="253" t="s">
        <v>81</v>
      </c>
      <c r="AV2069" s="14" t="s">
        <v>81</v>
      </c>
      <c r="AW2069" s="14" t="s">
        <v>33</v>
      </c>
      <c r="AX2069" s="14" t="s">
        <v>72</v>
      </c>
      <c r="AY2069" s="253" t="s">
        <v>160</v>
      </c>
    </row>
    <row r="2070" s="13" customFormat="1">
      <c r="A2070" s="13"/>
      <c r="B2070" s="232"/>
      <c r="C2070" s="233"/>
      <c r="D2070" s="234" t="s">
        <v>171</v>
      </c>
      <c r="E2070" s="235" t="s">
        <v>19</v>
      </c>
      <c r="F2070" s="236" t="s">
        <v>1353</v>
      </c>
      <c r="G2070" s="233"/>
      <c r="H2070" s="235" t="s">
        <v>19</v>
      </c>
      <c r="I2070" s="237"/>
      <c r="J2070" s="233"/>
      <c r="K2070" s="233"/>
      <c r="L2070" s="238"/>
      <c r="M2070" s="239"/>
      <c r="N2070" s="240"/>
      <c r="O2070" s="240"/>
      <c r="P2070" s="240"/>
      <c r="Q2070" s="240"/>
      <c r="R2070" s="240"/>
      <c r="S2070" s="240"/>
      <c r="T2070" s="241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2" t="s">
        <v>171</v>
      </c>
      <c r="AU2070" s="242" t="s">
        <v>81</v>
      </c>
      <c r="AV2070" s="13" t="s">
        <v>79</v>
      </c>
      <c r="AW2070" s="13" t="s">
        <v>33</v>
      </c>
      <c r="AX2070" s="13" t="s">
        <v>72</v>
      </c>
      <c r="AY2070" s="242" t="s">
        <v>160</v>
      </c>
    </row>
    <row r="2071" s="14" customFormat="1">
      <c r="A2071" s="14"/>
      <c r="B2071" s="243"/>
      <c r="C2071" s="244"/>
      <c r="D2071" s="234" t="s">
        <v>171</v>
      </c>
      <c r="E2071" s="245" t="s">
        <v>19</v>
      </c>
      <c r="F2071" s="246" t="s">
        <v>1998</v>
      </c>
      <c r="G2071" s="244"/>
      <c r="H2071" s="247">
        <v>0.54300000000000004</v>
      </c>
      <c r="I2071" s="248"/>
      <c r="J2071" s="244"/>
      <c r="K2071" s="244"/>
      <c r="L2071" s="249"/>
      <c r="M2071" s="250"/>
      <c r="N2071" s="251"/>
      <c r="O2071" s="251"/>
      <c r="P2071" s="251"/>
      <c r="Q2071" s="251"/>
      <c r="R2071" s="251"/>
      <c r="S2071" s="251"/>
      <c r="T2071" s="252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3" t="s">
        <v>171</v>
      </c>
      <c r="AU2071" s="253" t="s">
        <v>81</v>
      </c>
      <c r="AV2071" s="14" t="s">
        <v>81</v>
      </c>
      <c r="AW2071" s="14" t="s">
        <v>33</v>
      </c>
      <c r="AX2071" s="14" t="s">
        <v>72</v>
      </c>
      <c r="AY2071" s="253" t="s">
        <v>160</v>
      </c>
    </row>
    <row r="2072" s="14" customFormat="1">
      <c r="A2072" s="14"/>
      <c r="B2072" s="243"/>
      <c r="C2072" s="244"/>
      <c r="D2072" s="234" t="s">
        <v>171</v>
      </c>
      <c r="E2072" s="245" t="s">
        <v>19</v>
      </c>
      <c r="F2072" s="246" t="s">
        <v>1999</v>
      </c>
      <c r="G2072" s="244"/>
      <c r="H2072" s="247">
        <v>0.014999999999999999</v>
      </c>
      <c r="I2072" s="248"/>
      <c r="J2072" s="244"/>
      <c r="K2072" s="244"/>
      <c r="L2072" s="249"/>
      <c r="M2072" s="250"/>
      <c r="N2072" s="251"/>
      <c r="O2072" s="251"/>
      <c r="P2072" s="251"/>
      <c r="Q2072" s="251"/>
      <c r="R2072" s="251"/>
      <c r="S2072" s="251"/>
      <c r="T2072" s="252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3" t="s">
        <v>171</v>
      </c>
      <c r="AU2072" s="253" t="s">
        <v>81</v>
      </c>
      <c r="AV2072" s="14" t="s">
        <v>81</v>
      </c>
      <c r="AW2072" s="14" t="s">
        <v>33</v>
      </c>
      <c r="AX2072" s="14" t="s">
        <v>72</v>
      </c>
      <c r="AY2072" s="253" t="s">
        <v>160</v>
      </c>
    </row>
    <row r="2073" s="13" customFormat="1">
      <c r="A2073" s="13"/>
      <c r="B2073" s="232"/>
      <c r="C2073" s="233"/>
      <c r="D2073" s="234" t="s">
        <v>171</v>
      </c>
      <c r="E2073" s="235" t="s">
        <v>19</v>
      </c>
      <c r="F2073" s="236" t="s">
        <v>1358</v>
      </c>
      <c r="G2073" s="233"/>
      <c r="H2073" s="235" t="s">
        <v>19</v>
      </c>
      <c r="I2073" s="237"/>
      <c r="J2073" s="233"/>
      <c r="K2073" s="233"/>
      <c r="L2073" s="238"/>
      <c r="M2073" s="239"/>
      <c r="N2073" s="240"/>
      <c r="O2073" s="240"/>
      <c r="P2073" s="240"/>
      <c r="Q2073" s="240"/>
      <c r="R2073" s="240"/>
      <c r="S2073" s="240"/>
      <c r="T2073" s="24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2" t="s">
        <v>171</v>
      </c>
      <c r="AU2073" s="242" t="s">
        <v>81</v>
      </c>
      <c r="AV2073" s="13" t="s">
        <v>79</v>
      </c>
      <c r="AW2073" s="13" t="s">
        <v>33</v>
      </c>
      <c r="AX2073" s="13" t="s">
        <v>72</v>
      </c>
      <c r="AY2073" s="242" t="s">
        <v>160</v>
      </c>
    </row>
    <row r="2074" s="14" customFormat="1">
      <c r="A2074" s="14"/>
      <c r="B2074" s="243"/>
      <c r="C2074" s="244"/>
      <c r="D2074" s="234" t="s">
        <v>171</v>
      </c>
      <c r="E2074" s="245" t="s">
        <v>19</v>
      </c>
      <c r="F2074" s="246" t="s">
        <v>2000</v>
      </c>
      <c r="G2074" s="244"/>
      <c r="H2074" s="247">
        <v>0.55000000000000004</v>
      </c>
      <c r="I2074" s="248"/>
      <c r="J2074" s="244"/>
      <c r="K2074" s="244"/>
      <c r="L2074" s="249"/>
      <c r="M2074" s="250"/>
      <c r="N2074" s="251"/>
      <c r="O2074" s="251"/>
      <c r="P2074" s="251"/>
      <c r="Q2074" s="251"/>
      <c r="R2074" s="251"/>
      <c r="S2074" s="251"/>
      <c r="T2074" s="252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3" t="s">
        <v>171</v>
      </c>
      <c r="AU2074" s="253" t="s">
        <v>81</v>
      </c>
      <c r="AV2074" s="14" t="s">
        <v>81</v>
      </c>
      <c r="AW2074" s="14" t="s">
        <v>33</v>
      </c>
      <c r="AX2074" s="14" t="s">
        <v>72</v>
      </c>
      <c r="AY2074" s="253" t="s">
        <v>160</v>
      </c>
    </row>
    <row r="2075" s="13" customFormat="1">
      <c r="A2075" s="13"/>
      <c r="B2075" s="232"/>
      <c r="C2075" s="233"/>
      <c r="D2075" s="234" t="s">
        <v>171</v>
      </c>
      <c r="E2075" s="235" t="s">
        <v>19</v>
      </c>
      <c r="F2075" s="236" t="s">
        <v>1361</v>
      </c>
      <c r="G2075" s="233"/>
      <c r="H2075" s="235" t="s">
        <v>19</v>
      </c>
      <c r="I2075" s="237"/>
      <c r="J2075" s="233"/>
      <c r="K2075" s="233"/>
      <c r="L2075" s="238"/>
      <c r="M2075" s="239"/>
      <c r="N2075" s="240"/>
      <c r="O2075" s="240"/>
      <c r="P2075" s="240"/>
      <c r="Q2075" s="240"/>
      <c r="R2075" s="240"/>
      <c r="S2075" s="240"/>
      <c r="T2075" s="241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2" t="s">
        <v>171</v>
      </c>
      <c r="AU2075" s="242" t="s">
        <v>81</v>
      </c>
      <c r="AV2075" s="13" t="s">
        <v>79</v>
      </c>
      <c r="AW2075" s="13" t="s">
        <v>33</v>
      </c>
      <c r="AX2075" s="13" t="s">
        <v>72</v>
      </c>
      <c r="AY2075" s="242" t="s">
        <v>160</v>
      </c>
    </row>
    <row r="2076" s="14" customFormat="1">
      <c r="A2076" s="14"/>
      <c r="B2076" s="243"/>
      <c r="C2076" s="244"/>
      <c r="D2076" s="234" t="s">
        <v>171</v>
      </c>
      <c r="E2076" s="245" t="s">
        <v>19</v>
      </c>
      <c r="F2076" s="246" t="s">
        <v>2001</v>
      </c>
      <c r="G2076" s="244"/>
      <c r="H2076" s="247">
        <v>0.249</v>
      </c>
      <c r="I2076" s="248"/>
      <c r="J2076" s="244"/>
      <c r="K2076" s="244"/>
      <c r="L2076" s="249"/>
      <c r="M2076" s="250"/>
      <c r="N2076" s="251"/>
      <c r="O2076" s="251"/>
      <c r="P2076" s="251"/>
      <c r="Q2076" s="251"/>
      <c r="R2076" s="251"/>
      <c r="S2076" s="251"/>
      <c r="T2076" s="252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3" t="s">
        <v>171</v>
      </c>
      <c r="AU2076" s="253" t="s">
        <v>81</v>
      </c>
      <c r="AV2076" s="14" t="s">
        <v>81</v>
      </c>
      <c r="AW2076" s="14" t="s">
        <v>33</v>
      </c>
      <c r="AX2076" s="14" t="s">
        <v>72</v>
      </c>
      <c r="AY2076" s="253" t="s">
        <v>160</v>
      </c>
    </row>
    <row r="2077" s="13" customFormat="1">
      <c r="A2077" s="13"/>
      <c r="B2077" s="232"/>
      <c r="C2077" s="233"/>
      <c r="D2077" s="234" t="s">
        <v>171</v>
      </c>
      <c r="E2077" s="235" t="s">
        <v>19</v>
      </c>
      <c r="F2077" s="236" t="s">
        <v>1364</v>
      </c>
      <c r="G2077" s="233"/>
      <c r="H2077" s="235" t="s">
        <v>19</v>
      </c>
      <c r="I2077" s="237"/>
      <c r="J2077" s="233"/>
      <c r="K2077" s="233"/>
      <c r="L2077" s="238"/>
      <c r="M2077" s="239"/>
      <c r="N2077" s="240"/>
      <c r="O2077" s="240"/>
      <c r="P2077" s="240"/>
      <c r="Q2077" s="240"/>
      <c r="R2077" s="240"/>
      <c r="S2077" s="240"/>
      <c r="T2077" s="24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2" t="s">
        <v>171</v>
      </c>
      <c r="AU2077" s="242" t="s">
        <v>81</v>
      </c>
      <c r="AV2077" s="13" t="s">
        <v>79</v>
      </c>
      <c r="AW2077" s="13" t="s">
        <v>33</v>
      </c>
      <c r="AX2077" s="13" t="s">
        <v>72</v>
      </c>
      <c r="AY2077" s="242" t="s">
        <v>160</v>
      </c>
    </row>
    <row r="2078" s="14" customFormat="1">
      <c r="A2078" s="14"/>
      <c r="B2078" s="243"/>
      <c r="C2078" s="244"/>
      <c r="D2078" s="234" t="s">
        <v>171</v>
      </c>
      <c r="E2078" s="245" t="s">
        <v>19</v>
      </c>
      <c r="F2078" s="246" t="s">
        <v>2002</v>
      </c>
      <c r="G2078" s="244"/>
      <c r="H2078" s="247">
        <v>0.56299999999999994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3" t="s">
        <v>171</v>
      </c>
      <c r="AU2078" s="253" t="s">
        <v>81</v>
      </c>
      <c r="AV2078" s="14" t="s">
        <v>81</v>
      </c>
      <c r="AW2078" s="14" t="s">
        <v>33</v>
      </c>
      <c r="AX2078" s="14" t="s">
        <v>72</v>
      </c>
      <c r="AY2078" s="253" t="s">
        <v>160</v>
      </c>
    </row>
    <row r="2079" s="13" customFormat="1">
      <c r="A2079" s="13"/>
      <c r="B2079" s="232"/>
      <c r="C2079" s="233"/>
      <c r="D2079" s="234" t="s">
        <v>171</v>
      </c>
      <c r="E2079" s="235" t="s">
        <v>19</v>
      </c>
      <c r="F2079" s="236" t="s">
        <v>1367</v>
      </c>
      <c r="G2079" s="233"/>
      <c r="H2079" s="235" t="s">
        <v>19</v>
      </c>
      <c r="I2079" s="237"/>
      <c r="J2079" s="233"/>
      <c r="K2079" s="233"/>
      <c r="L2079" s="238"/>
      <c r="M2079" s="239"/>
      <c r="N2079" s="240"/>
      <c r="O2079" s="240"/>
      <c r="P2079" s="240"/>
      <c r="Q2079" s="240"/>
      <c r="R2079" s="240"/>
      <c r="S2079" s="240"/>
      <c r="T2079" s="241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2" t="s">
        <v>171</v>
      </c>
      <c r="AU2079" s="242" t="s">
        <v>81</v>
      </c>
      <c r="AV2079" s="13" t="s">
        <v>79</v>
      </c>
      <c r="AW2079" s="13" t="s">
        <v>33</v>
      </c>
      <c r="AX2079" s="13" t="s">
        <v>72</v>
      </c>
      <c r="AY2079" s="242" t="s">
        <v>160</v>
      </c>
    </row>
    <row r="2080" s="14" customFormat="1">
      <c r="A2080" s="14"/>
      <c r="B2080" s="243"/>
      <c r="C2080" s="244"/>
      <c r="D2080" s="234" t="s">
        <v>171</v>
      </c>
      <c r="E2080" s="245" t="s">
        <v>19</v>
      </c>
      <c r="F2080" s="246" t="s">
        <v>2003</v>
      </c>
      <c r="G2080" s="244"/>
      <c r="H2080" s="247">
        <v>0.255</v>
      </c>
      <c r="I2080" s="248"/>
      <c r="J2080" s="244"/>
      <c r="K2080" s="244"/>
      <c r="L2080" s="249"/>
      <c r="M2080" s="250"/>
      <c r="N2080" s="251"/>
      <c r="O2080" s="251"/>
      <c r="P2080" s="251"/>
      <c r="Q2080" s="251"/>
      <c r="R2080" s="251"/>
      <c r="S2080" s="251"/>
      <c r="T2080" s="252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3" t="s">
        <v>171</v>
      </c>
      <c r="AU2080" s="253" t="s">
        <v>81</v>
      </c>
      <c r="AV2080" s="14" t="s">
        <v>81</v>
      </c>
      <c r="AW2080" s="14" t="s">
        <v>33</v>
      </c>
      <c r="AX2080" s="14" t="s">
        <v>72</v>
      </c>
      <c r="AY2080" s="253" t="s">
        <v>160</v>
      </c>
    </row>
    <row r="2081" s="13" customFormat="1">
      <c r="A2081" s="13"/>
      <c r="B2081" s="232"/>
      <c r="C2081" s="233"/>
      <c r="D2081" s="234" t="s">
        <v>171</v>
      </c>
      <c r="E2081" s="235" t="s">
        <v>19</v>
      </c>
      <c r="F2081" s="236" t="s">
        <v>1369</v>
      </c>
      <c r="G2081" s="233"/>
      <c r="H2081" s="235" t="s">
        <v>19</v>
      </c>
      <c r="I2081" s="237"/>
      <c r="J2081" s="233"/>
      <c r="K2081" s="233"/>
      <c r="L2081" s="238"/>
      <c r="M2081" s="239"/>
      <c r="N2081" s="240"/>
      <c r="O2081" s="240"/>
      <c r="P2081" s="240"/>
      <c r="Q2081" s="240"/>
      <c r="R2081" s="240"/>
      <c r="S2081" s="240"/>
      <c r="T2081" s="241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2" t="s">
        <v>171</v>
      </c>
      <c r="AU2081" s="242" t="s">
        <v>81</v>
      </c>
      <c r="AV2081" s="13" t="s">
        <v>79</v>
      </c>
      <c r="AW2081" s="13" t="s">
        <v>33</v>
      </c>
      <c r="AX2081" s="13" t="s">
        <v>72</v>
      </c>
      <c r="AY2081" s="242" t="s">
        <v>160</v>
      </c>
    </row>
    <row r="2082" s="14" customFormat="1">
      <c r="A2082" s="14"/>
      <c r="B2082" s="243"/>
      <c r="C2082" s="244"/>
      <c r="D2082" s="234" t="s">
        <v>171</v>
      </c>
      <c r="E2082" s="245" t="s">
        <v>19</v>
      </c>
      <c r="F2082" s="246" t="s">
        <v>2004</v>
      </c>
      <c r="G2082" s="244"/>
      <c r="H2082" s="247">
        <v>0.55600000000000005</v>
      </c>
      <c r="I2082" s="248"/>
      <c r="J2082" s="244"/>
      <c r="K2082" s="244"/>
      <c r="L2082" s="249"/>
      <c r="M2082" s="250"/>
      <c r="N2082" s="251"/>
      <c r="O2082" s="251"/>
      <c r="P2082" s="251"/>
      <c r="Q2082" s="251"/>
      <c r="R2082" s="251"/>
      <c r="S2082" s="251"/>
      <c r="T2082" s="252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3" t="s">
        <v>171</v>
      </c>
      <c r="AU2082" s="253" t="s">
        <v>81</v>
      </c>
      <c r="AV2082" s="14" t="s">
        <v>81</v>
      </c>
      <c r="AW2082" s="14" t="s">
        <v>33</v>
      </c>
      <c r="AX2082" s="14" t="s">
        <v>72</v>
      </c>
      <c r="AY2082" s="253" t="s">
        <v>160</v>
      </c>
    </row>
    <row r="2083" s="13" customFormat="1">
      <c r="A2083" s="13"/>
      <c r="B2083" s="232"/>
      <c r="C2083" s="233"/>
      <c r="D2083" s="234" t="s">
        <v>171</v>
      </c>
      <c r="E2083" s="235" t="s">
        <v>19</v>
      </c>
      <c r="F2083" s="236" t="s">
        <v>1371</v>
      </c>
      <c r="G2083" s="233"/>
      <c r="H2083" s="235" t="s">
        <v>19</v>
      </c>
      <c r="I2083" s="237"/>
      <c r="J2083" s="233"/>
      <c r="K2083" s="233"/>
      <c r="L2083" s="238"/>
      <c r="M2083" s="239"/>
      <c r="N2083" s="240"/>
      <c r="O2083" s="240"/>
      <c r="P2083" s="240"/>
      <c r="Q2083" s="240"/>
      <c r="R2083" s="240"/>
      <c r="S2083" s="240"/>
      <c r="T2083" s="24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2" t="s">
        <v>171</v>
      </c>
      <c r="AU2083" s="242" t="s">
        <v>81</v>
      </c>
      <c r="AV2083" s="13" t="s">
        <v>79</v>
      </c>
      <c r="AW2083" s="13" t="s">
        <v>33</v>
      </c>
      <c r="AX2083" s="13" t="s">
        <v>72</v>
      </c>
      <c r="AY2083" s="242" t="s">
        <v>160</v>
      </c>
    </row>
    <row r="2084" s="14" customFormat="1">
      <c r="A2084" s="14"/>
      <c r="B2084" s="243"/>
      <c r="C2084" s="244"/>
      <c r="D2084" s="234" t="s">
        <v>171</v>
      </c>
      <c r="E2084" s="245" t="s">
        <v>19</v>
      </c>
      <c r="F2084" s="246" t="s">
        <v>2003</v>
      </c>
      <c r="G2084" s="244"/>
      <c r="H2084" s="247">
        <v>0.255</v>
      </c>
      <c r="I2084" s="248"/>
      <c r="J2084" s="244"/>
      <c r="K2084" s="244"/>
      <c r="L2084" s="249"/>
      <c r="M2084" s="250"/>
      <c r="N2084" s="251"/>
      <c r="O2084" s="251"/>
      <c r="P2084" s="251"/>
      <c r="Q2084" s="251"/>
      <c r="R2084" s="251"/>
      <c r="S2084" s="251"/>
      <c r="T2084" s="252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3" t="s">
        <v>171</v>
      </c>
      <c r="AU2084" s="253" t="s">
        <v>81</v>
      </c>
      <c r="AV2084" s="14" t="s">
        <v>81</v>
      </c>
      <c r="AW2084" s="14" t="s">
        <v>33</v>
      </c>
      <c r="AX2084" s="14" t="s">
        <v>72</v>
      </c>
      <c r="AY2084" s="253" t="s">
        <v>160</v>
      </c>
    </row>
    <row r="2085" s="13" customFormat="1">
      <c r="A2085" s="13"/>
      <c r="B2085" s="232"/>
      <c r="C2085" s="233"/>
      <c r="D2085" s="234" t="s">
        <v>171</v>
      </c>
      <c r="E2085" s="235" t="s">
        <v>19</v>
      </c>
      <c r="F2085" s="236" t="s">
        <v>1372</v>
      </c>
      <c r="G2085" s="233"/>
      <c r="H2085" s="235" t="s">
        <v>19</v>
      </c>
      <c r="I2085" s="237"/>
      <c r="J2085" s="233"/>
      <c r="K2085" s="233"/>
      <c r="L2085" s="238"/>
      <c r="M2085" s="239"/>
      <c r="N2085" s="240"/>
      <c r="O2085" s="240"/>
      <c r="P2085" s="240"/>
      <c r="Q2085" s="240"/>
      <c r="R2085" s="240"/>
      <c r="S2085" s="240"/>
      <c r="T2085" s="24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2" t="s">
        <v>171</v>
      </c>
      <c r="AU2085" s="242" t="s">
        <v>81</v>
      </c>
      <c r="AV2085" s="13" t="s">
        <v>79</v>
      </c>
      <c r="AW2085" s="13" t="s">
        <v>33</v>
      </c>
      <c r="AX2085" s="13" t="s">
        <v>72</v>
      </c>
      <c r="AY2085" s="242" t="s">
        <v>160</v>
      </c>
    </row>
    <row r="2086" s="14" customFormat="1">
      <c r="A2086" s="14"/>
      <c r="B2086" s="243"/>
      <c r="C2086" s="244"/>
      <c r="D2086" s="234" t="s">
        <v>171</v>
      </c>
      <c r="E2086" s="245" t="s">
        <v>19</v>
      </c>
      <c r="F2086" s="246" t="s">
        <v>2005</v>
      </c>
      <c r="G2086" s="244"/>
      <c r="H2086" s="247">
        <v>0.55600000000000005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3" t="s">
        <v>171</v>
      </c>
      <c r="AU2086" s="253" t="s">
        <v>81</v>
      </c>
      <c r="AV2086" s="14" t="s">
        <v>81</v>
      </c>
      <c r="AW2086" s="14" t="s">
        <v>33</v>
      </c>
      <c r="AX2086" s="14" t="s">
        <v>72</v>
      </c>
      <c r="AY2086" s="253" t="s">
        <v>160</v>
      </c>
    </row>
    <row r="2087" s="13" customFormat="1">
      <c r="A2087" s="13"/>
      <c r="B2087" s="232"/>
      <c r="C2087" s="233"/>
      <c r="D2087" s="234" t="s">
        <v>171</v>
      </c>
      <c r="E2087" s="235" t="s">
        <v>19</v>
      </c>
      <c r="F2087" s="236" t="s">
        <v>1374</v>
      </c>
      <c r="G2087" s="233"/>
      <c r="H2087" s="235" t="s">
        <v>19</v>
      </c>
      <c r="I2087" s="237"/>
      <c r="J2087" s="233"/>
      <c r="K2087" s="233"/>
      <c r="L2087" s="238"/>
      <c r="M2087" s="239"/>
      <c r="N2087" s="240"/>
      <c r="O2087" s="240"/>
      <c r="P2087" s="240"/>
      <c r="Q2087" s="240"/>
      <c r="R2087" s="240"/>
      <c r="S2087" s="240"/>
      <c r="T2087" s="241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2" t="s">
        <v>171</v>
      </c>
      <c r="AU2087" s="242" t="s">
        <v>81</v>
      </c>
      <c r="AV2087" s="13" t="s">
        <v>79</v>
      </c>
      <c r="AW2087" s="13" t="s">
        <v>33</v>
      </c>
      <c r="AX2087" s="13" t="s">
        <v>72</v>
      </c>
      <c r="AY2087" s="242" t="s">
        <v>160</v>
      </c>
    </row>
    <row r="2088" s="14" customFormat="1">
      <c r="A2088" s="14"/>
      <c r="B2088" s="243"/>
      <c r="C2088" s="244"/>
      <c r="D2088" s="234" t="s">
        <v>171</v>
      </c>
      <c r="E2088" s="245" t="s">
        <v>19</v>
      </c>
      <c r="F2088" s="246" t="s">
        <v>2003</v>
      </c>
      <c r="G2088" s="244"/>
      <c r="H2088" s="247">
        <v>0.255</v>
      </c>
      <c r="I2088" s="248"/>
      <c r="J2088" s="244"/>
      <c r="K2088" s="244"/>
      <c r="L2088" s="249"/>
      <c r="M2088" s="250"/>
      <c r="N2088" s="251"/>
      <c r="O2088" s="251"/>
      <c r="P2088" s="251"/>
      <c r="Q2088" s="251"/>
      <c r="R2088" s="251"/>
      <c r="S2088" s="251"/>
      <c r="T2088" s="252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3" t="s">
        <v>171</v>
      </c>
      <c r="AU2088" s="253" t="s">
        <v>81</v>
      </c>
      <c r="AV2088" s="14" t="s">
        <v>81</v>
      </c>
      <c r="AW2088" s="14" t="s">
        <v>33</v>
      </c>
      <c r="AX2088" s="14" t="s">
        <v>72</v>
      </c>
      <c r="AY2088" s="253" t="s">
        <v>160</v>
      </c>
    </row>
    <row r="2089" s="13" customFormat="1">
      <c r="A2089" s="13"/>
      <c r="B2089" s="232"/>
      <c r="C2089" s="233"/>
      <c r="D2089" s="234" t="s">
        <v>171</v>
      </c>
      <c r="E2089" s="235" t="s">
        <v>19</v>
      </c>
      <c r="F2089" s="236" t="s">
        <v>1375</v>
      </c>
      <c r="G2089" s="233"/>
      <c r="H2089" s="235" t="s">
        <v>19</v>
      </c>
      <c r="I2089" s="237"/>
      <c r="J2089" s="233"/>
      <c r="K2089" s="233"/>
      <c r="L2089" s="238"/>
      <c r="M2089" s="239"/>
      <c r="N2089" s="240"/>
      <c r="O2089" s="240"/>
      <c r="P2089" s="240"/>
      <c r="Q2089" s="240"/>
      <c r="R2089" s="240"/>
      <c r="S2089" s="240"/>
      <c r="T2089" s="24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2" t="s">
        <v>171</v>
      </c>
      <c r="AU2089" s="242" t="s">
        <v>81</v>
      </c>
      <c r="AV2089" s="13" t="s">
        <v>79</v>
      </c>
      <c r="AW2089" s="13" t="s">
        <v>33</v>
      </c>
      <c r="AX2089" s="13" t="s">
        <v>72</v>
      </c>
      <c r="AY2089" s="242" t="s">
        <v>160</v>
      </c>
    </row>
    <row r="2090" s="14" customFormat="1">
      <c r="A2090" s="14"/>
      <c r="B2090" s="243"/>
      <c r="C2090" s="244"/>
      <c r="D2090" s="234" t="s">
        <v>171</v>
      </c>
      <c r="E2090" s="245" t="s">
        <v>19</v>
      </c>
      <c r="F2090" s="246" t="s">
        <v>2006</v>
      </c>
      <c r="G2090" s="244"/>
      <c r="H2090" s="247">
        <v>0.55700000000000005</v>
      </c>
      <c r="I2090" s="248"/>
      <c r="J2090" s="244"/>
      <c r="K2090" s="244"/>
      <c r="L2090" s="249"/>
      <c r="M2090" s="250"/>
      <c r="N2090" s="251"/>
      <c r="O2090" s="251"/>
      <c r="P2090" s="251"/>
      <c r="Q2090" s="251"/>
      <c r="R2090" s="251"/>
      <c r="S2090" s="251"/>
      <c r="T2090" s="25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3" t="s">
        <v>171</v>
      </c>
      <c r="AU2090" s="253" t="s">
        <v>81</v>
      </c>
      <c r="AV2090" s="14" t="s">
        <v>81</v>
      </c>
      <c r="AW2090" s="14" t="s">
        <v>33</v>
      </c>
      <c r="AX2090" s="14" t="s">
        <v>72</v>
      </c>
      <c r="AY2090" s="253" t="s">
        <v>160</v>
      </c>
    </row>
    <row r="2091" s="13" customFormat="1">
      <c r="A2091" s="13"/>
      <c r="B2091" s="232"/>
      <c r="C2091" s="233"/>
      <c r="D2091" s="234" t="s">
        <v>171</v>
      </c>
      <c r="E2091" s="235" t="s">
        <v>19</v>
      </c>
      <c r="F2091" s="236" t="s">
        <v>1377</v>
      </c>
      <c r="G2091" s="233"/>
      <c r="H2091" s="235" t="s">
        <v>19</v>
      </c>
      <c r="I2091" s="237"/>
      <c r="J2091" s="233"/>
      <c r="K2091" s="233"/>
      <c r="L2091" s="238"/>
      <c r="M2091" s="239"/>
      <c r="N2091" s="240"/>
      <c r="O2091" s="240"/>
      <c r="P2091" s="240"/>
      <c r="Q2091" s="240"/>
      <c r="R2091" s="240"/>
      <c r="S2091" s="240"/>
      <c r="T2091" s="241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2" t="s">
        <v>171</v>
      </c>
      <c r="AU2091" s="242" t="s">
        <v>81</v>
      </c>
      <c r="AV2091" s="13" t="s">
        <v>79</v>
      </c>
      <c r="AW2091" s="13" t="s">
        <v>33</v>
      </c>
      <c r="AX2091" s="13" t="s">
        <v>72</v>
      </c>
      <c r="AY2091" s="242" t="s">
        <v>160</v>
      </c>
    </row>
    <row r="2092" s="14" customFormat="1">
      <c r="A2092" s="14"/>
      <c r="B2092" s="243"/>
      <c r="C2092" s="244"/>
      <c r="D2092" s="234" t="s">
        <v>171</v>
      </c>
      <c r="E2092" s="245" t="s">
        <v>19</v>
      </c>
      <c r="F2092" s="246" t="s">
        <v>2003</v>
      </c>
      <c r="G2092" s="244"/>
      <c r="H2092" s="247">
        <v>0.255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3" t="s">
        <v>171</v>
      </c>
      <c r="AU2092" s="253" t="s">
        <v>81</v>
      </c>
      <c r="AV2092" s="14" t="s">
        <v>81</v>
      </c>
      <c r="AW2092" s="14" t="s">
        <v>33</v>
      </c>
      <c r="AX2092" s="14" t="s">
        <v>72</v>
      </c>
      <c r="AY2092" s="253" t="s">
        <v>160</v>
      </c>
    </row>
    <row r="2093" s="15" customFormat="1">
      <c r="A2093" s="15"/>
      <c r="B2093" s="254"/>
      <c r="C2093" s="255"/>
      <c r="D2093" s="234" t="s">
        <v>171</v>
      </c>
      <c r="E2093" s="256" t="s">
        <v>19</v>
      </c>
      <c r="F2093" s="257" t="s">
        <v>173</v>
      </c>
      <c r="G2093" s="255"/>
      <c r="H2093" s="258">
        <v>21.329999999999998</v>
      </c>
      <c r="I2093" s="259"/>
      <c r="J2093" s="255"/>
      <c r="K2093" s="255"/>
      <c r="L2093" s="260"/>
      <c r="M2093" s="261"/>
      <c r="N2093" s="262"/>
      <c r="O2093" s="262"/>
      <c r="P2093" s="262"/>
      <c r="Q2093" s="262"/>
      <c r="R2093" s="262"/>
      <c r="S2093" s="262"/>
      <c r="T2093" s="263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4" t="s">
        <v>171</v>
      </c>
      <c r="AU2093" s="264" t="s">
        <v>81</v>
      </c>
      <c r="AV2093" s="15" t="s">
        <v>167</v>
      </c>
      <c r="AW2093" s="15" t="s">
        <v>33</v>
      </c>
      <c r="AX2093" s="15" t="s">
        <v>72</v>
      </c>
      <c r="AY2093" s="264" t="s">
        <v>160</v>
      </c>
    </row>
    <row r="2094" s="14" customFormat="1">
      <c r="A2094" s="14"/>
      <c r="B2094" s="243"/>
      <c r="C2094" s="244"/>
      <c r="D2094" s="234" t="s">
        <v>171</v>
      </c>
      <c r="E2094" s="245" t="s">
        <v>19</v>
      </c>
      <c r="F2094" s="246" t="s">
        <v>2007</v>
      </c>
      <c r="G2094" s="244"/>
      <c r="H2094" s="247">
        <v>22.396999999999998</v>
      </c>
      <c r="I2094" s="248"/>
      <c r="J2094" s="244"/>
      <c r="K2094" s="244"/>
      <c r="L2094" s="249"/>
      <c r="M2094" s="250"/>
      <c r="N2094" s="251"/>
      <c r="O2094" s="251"/>
      <c r="P2094" s="251"/>
      <c r="Q2094" s="251"/>
      <c r="R2094" s="251"/>
      <c r="S2094" s="251"/>
      <c r="T2094" s="252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3" t="s">
        <v>171</v>
      </c>
      <c r="AU2094" s="253" t="s">
        <v>81</v>
      </c>
      <c r="AV2094" s="14" t="s">
        <v>81</v>
      </c>
      <c r="AW2094" s="14" t="s">
        <v>33</v>
      </c>
      <c r="AX2094" s="14" t="s">
        <v>79</v>
      </c>
      <c r="AY2094" s="253" t="s">
        <v>160</v>
      </c>
    </row>
    <row r="2095" s="2" customFormat="1" ht="24.15" customHeight="1">
      <c r="A2095" s="40"/>
      <c r="B2095" s="41"/>
      <c r="C2095" s="214" t="s">
        <v>2008</v>
      </c>
      <c r="D2095" s="214" t="s">
        <v>162</v>
      </c>
      <c r="E2095" s="215" t="s">
        <v>2009</v>
      </c>
      <c r="F2095" s="216" t="s">
        <v>2010</v>
      </c>
      <c r="G2095" s="217" t="s">
        <v>181</v>
      </c>
      <c r="H2095" s="218">
        <v>153.30600000000001</v>
      </c>
      <c r="I2095" s="219"/>
      <c r="J2095" s="220">
        <f>ROUND(I2095*H2095,2)</f>
        <v>0</v>
      </c>
      <c r="K2095" s="216" t="s">
        <v>166</v>
      </c>
      <c r="L2095" s="46"/>
      <c r="M2095" s="221" t="s">
        <v>19</v>
      </c>
      <c r="N2095" s="222" t="s">
        <v>43</v>
      </c>
      <c r="O2095" s="86"/>
      <c r="P2095" s="223">
        <f>O2095*H2095</f>
        <v>0</v>
      </c>
      <c r="Q2095" s="223">
        <v>0.0060000000000000001</v>
      </c>
      <c r="R2095" s="223">
        <f>Q2095*H2095</f>
        <v>0.9198360000000001</v>
      </c>
      <c r="S2095" s="223">
        <v>0</v>
      </c>
      <c r="T2095" s="224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25" t="s">
        <v>269</v>
      </c>
      <c r="AT2095" s="225" t="s">
        <v>162</v>
      </c>
      <c r="AU2095" s="225" t="s">
        <v>81</v>
      </c>
      <c r="AY2095" s="19" t="s">
        <v>160</v>
      </c>
      <c r="BE2095" s="226">
        <f>IF(N2095="základní",J2095,0)</f>
        <v>0</v>
      </c>
      <c r="BF2095" s="226">
        <f>IF(N2095="snížená",J2095,0)</f>
        <v>0</v>
      </c>
      <c r="BG2095" s="226">
        <f>IF(N2095="zákl. přenesená",J2095,0)</f>
        <v>0</v>
      </c>
      <c r="BH2095" s="226">
        <f>IF(N2095="sníž. přenesená",J2095,0)</f>
        <v>0</v>
      </c>
      <c r="BI2095" s="226">
        <f>IF(N2095="nulová",J2095,0)</f>
        <v>0</v>
      </c>
      <c r="BJ2095" s="19" t="s">
        <v>79</v>
      </c>
      <c r="BK2095" s="226">
        <f>ROUND(I2095*H2095,2)</f>
        <v>0</v>
      </c>
      <c r="BL2095" s="19" t="s">
        <v>269</v>
      </c>
      <c r="BM2095" s="225" t="s">
        <v>2011</v>
      </c>
    </row>
    <row r="2096" s="2" customFormat="1">
      <c r="A2096" s="40"/>
      <c r="B2096" s="41"/>
      <c r="C2096" s="42"/>
      <c r="D2096" s="227" t="s">
        <v>169</v>
      </c>
      <c r="E2096" s="42"/>
      <c r="F2096" s="228" t="s">
        <v>2012</v>
      </c>
      <c r="G2096" s="42"/>
      <c r="H2096" s="42"/>
      <c r="I2096" s="229"/>
      <c r="J2096" s="42"/>
      <c r="K2096" s="42"/>
      <c r="L2096" s="46"/>
      <c r="M2096" s="230"/>
      <c r="N2096" s="231"/>
      <c r="O2096" s="86"/>
      <c r="P2096" s="86"/>
      <c r="Q2096" s="86"/>
      <c r="R2096" s="86"/>
      <c r="S2096" s="86"/>
      <c r="T2096" s="87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T2096" s="19" t="s">
        <v>169</v>
      </c>
      <c r="AU2096" s="19" t="s">
        <v>81</v>
      </c>
    </row>
    <row r="2097" s="13" customFormat="1">
      <c r="A2097" s="13"/>
      <c r="B2097" s="232"/>
      <c r="C2097" s="233"/>
      <c r="D2097" s="234" t="s">
        <v>171</v>
      </c>
      <c r="E2097" s="235" t="s">
        <v>19</v>
      </c>
      <c r="F2097" s="236" t="s">
        <v>655</v>
      </c>
      <c r="G2097" s="233"/>
      <c r="H2097" s="235" t="s">
        <v>19</v>
      </c>
      <c r="I2097" s="237"/>
      <c r="J2097" s="233"/>
      <c r="K2097" s="233"/>
      <c r="L2097" s="238"/>
      <c r="M2097" s="239"/>
      <c r="N2097" s="240"/>
      <c r="O2097" s="240"/>
      <c r="P2097" s="240"/>
      <c r="Q2097" s="240"/>
      <c r="R2097" s="240"/>
      <c r="S2097" s="240"/>
      <c r="T2097" s="241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2" t="s">
        <v>171</v>
      </c>
      <c r="AU2097" s="242" t="s">
        <v>81</v>
      </c>
      <c r="AV2097" s="13" t="s">
        <v>79</v>
      </c>
      <c r="AW2097" s="13" t="s">
        <v>33</v>
      </c>
      <c r="AX2097" s="13" t="s">
        <v>72</v>
      </c>
      <c r="AY2097" s="242" t="s">
        <v>160</v>
      </c>
    </row>
    <row r="2098" s="14" customFormat="1">
      <c r="A2098" s="14"/>
      <c r="B2098" s="243"/>
      <c r="C2098" s="244"/>
      <c r="D2098" s="234" t="s">
        <v>171</v>
      </c>
      <c r="E2098" s="245" t="s">
        <v>19</v>
      </c>
      <c r="F2098" s="246" t="s">
        <v>1785</v>
      </c>
      <c r="G2098" s="244"/>
      <c r="H2098" s="247">
        <v>3.7599999999999998</v>
      </c>
      <c r="I2098" s="248"/>
      <c r="J2098" s="244"/>
      <c r="K2098" s="244"/>
      <c r="L2098" s="249"/>
      <c r="M2098" s="250"/>
      <c r="N2098" s="251"/>
      <c r="O2098" s="251"/>
      <c r="P2098" s="251"/>
      <c r="Q2098" s="251"/>
      <c r="R2098" s="251"/>
      <c r="S2098" s="251"/>
      <c r="T2098" s="252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3" t="s">
        <v>171</v>
      </c>
      <c r="AU2098" s="253" t="s">
        <v>81</v>
      </c>
      <c r="AV2098" s="14" t="s">
        <v>81</v>
      </c>
      <c r="AW2098" s="14" t="s">
        <v>33</v>
      </c>
      <c r="AX2098" s="14" t="s">
        <v>72</v>
      </c>
      <c r="AY2098" s="253" t="s">
        <v>160</v>
      </c>
    </row>
    <row r="2099" s="14" customFormat="1">
      <c r="A2099" s="14"/>
      <c r="B2099" s="243"/>
      <c r="C2099" s="244"/>
      <c r="D2099" s="234" t="s">
        <v>171</v>
      </c>
      <c r="E2099" s="245" t="s">
        <v>19</v>
      </c>
      <c r="F2099" s="246" t="s">
        <v>1786</v>
      </c>
      <c r="G2099" s="244"/>
      <c r="H2099" s="247">
        <v>13.061</v>
      </c>
      <c r="I2099" s="248"/>
      <c r="J2099" s="244"/>
      <c r="K2099" s="244"/>
      <c r="L2099" s="249"/>
      <c r="M2099" s="250"/>
      <c r="N2099" s="251"/>
      <c r="O2099" s="251"/>
      <c r="P2099" s="251"/>
      <c r="Q2099" s="251"/>
      <c r="R2099" s="251"/>
      <c r="S2099" s="251"/>
      <c r="T2099" s="252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3" t="s">
        <v>171</v>
      </c>
      <c r="AU2099" s="253" t="s">
        <v>81</v>
      </c>
      <c r="AV2099" s="14" t="s">
        <v>81</v>
      </c>
      <c r="AW2099" s="14" t="s">
        <v>33</v>
      </c>
      <c r="AX2099" s="14" t="s">
        <v>72</v>
      </c>
      <c r="AY2099" s="253" t="s">
        <v>160</v>
      </c>
    </row>
    <row r="2100" s="14" customFormat="1">
      <c r="A2100" s="14"/>
      <c r="B2100" s="243"/>
      <c r="C2100" s="244"/>
      <c r="D2100" s="234" t="s">
        <v>171</v>
      </c>
      <c r="E2100" s="245" t="s">
        <v>19</v>
      </c>
      <c r="F2100" s="246" t="s">
        <v>2013</v>
      </c>
      <c r="G2100" s="244"/>
      <c r="H2100" s="247">
        <v>68.292000000000002</v>
      </c>
      <c r="I2100" s="248"/>
      <c r="J2100" s="244"/>
      <c r="K2100" s="244"/>
      <c r="L2100" s="249"/>
      <c r="M2100" s="250"/>
      <c r="N2100" s="251"/>
      <c r="O2100" s="251"/>
      <c r="P2100" s="251"/>
      <c r="Q2100" s="251"/>
      <c r="R2100" s="251"/>
      <c r="S2100" s="251"/>
      <c r="T2100" s="252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3" t="s">
        <v>171</v>
      </c>
      <c r="AU2100" s="253" t="s">
        <v>81</v>
      </c>
      <c r="AV2100" s="14" t="s">
        <v>81</v>
      </c>
      <c r="AW2100" s="14" t="s">
        <v>33</v>
      </c>
      <c r="AX2100" s="14" t="s">
        <v>72</v>
      </c>
      <c r="AY2100" s="253" t="s">
        <v>160</v>
      </c>
    </row>
    <row r="2101" s="14" customFormat="1">
      <c r="A2101" s="14"/>
      <c r="B2101" s="243"/>
      <c r="C2101" s="244"/>
      <c r="D2101" s="234" t="s">
        <v>171</v>
      </c>
      <c r="E2101" s="245" t="s">
        <v>19</v>
      </c>
      <c r="F2101" s="246" t="s">
        <v>1788</v>
      </c>
      <c r="G2101" s="244"/>
      <c r="H2101" s="247">
        <v>8.4139999999999997</v>
      </c>
      <c r="I2101" s="248"/>
      <c r="J2101" s="244"/>
      <c r="K2101" s="244"/>
      <c r="L2101" s="249"/>
      <c r="M2101" s="250"/>
      <c r="N2101" s="251"/>
      <c r="O2101" s="251"/>
      <c r="P2101" s="251"/>
      <c r="Q2101" s="251"/>
      <c r="R2101" s="251"/>
      <c r="S2101" s="251"/>
      <c r="T2101" s="252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3" t="s">
        <v>171</v>
      </c>
      <c r="AU2101" s="253" t="s">
        <v>81</v>
      </c>
      <c r="AV2101" s="14" t="s">
        <v>81</v>
      </c>
      <c r="AW2101" s="14" t="s">
        <v>33</v>
      </c>
      <c r="AX2101" s="14" t="s">
        <v>72</v>
      </c>
      <c r="AY2101" s="253" t="s">
        <v>160</v>
      </c>
    </row>
    <row r="2102" s="13" customFormat="1">
      <c r="A2102" s="13"/>
      <c r="B2102" s="232"/>
      <c r="C2102" s="233"/>
      <c r="D2102" s="234" t="s">
        <v>171</v>
      </c>
      <c r="E2102" s="235" t="s">
        <v>19</v>
      </c>
      <c r="F2102" s="236" t="s">
        <v>2014</v>
      </c>
      <c r="G2102" s="233"/>
      <c r="H2102" s="235" t="s">
        <v>19</v>
      </c>
      <c r="I2102" s="237"/>
      <c r="J2102" s="233"/>
      <c r="K2102" s="233"/>
      <c r="L2102" s="238"/>
      <c r="M2102" s="239"/>
      <c r="N2102" s="240"/>
      <c r="O2102" s="240"/>
      <c r="P2102" s="240"/>
      <c r="Q2102" s="240"/>
      <c r="R2102" s="240"/>
      <c r="S2102" s="240"/>
      <c r="T2102" s="241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2" t="s">
        <v>171</v>
      </c>
      <c r="AU2102" s="242" t="s">
        <v>81</v>
      </c>
      <c r="AV2102" s="13" t="s">
        <v>79</v>
      </c>
      <c r="AW2102" s="13" t="s">
        <v>33</v>
      </c>
      <c r="AX2102" s="13" t="s">
        <v>72</v>
      </c>
      <c r="AY2102" s="242" t="s">
        <v>160</v>
      </c>
    </row>
    <row r="2103" s="14" customFormat="1">
      <c r="A2103" s="14"/>
      <c r="B2103" s="243"/>
      <c r="C2103" s="244"/>
      <c r="D2103" s="234" t="s">
        <v>171</v>
      </c>
      <c r="E2103" s="245" t="s">
        <v>19</v>
      </c>
      <c r="F2103" s="246" t="s">
        <v>2015</v>
      </c>
      <c r="G2103" s="244"/>
      <c r="H2103" s="247">
        <v>3.3479999999999999</v>
      </c>
      <c r="I2103" s="248"/>
      <c r="J2103" s="244"/>
      <c r="K2103" s="244"/>
      <c r="L2103" s="249"/>
      <c r="M2103" s="250"/>
      <c r="N2103" s="251"/>
      <c r="O2103" s="251"/>
      <c r="P2103" s="251"/>
      <c r="Q2103" s="251"/>
      <c r="R2103" s="251"/>
      <c r="S2103" s="251"/>
      <c r="T2103" s="252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3" t="s">
        <v>171</v>
      </c>
      <c r="AU2103" s="253" t="s">
        <v>81</v>
      </c>
      <c r="AV2103" s="14" t="s">
        <v>81</v>
      </c>
      <c r="AW2103" s="14" t="s">
        <v>33</v>
      </c>
      <c r="AX2103" s="14" t="s">
        <v>72</v>
      </c>
      <c r="AY2103" s="253" t="s">
        <v>160</v>
      </c>
    </row>
    <row r="2104" s="14" customFormat="1">
      <c r="A2104" s="14"/>
      <c r="B2104" s="243"/>
      <c r="C2104" s="244"/>
      <c r="D2104" s="234" t="s">
        <v>171</v>
      </c>
      <c r="E2104" s="245" t="s">
        <v>19</v>
      </c>
      <c r="F2104" s="246" t="s">
        <v>2016</v>
      </c>
      <c r="G2104" s="244"/>
      <c r="H2104" s="247">
        <v>4.5709999999999997</v>
      </c>
      <c r="I2104" s="248"/>
      <c r="J2104" s="244"/>
      <c r="K2104" s="244"/>
      <c r="L2104" s="249"/>
      <c r="M2104" s="250"/>
      <c r="N2104" s="251"/>
      <c r="O2104" s="251"/>
      <c r="P2104" s="251"/>
      <c r="Q2104" s="251"/>
      <c r="R2104" s="251"/>
      <c r="S2104" s="251"/>
      <c r="T2104" s="252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3" t="s">
        <v>171</v>
      </c>
      <c r="AU2104" s="253" t="s">
        <v>81</v>
      </c>
      <c r="AV2104" s="14" t="s">
        <v>81</v>
      </c>
      <c r="AW2104" s="14" t="s">
        <v>33</v>
      </c>
      <c r="AX2104" s="14" t="s">
        <v>72</v>
      </c>
      <c r="AY2104" s="253" t="s">
        <v>160</v>
      </c>
    </row>
    <row r="2105" s="14" customFormat="1">
      <c r="A2105" s="14"/>
      <c r="B2105" s="243"/>
      <c r="C2105" s="244"/>
      <c r="D2105" s="234" t="s">
        <v>171</v>
      </c>
      <c r="E2105" s="245" t="s">
        <v>19</v>
      </c>
      <c r="F2105" s="246" t="s">
        <v>2017</v>
      </c>
      <c r="G2105" s="244"/>
      <c r="H2105" s="247">
        <v>20.536000000000001</v>
      </c>
      <c r="I2105" s="248"/>
      <c r="J2105" s="244"/>
      <c r="K2105" s="244"/>
      <c r="L2105" s="249"/>
      <c r="M2105" s="250"/>
      <c r="N2105" s="251"/>
      <c r="O2105" s="251"/>
      <c r="P2105" s="251"/>
      <c r="Q2105" s="251"/>
      <c r="R2105" s="251"/>
      <c r="S2105" s="251"/>
      <c r="T2105" s="252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3" t="s">
        <v>171</v>
      </c>
      <c r="AU2105" s="253" t="s">
        <v>81</v>
      </c>
      <c r="AV2105" s="14" t="s">
        <v>81</v>
      </c>
      <c r="AW2105" s="14" t="s">
        <v>33</v>
      </c>
      <c r="AX2105" s="14" t="s">
        <v>72</v>
      </c>
      <c r="AY2105" s="253" t="s">
        <v>160</v>
      </c>
    </row>
    <row r="2106" s="13" customFormat="1">
      <c r="A2106" s="13"/>
      <c r="B2106" s="232"/>
      <c r="C2106" s="233"/>
      <c r="D2106" s="234" t="s">
        <v>171</v>
      </c>
      <c r="E2106" s="235" t="s">
        <v>19</v>
      </c>
      <c r="F2106" s="236" t="s">
        <v>2018</v>
      </c>
      <c r="G2106" s="233"/>
      <c r="H2106" s="235" t="s">
        <v>19</v>
      </c>
      <c r="I2106" s="237"/>
      <c r="J2106" s="233"/>
      <c r="K2106" s="233"/>
      <c r="L2106" s="238"/>
      <c r="M2106" s="239"/>
      <c r="N2106" s="240"/>
      <c r="O2106" s="240"/>
      <c r="P2106" s="240"/>
      <c r="Q2106" s="240"/>
      <c r="R2106" s="240"/>
      <c r="S2106" s="240"/>
      <c r="T2106" s="241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2" t="s">
        <v>171</v>
      </c>
      <c r="AU2106" s="242" t="s">
        <v>81</v>
      </c>
      <c r="AV2106" s="13" t="s">
        <v>79</v>
      </c>
      <c r="AW2106" s="13" t="s">
        <v>33</v>
      </c>
      <c r="AX2106" s="13" t="s">
        <v>72</v>
      </c>
      <c r="AY2106" s="242" t="s">
        <v>160</v>
      </c>
    </row>
    <row r="2107" s="14" customFormat="1">
      <c r="A2107" s="14"/>
      <c r="B2107" s="243"/>
      <c r="C2107" s="244"/>
      <c r="D2107" s="234" t="s">
        <v>171</v>
      </c>
      <c r="E2107" s="245" t="s">
        <v>19</v>
      </c>
      <c r="F2107" s="246" t="s">
        <v>2019</v>
      </c>
      <c r="G2107" s="244"/>
      <c r="H2107" s="247">
        <v>2.673</v>
      </c>
      <c r="I2107" s="248"/>
      <c r="J2107" s="244"/>
      <c r="K2107" s="244"/>
      <c r="L2107" s="249"/>
      <c r="M2107" s="250"/>
      <c r="N2107" s="251"/>
      <c r="O2107" s="251"/>
      <c r="P2107" s="251"/>
      <c r="Q2107" s="251"/>
      <c r="R2107" s="251"/>
      <c r="S2107" s="251"/>
      <c r="T2107" s="252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3" t="s">
        <v>171</v>
      </c>
      <c r="AU2107" s="253" t="s">
        <v>81</v>
      </c>
      <c r="AV2107" s="14" t="s">
        <v>81</v>
      </c>
      <c r="AW2107" s="14" t="s">
        <v>33</v>
      </c>
      <c r="AX2107" s="14" t="s">
        <v>72</v>
      </c>
      <c r="AY2107" s="253" t="s">
        <v>160</v>
      </c>
    </row>
    <row r="2108" s="14" customFormat="1">
      <c r="A2108" s="14"/>
      <c r="B2108" s="243"/>
      <c r="C2108" s="244"/>
      <c r="D2108" s="234" t="s">
        <v>171</v>
      </c>
      <c r="E2108" s="245" t="s">
        <v>19</v>
      </c>
      <c r="F2108" s="246" t="s">
        <v>2019</v>
      </c>
      <c r="G2108" s="244"/>
      <c r="H2108" s="247">
        <v>2.673</v>
      </c>
      <c r="I2108" s="248"/>
      <c r="J2108" s="244"/>
      <c r="K2108" s="244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3" t="s">
        <v>171</v>
      </c>
      <c r="AU2108" s="253" t="s">
        <v>81</v>
      </c>
      <c r="AV2108" s="14" t="s">
        <v>81</v>
      </c>
      <c r="AW2108" s="14" t="s">
        <v>33</v>
      </c>
      <c r="AX2108" s="14" t="s">
        <v>72</v>
      </c>
      <c r="AY2108" s="253" t="s">
        <v>160</v>
      </c>
    </row>
    <row r="2109" s="13" customFormat="1">
      <c r="A2109" s="13"/>
      <c r="B2109" s="232"/>
      <c r="C2109" s="233"/>
      <c r="D2109" s="234" t="s">
        <v>171</v>
      </c>
      <c r="E2109" s="235" t="s">
        <v>19</v>
      </c>
      <c r="F2109" s="236" t="s">
        <v>1939</v>
      </c>
      <c r="G2109" s="233"/>
      <c r="H2109" s="235" t="s">
        <v>19</v>
      </c>
      <c r="I2109" s="237"/>
      <c r="J2109" s="233"/>
      <c r="K2109" s="233"/>
      <c r="L2109" s="238"/>
      <c r="M2109" s="239"/>
      <c r="N2109" s="240"/>
      <c r="O2109" s="240"/>
      <c r="P2109" s="240"/>
      <c r="Q2109" s="240"/>
      <c r="R2109" s="240"/>
      <c r="S2109" s="240"/>
      <c r="T2109" s="241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2" t="s">
        <v>171</v>
      </c>
      <c r="AU2109" s="242" t="s">
        <v>81</v>
      </c>
      <c r="AV2109" s="13" t="s">
        <v>79</v>
      </c>
      <c r="AW2109" s="13" t="s">
        <v>33</v>
      </c>
      <c r="AX2109" s="13" t="s">
        <v>72</v>
      </c>
      <c r="AY2109" s="242" t="s">
        <v>160</v>
      </c>
    </row>
    <row r="2110" s="14" customFormat="1">
      <c r="A2110" s="14"/>
      <c r="B2110" s="243"/>
      <c r="C2110" s="244"/>
      <c r="D2110" s="234" t="s">
        <v>171</v>
      </c>
      <c r="E2110" s="245" t="s">
        <v>19</v>
      </c>
      <c r="F2110" s="246" t="s">
        <v>2020</v>
      </c>
      <c r="G2110" s="244"/>
      <c r="H2110" s="247">
        <v>3.4750000000000001</v>
      </c>
      <c r="I2110" s="248"/>
      <c r="J2110" s="244"/>
      <c r="K2110" s="244"/>
      <c r="L2110" s="249"/>
      <c r="M2110" s="250"/>
      <c r="N2110" s="251"/>
      <c r="O2110" s="251"/>
      <c r="P2110" s="251"/>
      <c r="Q2110" s="251"/>
      <c r="R2110" s="251"/>
      <c r="S2110" s="251"/>
      <c r="T2110" s="252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3" t="s">
        <v>171</v>
      </c>
      <c r="AU2110" s="253" t="s">
        <v>81</v>
      </c>
      <c r="AV2110" s="14" t="s">
        <v>81</v>
      </c>
      <c r="AW2110" s="14" t="s">
        <v>33</v>
      </c>
      <c r="AX2110" s="14" t="s">
        <v>72</v>
      </c>
      <c r="AY2110" s="253" t="s">
        <v>160</v>
      </c>
    </row>
    <row r="2111" s="14" customFormat="1">
      <c r="A2111" s="14"/>
      <c r="B2111" s="243"/>
      <c r="C2111" s="244"/>
      <c r="D2111" s="234" t="s">
        <v>171</v>
      </c>
      <c r="E2111" s="245" t="s">
        <v>19</v>
      </c>
      <c r="F2111" s="246" t="s">
        <v>1942</v>
      </c>
      <c r="G2111" s="244"/>
      <c r="H2111" s="247">
        <v>2.7000000000000002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3" t="s">
        <v>171</v>
      </c>
      <c r="AU2111" s="253" t="s">
        <v>81</v>
      </c>
      <c r="AV2111" s="14" t="s">
        <v>81</v>
      </c>
      <c r="AW2111" s="14" t="s">
        <v>33</v>
      </c>
      <c r="AX2111" s="14" t="s">
        <v>72</v>
      </c>
      <c r="AY2111" s="253" t="s">
        <v>160</v>
      </c>
    </row>
    <row r="2112" s="14" customFormat="1">
      <c r="A2112" s="14"/>
      <c r="B2112" s="243"/>
      <c r="C2112" s="244"/>
      <c r="D2112" s="234" t="s">
        <v>171</v>
      </c>
      <c r="E2112" s="245" t="s">
        <v>19</v>
      </c>
      <c r="F2112" s="246" t="s">
        <v>1943</v>
      </c>
      <c r="G2112" s="244"/>
      <c r="H2112" s="247">
        <v>14.965</v>
      </c>
      <c r="I2112" s="248"/>
      <c r="J2112" s="244"/>
      <c r="K2112" s="244"/>
      <c r="L2112" s="249"/>
      <c r="M2112" s="250"/>
      <c r="N2112" s="251"/>
      <c r="O2112" s="251"/>
      <c r="P2112" s="251"/>
      <c r="Q2112" s="251"/>
      <c r="R2112" s="251"/>
      <c r="S2112" s="251"/>
      <c r="T2112" s="252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3" t="s">
        <v>171</v>
      </c>
      <c r="AU2112" s="253" t="s">
        <v>81</v>
      </c>
      <c r="AV2112" s="14" t="s">
        <v>81</v>
      </c>
      <c r="AW2112" s="14" t="s">
        <v>33</v>
      </c>
      <c r="AX2112" s="14" t="s">
        <v>72</v>
      </c>
      <c r="AY2112" s="253" t="s">
        <v>160</v>
      </c>
    </row>
    <row r="2113" s="14" customFormat="1">
      <c r="A2113" s="14"/>
      <c r="B2113" s="243"/>
      <c r="C2113" s="244"/>
      <c r="D2113" s="234" t="s">
        <v>171</v>
      </c>
      <c r="E2113" s="245" t="s">
        <v>19</v>
      </c>
      <c r="F2113" s="246" t="s">
        <v>1944</v>
      </c>
      <c r="G2113" s="244"/>
      <c r="H2113" s="247">
        <v>1.175</v>
      </c>
      <c r="I2113" s="248"/>
      <c r="J2113" s="244"/>
      <c r="K2113" s="244"/>
      <c r="L2113" s="249"/>
      <c r="M2113" s="250"/>
      <c r="N2113" s="251"/>
      <c r="O2113" s="251"/>
      <c r="P2113" s="251"/>
      <c r="Q2113" s="251"/>
      <c r="R2113" s="251"/>
      <c r="S2113" s="251"/>
      <c r="T2113" s="25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3" t="s">
        <v>171</v>
      </c>
      <c r="AU2113" s="253" t="s">
        <v>81</v>
      </c>
      <c r="AV2113" s="14" t="s">
        <v>81</v>
      </c>
      <c r="AW2113" s="14" t="s">
        <v>33</v>
      </c>
      <c r="AX2113" s="14" t="s">
        <v>72</v>
      </c>
      <c r="AY2113" s="253" t="s">
        <v>160</v>
      </c>
    </row>
    <row r="2114" s="14" customFormat="1">
      <c r="A2114" s="14"/>
      <c r="B2114" s="243"/>
      <c r="C2114" s="244"/>
      <c r="D2114" s="234" t="s">
        <v>171</v>
      </c>
      <c r="E2114" s="245" t="s">
        <v>19</v>
      </c>
      <c r="F2114" s="246" t="s">
        <v>1945</v>
      </c>
      <c r="G2114" s="244"/>
      <c r="H2114" s="247">
        <v>1.423</v>
      </c>
      <c r="I2114" s="248"/>
      <c r="J2114" s="244"/>
      <c r="K2114" s="244"/>
      <c r="L2114" s="249"/>
      <c r="M2114" s="250"/>
      <c r="N2114" s="251"/>
      <c r="O2114" s="251"/>
      <c r="P2114" s="251"/>
      <c r="Q2114" s="251"/>
      <c r="R2114" s="251"/>
      <c r="S2114" s="251"/>
      <c r="T2114" s="252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3" t="s">
        <v>171</v>
      </c>
      <c r="AU2114" s="253" t="s">
        <v>81</v>
      </c>
      <c r="AV2114" s="14" t="s">
        <v>81</v>
      </c>
      <c r="AW2114" s="14" t="s">
        <v>33</v>
      </c>
      <c r="AX2114" s="14" t="s">
        <v>72</v>
      </c>
      <c r="AY2114" s="253" t="s">
        <v>160</v>
      </c>
    </row>
    <row r="2115" s="14" customFormat="1">
      <c r="A2115" s="14"/>
      <c r="B2115" s="243"/>
      <c r="C2115" s="244"/>
      <c r="D2115" s="234" t="s">
        <v>171</v>
      </c>
      <c r="E2115" s="245" t="s">
        <v>19</v>
      </c>
      <c r="F2115" s="246" t="s">
        <v>1946</v>
      </c>
      <c r="G2115" s="244"/>
      <c r="H2115" s="247">
        <v>2.2400000000000002</v>
      </c>
      <c r="I2115" s="248"/>
      <c r="J2115" s="244"/>
      <c r="K2115" s="244"/>
      <c r="L2115" s="249"/>
      <c r="M2115" s="250"/>
      <c r="N2115" s="251"/>
      <c r="O2115" s="251"/>
      <c r="P2115" s="251"/>
      <c r="Q2115" s="251"/>
      <c r="R2115" s="251"/>
      <c r="S2115" s="251"/>
      <c r="T2115" s="252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3" t="s">
        <v>171</v>
      </c>
      <c r="AU2115" s="253" t="s">
        <v>81</v>
      </c>
      <c r="AV2115" s="14" t="s">
        <v>81</v>
      </c>
      <c r="AW2115" s="14" t="s">
        <v>33</v>
      </c>
      <c r="AX2115" s="14" t="s">
        <v>72</v>
      </c>
      <c r="AY2115" s="253" t="s">
        <v>160</v>
      </c>
    </row>
    <row r="2116" s="15" customFormat="1">
      <c r="A2116" s="15"/>
      <c r="B2116" s="254"/>
      <c r="C2116" s="255"/>
      <c r="D2116" s="234" t="s">
        <v>171</v>
      </c>
      <c r="E2116" s="256" t="s">
        <v>19</v>
      </c>
      <c r="F2116" s="257" t="s">
        <v>173</v>
      </c>
      <c r="G2116" s="255"/>
      <c r="H2116" s="258">
        <v>153.30600000000001</v>
      </c>
      <c r="I2116" s="259"/>
      <c r="J2116" s="255"/>
      <c r="K2116" s="255"/>
      <c r="L2116" s="260"/>
      <c r="M2116" s="261"/>
      <c r="N2116" s="262"/>
      <c r="O2116" s="262"/>
      <c r="P2116" s="262"/>
      <c r="Q2116" s="262"/>
      <c r="R2116" s="262"/>
      <c r="S2116" s="262"/>
      <c r="T2116" s="263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64" t="s">
        <v>171</v>
      </c>
      <c r="AU2116" s="264" t="s">
        <v>81</v>
      </c>
      <c r="AV2116" s="15" t="s">
        <v>167</v>
      </c>
      <c r="AW2116" s="15" t="s">
        <v>33</v>
      </c>
      <c r="AX2116" s="15" t="s">
        <v>79</v>
      </c>
      <c r="AY2116" s="264" t="s">
        <v>160</v>
      </c>
    </row>
    <row r="2117" s="2" customFormat="1" ht="16.5" customHeight="1">
      <c r="A2117" s="40"/>
      <c r="B2117" s="41"/>
      <c r="C2117" s="279" t="s">
        <v>2021</v>
      </c>
      <c r="D2117" s="279" t="s">
        <v>1270</v>
      </c>
      <c r="E2117" s="280" t="s">
        <v>2022</v>
      </c>
      <c r="F2117" s="281" t="s">
        <v>2023</v>
      </c>
      <c r="G2117" s="282" t="s">
        <v>181</v>
      </c>
      <c r="H2117" s="283">
        <v>98.203000000000003</v>
      </c>
      <c r="I2117" s="284"/>
      <c r="J2117" s="285">
        <f>ROUND(I2117*H2117,2)</f>
        <v>0</v>
      </c>
      <c r="K2117" s="281" t="s">
        <v>166</v>
      </c>
      <c r="L2117" s="286"/>
      <c r="M2117" s="287" t="s">
        <v>19</v>
      </c>
      <c r="N2117" s="288" t="s">
        <v>43</v>
      </c>
      <c r="O2117" s="86"/>
      <c r="P2117" s="223">
        <f>O2117*H2117</f>
        <v>0</v>
      </c>
      <c r="Q2117" s="223">
        <v>0.0028</v>
      </c>
      <c r="R2117" s="223">
        <f>Q2117*H2117</f>
        <v>0.2749684</v>
      </c>
      <c r="S2117" s="223">
        <v>0</v>
      </c>
      <c r="T2117" s="224">
        <f>S2117*H2117</f>
        <v>0</v>
      </c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R2117" s="225" t="s">
        <v>367</v>
      </c>
      <c r="AT2117" s="225" t="s">
        <v>1270</v>
      </c>
      <c r="AU2117" s="225" t="s">
        <v>81</v>
      </c>
      <c r="AY2117" s="19" t="s">
        <v>160</v>
      </c>
      <c r="BE2117" s="226">
        <f>IF(N2117="základní",J2117,0)</f>
        <v>0</v>
      </c>
      <c r="BF2117" s="226">
        <f>IF(N2117="snížená",J2117,0)</f>
        <v>0</v>
      </c>
      <c r="BG2117" s="226">
        <f>IF(N2117="zákl. přenesená",J2117,0)</f>
        <v>0</v>
      </c>
      <c r="BH2117" s="226">
        <f>IF(N2117="sníž. přenesená",J2117,0)</f>
        <v>0</v>
      </c>
      <c r="BI2117" s="226">
        <f>IF(N2117="nulová",J2117,0)</f>
        <v>0</v>
      </c>
      <c r="BJ2117" s="19" t="s">
        <v>79</v>
      </c>
      <c r="BK2117" s="226">
        <f>ROUND(I2117*H2117,2)</f>
        <v>0</v>
      </c>
      <c r="BL2117" s="19" t="s">
        <v>269</v>
      </c>
      <c r="BM2117" s="225" t="s">
        <v>2024</v>
      </c>
    </row>
    <row r="2118" s="13" customFormat="1">
      <c r="A2118" s="13"/>
      <c r="B2118" s="232"/>
      <c r="C2118" s="233"/>
      <c r="D2118" s="234" t="s">
        <v>171</v>
      </c>
      <c r="E2118" s="235" t="s">
        <v>19</v>
      </c>
      <c r="F2118" s="236" t="s">
        <v>655</v>
      </c>
      <c r="G2118" s="233"/>
      <c r="H2118" s="235" t="s">
        <v>19</v>
      </c>
      <c r="I2118" s="237"/>
      <c r="J2118" s="233"/>
      <c r="K2118" s="233"/>
      <c r="L2118" s="238"/>
      <c r="M2118" s="239"/>
      <c r="N2118" s="240"/>
      <c r="O2118" s="240"/>
      <c r="P2118" s="240"/>
      <c r="Q2118" s="240"/>
      <c r="R2118" s="240"/>
      <c r="S2118" s="240"/>
      <c r="T2118" s="241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2" t="s">
        <v>171</v>
      </c>
      <c r="AU2118" s="242" t="s">
        <v>81</v>
      </c>
      <c r="AV2118" s="13" t="s">
        <v>79</v>
      </c>
      <c r="AW2118" s="13" t="s">
        <v>33</v>
      </c>
      <c r="AX2118" s="13" t="s">
        <v>72</v>
      </c>
      <c r="AY2118" s="242" t="s">
        <v>160</v>
      </c>
    </row>
    <row r="2119" s="14" customFormat="1">
      <c r="A2119" s="14"/>
      <c r="B2119" s="243"/>
      <c r="C2119" s="244"/>
      <c r="D2119" s="234" t="s">
        <v>171</v>
      </c>
      <c r="E2119" s="245" t="s">
        <v>19</v>
      </c>
      <c r="F2119" s="246" t="s">
        <v>1785</v>
      </c>
      <c r="G2119" s="244"/>
      <c r="H2119" s="247">
        <v>3.7599999999999998</v>
      </c>
      <c r="I2119" s="248"/>
      <c r="J2119" s="244"/>
      <c r="K2119" s="244"/>
      <c r="L2119" s="249"/>
      <c r="M2119" s="250"/>
      <c r="N2119" s="251"/>
      <c r="O2119" s="251"/>
      <c r="P2119" s="251"/>
      <c r="Q2119" s="251"/>
      <c r="R2119" s="251"/>
      <c r="S2119" s="251"/>
      <c r="T2119" s="25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3" t="s">
        <v>171</v>
      </c>
      <c r="AU2119" s="253" t="s">
        <v>81</v>
      </c>
      <c r="AV2119" s="14" t="s">
        <v>81</v>
      </c>
      <c r="AW2119" s="14" t="s">
        <v>33</v>
      </c>
      <c r="AX2119" s="14" t="s">
        <v>72</v>
      </c>
      <c r="AY2119" s="253" t="s">
        <v>160</v>
      </c>
    </row>
    <row r="2120" s="14" customFormat="1">
      <c r="A2120" s="14"/>
      <c r="B2120" s="243"/>
      <c r="C2120" s="244"/>
      <c r="D2120" s="234" t="s">
        <v>171</v>
      </c>
      <c r="E2120" s="245" t="s">
        <v>19</v>
      </c>
      <c r="F2120" s="246" t="s">
        <v>1786</v>
      </c>
      <c r="G2120" s="244"/>
      <c r="H2120" s="247">
        <v>13.061</v>
      </c>
      <c r="I2120" s="248"/>
      <c r="J2120" s="244"/>
      <c r="K2120" s="244"/>
      <c r="L2120" s="249"/>
      <c r="M2120" s="250"/>
      <c r="N2120" s="251"/>
      <c r="O2120" s="251"/>
      <c r="P2120" s="251"/>
      <c r="Q2120" s="251"/>
      <c r="R2120" s="251"/>
      <c r="S2120" s="251"/>
      <c r="T2120" s="25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3" t="s">
        <v>171</v>
      </c>
      <c r="AU2120" s="253" t="s">
        <v>81</v>
      </c>
      <c r="AV2120" s="14" t="s">
        <v>81</v>
      </c>
      <c r="AW2120" s="14" t="s">
        <v>33</v>
      </c>
      <c r="AX2120" s="14" t="s">
        <v>72</v>
      </c>
      <c r="AY2120" s="253" t="s">
        <v>160</v>
      </c>
    </row>
    <row r="2121" s="14" customFormat="1">
      <c r="A2121" s="14"/>
      <c r="B2121" s="243"/>
      <c r="C2121" s="244"/>
      <c r="D2121" s="234" t="s">
        <v>171</v>
      </c>
      <c r="E2121" s="245" t="s">
        <v>19</v>
      </c>
      <c r="F2121" s="246" t="s">
        <v>2013</v>
      </c>
      <c r="G2121" s="244"/>
      <c r="H2121" s="247">
        <v>68.292000000000002</v>
      </c>
      <c r="I2121" s="248"/>
      <c r="J2121" s="244"/>
      <c r="K2121" s="244"/>
      <c r="L2121" s="249"/>
      <c r="M2121" s="250"/>
      <c r="N2121" s="251"/>
      <c r="O2121" s="251"/>
      <c r="P2121" s="251"/>
      <c r="Q2121" s="251"/>
      <c r="R2121" s="251"/>
      <c r="S2121" s="251"/>
      <c r="T2121" s="252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3" t="s">
        <v>171</v>
      </c>
      <c r="AU2121" s="253" t="s">
        <v>81</v>
      </c>
      <c r="AV2121" s="14" t="s">
        <v>81</v>
      </c>
      <c r="AW2121" s="14" t="s">
        <v>33</v>
      </c>
      <c r="AX2121" s="14" t="s">
        <v>72</v>
      </c>
      <c r="AY2121" s="253" t="s">
        <v>160</v>
      </c>
    </row>
    <row r="2122" s="14" customFormat="1">
      <c r="A2122" s="14"/>
      <c r="B2122" s="243"/>
      <c r="C2122" s="244"/>
      <c r="D2122" s="234" t="s">
        <v>171</v>
      </c>
      <c r="E2122" s="245" t="s">
        <v>19</v>
      </c>
      <c r="F2122" s="246" t="s">
        <v>1788</v>
      </c>
      <c r="G2122" s="244"/>
      <c r="H2122" s="247">
        <v>8.4139999999999997</v>
      </c>
      <c r="I2122" s="248"/>
      <c r="J2122" s="244"/>
      <c r="K2122" s="244"/>
      <c r="L2122" s="249"/>
      <c r="M2122" s="250"/>
      <c r="N2122" s="251"/>
      <c r="O2122" s="251"/>
      <c r="P2122" s="251"/>
      <c r="Q2122" s="251"/>
      <c r="R2122" s="251"/>
      <c r="S2122" s="251"/>
      <c r="T2122" s="25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3" t="s">
        <v>171</v>
      </c>
      <c r="AU2122" s="253" t="s">
        <v>81</v>
      </c>
      <c r="AV2122" s="14" t="s">
        <v>81</v>
      </c>
      <c r="AW2122" s="14" t="s">
        <v>33</v>
      </c>
      <c r="AX2122" s="14" t="s">
        <v>72</v>
      </c>
      <c r="AY2122" s="253" t="s">
        <v>160</v>
      </c>
    </row>
    <row r="2123" s="15" customFormat="1">
      <c r="A2123" s="15"/>
      <c r="B2123" s="254"/>
      <c r="C2123" s="255"/>
      <c r="D2123" s="234" t="s">
        <v>171</v>
      </c>
      <c r="E2123" s="256" t="s">
        <v>19</v>
      </c>
      <c r="F2123" s="257" t="s">
        <v>173</v>
      </c>
      <c r="G2123" s="255"/>
      <c r="H2123" s="258">
        <v>93.527000000000001</v>
      </c>
      <c r="I2123" s="259"/>
      <c r="J2123" s="255"/>
      <c r="K2123" s="255"/>
      <c r="L2123" s="260"/>
      <c r="M2123" s="261"/>
      <c r="N2123" s="262"/>
      <c r="O2123" s="262"/>
      <c r="P2123" s="262"/>
      <c r="Q2123" s="262"/>
      <c r="R2123" s="262"/>
      <c r="S2123" s="262"/>
      <c r="T2123" s="263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64" t="s">
        <v>171</v>
      </c>
      <c r="AU2123" s="264" t="s">
        <v>81</v>
      </c>
      <c r="AV2123" s="15" t="s">
        <v>167</v>
      </c>
      <c r="AW2123" s="15" t="s">
        <v>33</v>
      </c>
      <c r="AX2123" s="15" t="s">
        <v>72</v>
      </c>
      <c r="AY2123" s="264" t="s">
        <v>160</v>
      </c>
    </row>
    <row r="2124" s="14" customFormat="1">
      <c r="A2124" s="14"/>
      <c r="B2124" s="243"/>
      <c r="C2124" s="244"/>
      <c r="D2124" s="234" t="s">
        <v>171</v>
      </c>
      <c r="E2124" s="245" t="s">
        <v>19</v>
      </c>
      <c r="F2124" s="246" t="s">
        <v>2025</v>
      </c>
      <c r="G2124" s="244"/>
      <c r="H2124" s="247">
        <v>98.203000000000003</v>
      </c>
      <c r="I2124" s="248"/>
      <c r="J2124" s="244"/>
      <c r="K2124" s="244"/>
      <c r="L2124" s="249"/>
      <c r="M2124" s="250"/>
      <c r="N2124" s="251"/>
      <c r="O2124" s="251"/>
      <c r="P2124" s="251"/>
      <c r="Q2124" s="251"/>
      <c r="R2124" s="251"/>
      <c r="S2124" s="251"/>
      <c r="T2124" s="252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3" t="s">
        <v>171</v>
      </c>
      <c r="AU2124" s="253" t="s">
        <v>81</v>
      </c>
      <c r="AV2124" s="14" t="s">
        <v>81</v>
      </c>
      <c r="AW2124" s="14" t="s">
        <v>33</v>
      </c>
      <c r="AX2124" s="14" t="s">
        <v>79</v>
      </c>
      <c r="AY2124" s="253" t="s">
        <v>160</v>
      </c>
    </row>
    <row r="2125" s="2" customFormat="1" ht="16.5" customHeight="1">
      <c r="A2125" s="40"/>
      <c r="B2125" s="41"/>
      <c r="C2125" s="279" t="s">
        <v>2026</v>
      </c>
      <c r="D2125" s="279" t="s">
        <v>1270</v>
      </c>
      <c r="E2125" s="280" t="s">
        <v>2027</v>
      </c>
      <c r="F2125" s="281" t="s">
        <v>2028</v>
      </c>
      <c r="G2125" s="282" t="s">
        <v>181</v>
      </c>
      <c r="H2125" s="283">
        <v>29.878</v>
      </c>
      <c r="I2125" s="284"/>
      <c r="J2125" s="285">
        <f>ROUND(I2125*H2125,2)</f>
        <v>0</v>
      </c>
      <c r="K2125" s="281" t="s">
        <v>166</v>
      </c>
      <c r="L2125" s="286"/>
      <c r="M2125" s="287" t="s">
        <v>19</v>
      </c>
      <c r="N2125" s="288" t="s">
        <v>43</v>
      </c>
      <c r="O2125" s="86"/>
      <c r="P2125" s="223">
        <f>O2125*H2125</f>
        <v>0</v>
      </c>
      <c r="Q2125" s="223">
        <v>0.0028999999999999998</v>
      </c>
      <c r="R2125" s="223">
        <f>Q2125*H2125</f>
        <v>0.086646199999999993</v>
      </c>
      <c r="S2125" s="223">
        <v>0</v>
      </c>
      <c r="T2125" s="224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25" t="s">
        <v>367</v>
      </c>
      <c r="AT2125" s="225" t="s">
        <v>1270</v>
      </c>
      <c r="AU2125" s="225" t="s">
        <v>81</v>
      </c>
      <c r="AY2125" s="19" t="s">
        <v>160</v>
      </c>
      <c r="BE2125" s="226">
        <f>IF(N2125="základní",J2125,0)</f>
        <v>0</v>
      </c>
      <c r="BF2125" s="226">
        <f>IF(N2125="snížená",J2125,0)</f>
        <v>0</v>
      </c>
      <c r="BG2125" s="226">
        <f>IF(N2125="zákl. přenesená",J2125,0)</f>
        <v>0</v>
      </c>
      <c r="BH2125" s="226">
        <f>IF(N2125="sníž. přenesená",J2125,0)</f>
        <v>0</v>
      </c>
      <c r="BI2125" s="226">
        <f>IF(N2125="nulová",J2125,0)</f>
        <v>0</v>
      </c>
      <c r="BJ2125" s="19" t="s">
        <v>79</v>
      </c>
      <c r="BK2125" s="226">
        <f>ROUND(I2125*H2125,2)</f>
        <v>0</v>
      </c>
      <c r="BL2125" s="19" t="s">
        <v>269</v>
      </c>
      <c r="BM2125" s="225" t="s">
        <v>2029</v>
      </c>
    </row>
    <row r="2126" s="13" customFormat="1">
      <c r="A2126" s="13"/>
      <c r="B2126" s="232"/>
      <c r="C2126" s="233"/>
      <c r="D2126" s="234" t="s">
        <v>171</v>
      </c>
      <c r="E2126" s="235" t="s">
        <v>19</v>
      </c>
      <c r="F2126" s="236" t="s">
        <v>2014</v>
      </c>
      <c r="G2126" s="233"/>
      <c r="H2126" s="235" t="s">
        <v>19</v>
      </c>
      <c r="I2126" s="237"/>
      <c r="J2126" s="233"/>
      <c r="K2126" s="233"/>
      <c r="L2126" s="238"/>
      <c r="M2126" s="239"/>
      <c r="N2126" s="240"/>
      <c r="O2126" s="240"/>
      <c r="P2126" s="240"/>
      <c r="Q2126" s="240"/>
      <c r="R2126" s="240"/>
      <c r="S2126" s="240"/>
      <c r="T2126" s="241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2" t="s">
        <v>171</v>
      </c>
      <c r="AU2126" s="242" t="s">
        <v>81</v>
      </c>
      <c r="AV2126" s="13" t="s">
        <v>79</v>
      </c>
      <c r="AW2126" s="13" t="s">
        <v>33</v>
      </c>
      <c r="AX2126" s="13" t="s">
        <v>72</v>
      </c>
      <c r="AY2126" s="242" t="s">
        <v>160</v>
      </c>
    </row>
    <row r="2127" s="14" customFormat="1">
      <c r="A2127" s="14"/>
      <c r="B2127" s="243"/>
      <c r="C2127" s="244"/>
      <c r="D2127" s="234" t="s">
        <v>171</v>
      </c>
      <c r="E2127" s="245" t="s">
        <v>19</v>
      </c>
      <c r="F2127" s="246" t="s">
        <v>2015</v>
      </c>
      <c r="G2127" s="244"/>
      <c r="H2127" s="247">
        <v>3.3479999999999999</v>
      </c>
      <c r="I2127" s="248"/>
      <c r="J2127" s="244"/>
      <c r="K2127" s="244"/>
      <c r="L2127" s="249"/>
      <c r="M2127" s="250"/>
      <c r="N2127" s="251"/>
      <c r="O2127" s="251"/>
      <c r="P2127" s="251"/>
      <c r="Q2127" s="251"/>
      <c r="R2127" s="251"/>
      <c r="S2127" s="251"/>
      <c r="T2127" s="252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3" t="s">
        <v>171</v>
      </c>
      <c r="AU2127" s="253" t="s">
        <v>81</v>
      </c>
      <c r="AV2127" s="14" t="s">
        <v>81</v>
      </c>
      <c r="AW2127" s="14" t="s">
        <v>33</v>
      </c>
      <c r="AX2127" s="14" t="s">
        <v>72</v>
      </c>
      <c r="AY2127" s="253" t="s">
        <v>160</v>
      </c>
    </row>
    <row r="2128" s="14" customFormat="1">
      <c r="A2128" s="14"/>
      <c r="B2128" s="243"/>
      <c r="C2128" s="244"/>
      <c r="D2128" s="234" t="s">
        <v>171</v>
      </c>
      <c r="E2128" s="245" t="s">
        <v>19</v>
      </c>
      <c r="F2128" s="246" t="s">
        <v>2016</v>
      </c>
      <c r="G2128" s="244"/>
      <c r="H2128" s="247">
        <v>4.5709999999999997</v>
      </c>
      <c r="I2128" s="248"/>
      <c r="J2128" s="244"/>
      <c r="K2128" s="244"/>
      <c r="L2128" s="249"/>
      <c r="M2128" s="250"/>
      <c r="N2128" s="251"/>
      <c r="O2128" s="251"/>
      <c r="P2128" s="251"/>
      <c r="Q2128" s="251"/>
      <c r="R2128" s="251"/>
      <c r="S2128" s="251"/>
      <c r="T2128" s="252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3" t="s">
        <v>171</v>
      </c>
      <c r="AU2128" s="253" t="s">
        <v>81</v>
      </c>
      <c r="AV2128" s="14" t="s">
        <v>81</v>
      </c>
      <c r="AW2128" s="14" t="s">
        <v>33</v>
      </c>
      <c r="AX2128" s="14" t="s">
        <v>72</v>
      </c>
      <c r="AY2128" s="253" t="s">
        <v>160</v>
      </c>
    </row>
    <row r="2129" s="14" customFormat="1">
      <c r="A2129" s="14"/>
      <c r="B2129" s="243"/>
      <c r="C2129" s="244"/>
      <c r="D2129" s="234" t="s">
        <v>171</v>
      </c>
      <c r="E2129" s="245" t="s">
        <v>19</v>
      </c>
      <c r="F2129" s="246" t="s">
        <v>2017</v>
      </c>
      <c r="G2129" s="244"/>
      <c r="H2129" s="247">
        <v>20.536000000000001</v>
      </c>
      <c r="I2129" s="248"/>
      <c r="J2129" s="244"/>
      <c r="K2129" s="244"/>
      <c r="L2129" s="249"/>
      <c r="M2129" s="250"/>
      <c r="N2129" s="251"/>
      <c r="O2129" s="251"/>
      <c r="P2129" s="251"/>
      <c r="Q2129" s="251"/>
      <c r="R2129" s="251"/>
      <c r="S2129" s="251"/>
      <c r="T2129" s="252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3" t="s">
        <v>171</v>
      </c>
      <c r="AU2129" s="253" t="s">
        <v>81</v>
      </c>
      <c r="AV2129" s="14" t="s">
        <v>81</v>
      </c>
      <c r="AW2129" s="14" t="s">
        <v>33</v>
      </c>
      <c r="AX2129" s="14" t="s">
        <v>72</v>
      </c>
      <c r="AY2129" s="253" t="s">
        <v>160</v>
      </c>
    </row>
    <row r="2130" s="15" customFormat="1">
      <c r="A2130" s="15"/>
      <c r="B2130" s="254"/>
      <c r="C2130" s="255"/>
      <c r="D2130" s="234" t="s">
        <v>171</v>
      </c>
      <c r="E2130" s="256" t="s">
        <v>19</v>
      </c>
      <c r="F2130" s="257" t="s">
        <v>173</v>
      </c>
      <c r="G2130" s="255"/>
      <c r="H2130" s="258">
        <v>28.454999999999998</v>
      </c>
      <c r="I2130" s="259"/>
      <c r="J2130" s="255"/>
      <c r="K2130" s="255"/>
      <c r="L2130" s="260"/>
      <c r="M2130" s="261"/>
      <c r="N2130" s="262"/>
      <c r="O2130" s="262"/>
      <c r="P2130" s="262"/>
      <c r="Q2130" s="262"/>
      <c r="R2130" s="262"/>
      <c r="S2130" s="262"/>
      <c r="T2130" s="263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64" t="s">
        <v>171</v>
      </c>
      <c r="AU2130" s="264" t="s">
        <v>81</v>
      </c>
      <c r="AV2130" s="15" t="s">
        <v>167</v>
      </c>
      <c r="AW2130" s="15" t="s">
        <v>33</v>
      </c>
      <c r="AX2130" s="15" t="s">
        <v>72</v>
      </c>
      <c r="AY2130" s="264" t="s">
        <v>160</v>
      </c>
    </row>
    <row r="2131" s="14" customFormat="1">
      <c r="A2131" s="14"/>
      <c r="B2131" s="243"/>
      <c r="C2131" s="244"/>
      <c r="D2131" s="234" t="s">
        <v>171</v>
      </c>
      <c r="E2131" s="245" t="s">
        <v>19</v>
      </c>
      <c r="F2131" s="246" t="s">
        <v>2030</v>
      </c>
      <c r="G2131" s="244"/>
      <c r="H2131" s="247">
        <v>29.878</v>
      </c>
      <c r="I2131" s="248"/>
      <c r="J2131" s="244"/>
      <c r="K2131" s="244"/>
      <c r="L2131" s="249"/>
      <c r="M2131" s="250"/>
      <c r="N2131" s="251"/>
      <c r="O2131" s="251"/>
      <c r="P2131" s="251"/>
      <c r="Q2131" s="251"/>
      <c r="R2131" s="251"/>
      <c r="S2131" s="251"/>
      <c r="T2131" s="25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3" t="s">
        <v>171</v>
      </c>
      <c r="AU2131" s="253" t="s">
        <v>81</v>
      </c>
      <c r="AV2131" s="14" t="s">
        <v>81</v>
      </c>
      <c r="AW2131" s="14" t="s">
        <v>33</v>
      </c>
      <c r="AX2131" s="14" t="s">
        <v>79</v>
      </c>
      <c r="AY2131" s="253" t="s">
        <v>160</v>
      </c>
    </row>
    <row r="2132" s="2" customFormat="1" ht="16.5" customHeight="1">
      <c r="A2132" s="40"/>
      <c r="B2132" s="41"/>
      <c r="C2132" s="279" t="s">
        <v>2031</v>
      </c>
      <c r="D2132" s="279" t="s">
        <v>1270</v>
      </c>
      <c r="E2132" s="280" t="s">
        <v>2032</v>
      </c>
      <c r="F2132" s="281" t="s">
        <v>2033</v>
      </c>
      <c r="G2132" s="282" t="s">
        <v>181</v>
      </c>
      <c r="H2132" s="283">
        <v>27.277000000000001</v>
      </c>
      <c r="I2132" s="284"/>
      <c r="J2132" s="285">
        <f>ROUND(I2132*H2132,2)</f>
        <v>0</v>
      </c>
      <c r="K2132" s="281" t="s">
        <v>166</v>
      </c>
      <c r="L2132" s="286"/>
      <c r="M2132" s="287" t="s">
        <v>19</v>
      </c>
      <c r="N2132" s="288" t="s">
        <v>43</v>
      </c>
      <c r="O2132" s="86"/>
      <c r="P2132" s="223">
        <f>O2132*H2132</f>
        <v>0</v>
      </c>
      <c r="Q2132" s="223">
        <v>0.0015</v>
      </c>
      <c r="R2132" s="223">
        <f>Q2132*H2132</f>
        <v>0.0409155</v>
      </c>
      <c r="S2132" s="223">
        <v>0</v>
      </c>
      <c r="T2132" s="224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25" t="s">
        <v>367</v>
      </c>
      <c r="AT2132" s="225" t="s">
        <v>1270</v>
      </c>
      <c r="AU2132" s="225" t="s">
        <v>81</v>
      </c>
      <c r="AY2132" s="19" t="s">
        <v>160</v>
      </c>
      <c r="BE2132" s="226">
        <f>IF(N2132="základní",J2132,0)</f>
        <v>0</v>
      </c>
      <c r="BF2132" s="226">
        <f>IF(N2132="snížená",J2132,0)</f>
        <v>0</v>
      </c>
      <c r="BG2132" s="226">
        <f>IF(N2132="zákl. přenesená",J2132,0)</f>
        <v>0</v>
      </c>
      <c r="BH2132" s="226">
        <f>IF(N2132="sníž. přenesená",J2132,0)</f>
        <v>0</v>
      </c>
      <c r="BI2132" s="226">
        <f>IF(N2132="nulová",J2132,0)</f>
        <v>0</v>
      </c>
      <c r="BJ2132" s="19" t="s">
        <v>79</v>
      </c>
      <c r="BK2132" s="226">
        <f>ROUND(I2132*H2132,2)</f>
        <v>0</v>
      </c>
      <c r="BL2132" s="19" t="s">
        <v>269</v>
      </c>
      <c r="BM2132" s="225" t="s">
        <v>2034</v>
      </c>
    </row>
    <row r="2133" s="13" customFormat="1">
      <c r="A2133" s="13"/>
      <c r="B2133" s="232"/>
      <c r="C2133" s="233"/>
      <c r="D2133" s="234" t="s">
        <v>171</v>
      </c>
      <c r="E2133" s="235" t="s">
        <v>19</v>
      </c>
      <c r="F2133" s="236" t="s">
        <v>2035</v>
      </c>
      <c r="G2133" s="233"/>
      <c r="H2133" s="235" t="s">
        <v>19</v>
      </c>
      <c r="I2133" s="237"/>
      <c r="J2133" s="233"/>
      <c r="K2133" s="233"/>
      <c r="L2133" s="238"/>
      <c r="M2133" s="239"/>
      <c r="N2133" s="240"/>
      <c r="O2133" s="240"/>
      <c r="P2133" s="240"/>
      <c r="Q2133" s="240"/>
      <c r="R2133" s="240"/>
      <c r="S2133" s="240"/>
      <c r="T2133" s="241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2" t="s">
        <v>171</v>
      </c>
      <c r="AU2133" s="242" t="s">
        <v>81</v>
      </c>
      <c r="AV2133" s="13" t="s">
        <v>79</v>
      </c>
      <c r="AW2133" s="13" t="s">
        <v>33</v>
      </c>
      <c r="AX2133" s="13" t="s">
        <v>72</v>
      </c>
      <c r="AY2133" s="242" t="s">
        <v>160</v>
      </c>
    </row>
    <row r="2134" s="13" customFormat="1">
      <c r="A2134" s="13"/>
      <c r="B2134" s="232"/>
      <c r="C2134" s="233"/>
      <c r="D2134" s="234" t="s">
        <v>171</v>
      </c>
      <c r="E2134" s="235" t="s">
        <v>19</v>
      </c>
      <c r="F2134" s="236" t="s">
        <v>1939</v>
      </c>
      <c r="G2134" s="233"/>
      <c r="H2134" s="235" t="s">
        <v>19</v>
      </c>
      <c r="I2134" s="237"/>
      <c r="J2134" s="233"/>
      <c r="K2134" s="233"/>
      <c r="L2134" s="238"/>
      <c r="M2134" s="239"/>
      <c r="N2134" s="240"/>
      <c r="O2134" s="240"/>
      <c r="P2134" s="240"/>
      <c r="Q2134" s="240"/>
      <c r="R2134" s="240"/>
      <c r="S2134" s="240"/>
      <c r="T2134" s="241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2" t="s">
        <v>171</v>
      </c>
      <c r="AU2134" s="242" t="s">
        <v>81</v>
      </c>
      <c r="AV2134" s="13" t="s">
        <v>79</v>
      </c>
      <c r="AW2134" s="13" t="s">
        <v>33</v>
      </c>
      <c r="AX2134" s="13" t="s">
        <v>72</v>
      </c>
      <c r="AY2134" s="242" t="s">
        <v>160</v>
      </c>
    </row>
    <row r="2135" s="14" customFormat="1">
      <c r="A2135" s="14"/>
      <c r="B2135" s="243"/>
      <c r="C2135" s="244"/>
      <c r="D2135" s="234" t="s">
        <v>171</v>
      </c>
      <c r="E2135" s="245" t="s">
        <v>19</v>
      </c>
      <c r="F2135" s="246" t="s">
        <v>2020</v>
      </c>
      <c r="G2135" s="244"/>
      <c r="H2135" s="247">
        <v>3.4750000000000001</v>
      </c>
      <c r="I2135" s="248"/>
      <c r="J2135" s="244"/>
      <c r="K2135" s="244"/>
      <c r="L2135" s="249"/>
      <c r="M2135" s="250"/>
      <c r="N2135" s="251"/>
      <c r="O2135" s="251"/>
      <c r="P2135" s="251"/>
      <c r="Q2135" s="251"/>
      <c r="R2135" s="251"/>
      <c r="S2135" s="251"/>
      <c r="T2135" s="252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3" t="s">
        <v>171</v>
      </c>
      <c r="AU2135" s="253" t="s">
        <v>81</v>
      </c>
      <c r="AV2135" s="14" t="s">
        <v>81</v>
      </c>
      <c r="AW2135" s="14" t="s">
        <v>33</v>
      </c>
      <c r="AX2135" s="14" t="s">
        <v>72</v>
      </c>
      <c r="AY2135" s="253" t="s">
        <v>160</v>
      </c>
    </row>
    <row r="2136" s="14" customFormat="1">
      <c r="A2136" s="14"/>
      <c r="B2136" s="243"/>
      <c r="C2136" s="244"/>
      <c r="D2136" s="234" t="s">
        <v>171</v>
      </c>
      <c r="E2136" s="245" t="s">
        <v>19</v>
      </c>
      <c r="F2136" s="246" t="s">
        <v>1942</v>
      </c>
      <c r="G2136" s="244"/>
      <c r="H2136" s="247">
        <v>2.7000000000000002</v>
      </c>
      <c r="I2136" s="248"/>
      <c r="J2136" s="244"/>
      <c r="K2136" s="244"/>
      <c r="L2136" s="249"/>
      <c r="M2136" s="250"/>
      <c r="N2136" s="251"/>
      <c r="O2136" s="251"/>
      <c r="P2136" s="251"/>
      <c r="Q2136" s="251"/>
      <c r="R2136" s="251"/>
      <c r="S2136" s="251"/>
      <c r="T2136" s="252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3" t="s">
        <v>171</v>
      </c>
      <c r="AU2136" s="253" t="s">
        <v>81</v>
      </c>
      <c r="AV2136" s="14" t="s">
        <v>81</v>
      </c>
      <c r="AW2136" s="14" t="s">
        <v>33</v>
      </c>
      <c r="AX2136" s="14" t="s">
        <v>72</v>
      </c>
      <c r="AY2136" s="253" t="s">
        <v>160</v>
      </c>
    </row>
    <row r="2137" s="14" customFormat="1">
      <c r="A2137" s="14"/>
      <c r="B2137" s="243"/>
      <c r="C2137" s="244"/>
      <c r="D2137" s="234" t="s">
        <v>171</v>
      </c>
      <c r="E2137" s="245" t="s">
        <v>19</v>
      </c>
      <c r="F2137" s="246" t="s">
        <v>1943</v>
      </c>
      <c r="G2137" s="244"/>
      <c r="H2137" s="247">
        <v>14.965</v>
      </c>
      <c r="I2137" s="248"/>
      <c r="J2137" s="244"/>
      <c r="K2137" s="244"/>
      <c r="L2137" s="249"/>
      <c r="M2137" s="250"/>
      <c r="N2137" s="251"/>
      <c r="O2137" s="251"/>
      <c r="P2137" s="251"/>
      <c r="Q2137" s="251"/>
      <c r="R2137" s="251"/>
      <c r="S2137" s="251"/>
      <c r="T2137" s="25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3" t="s">
        <v>171</v>
      </c>
      <c r="AU2137" s="253" t="s">
        <v>81</v>
      </c>
      <c r="AV2137" s="14" t="s">
        <v>81</v>
      </c>
      <c r="AW2137" s="14" t="s">
        <v>33</v>
      </c>
      <c r="AX2137" s="14" t="s">
        <v>72</v>
      </c>
      <c r="AY2137" s="253" t="s">
        <v>160</v>
      </c>
    </row>
    <row r="2138" s="14" customFormat="1">
      <c r="A2138" s="14"/>
      <c r="B2138" s="243"/>
      <c r="C2138" s="244"/>
      <c r="D2138" s="234" t="s">
        <v>171</v>
      </c>
      <c r="E2138" s="245" t="s">
        <v>19</v>
      </c>
      <c r="F2138" s="246" t="s">
        <v>1944</v>
      </c>
      <c r="G2138" s="244"/>
      <c r="H2138" s="247">
        <v>1.175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3" t="s">
        <v>171</v>
      </c>
      <c r="AU2138" s="253" t="s">
        <v>81</v>
      </c>
      <c r="AV2138" s="14" t="s">
        <v>81</v>
      </c>
      <c r="AW2138" s="14" t="s">
        <v>33</v>
      </c>
      <c r="AX2138" s="14" t="s">
        <v>72</v>
      </c>
      <c r="AY2138" s="253" t="s">
        <v>160</v>
      </c>
    </row>
    <row r="2139" s="14" customFormat="1">
      <c r="A2139" s="14"/>
      <c r="B2139" s="243"/>
      <c r="C2139" s="244"/>
      <c r="D2139" s="234" t="s">
        <v>171</v>
      </c>
      <c r="E2139" s="245" t="s">
        <v>19</v>
      </c>
      <c r="F2139" s="246" t="s">
        <v>1945</v>
      </c>
      <c r="G2139" s="244"/>
      <c r="H2139" s="247">
        <v>1.423</v>
      </c>
      <c r="I2139" s="248"/>
      <c r="J2139" s="244"/>
      <c r="K2139" s="244"/>
      <c r="L2139" s="249"/>
      <c r="M2139" s="250"/>
      <c r="N2139" s="251"/>
      <c r="O2139" s="251"/>
      <c r="P2139" s="251"/>
      <c r="Q2139" s="251"/>
      <c r="R2139" s="251"/>
      <c r="S2139" s="251"/>
      <c r="T2139" s="25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3" t="s">
        <v>171</v>
      </c>
      <c r="AU2139" s="253" t="s">
        <v>81</v>
      </c>
      <c r="AV2139" s="14" t="s">
        <v>81</v>
      </c>
      <c r="AW2139" s="14" t="s">
        <v>33</v>
      </c>
      <c r="AX2139" s="14" t="s">
        <v>72</v>
      </c>
      <c r="AY2139" s="253" t="s">
        <v>160</v>
      </c>
    </row>
    <row r="2140" s="14" customFormat="1">
      <c r="A2140" s="14"/>
      <c r="B2140" s="243"/>
      <c r="C2140" s="244"/>
      <c r="D2140" s="234" t="s">
        <v>171</v>
      </c>
      <c r="E2140" s="245" t="s">
        <v>19</v>
      </c>
      <c r="F2140" s="246" t="s">
        <v>1946</v>
      </c>
      <c r="G2140" s="244"/>
      <c r="H2140" s="247">
        <v>2.2400000000000002</v>
      </c>
      <c r="I2140" s="248"/>
      <c r="J2140" s="244"/>
      <c r="K2140" s="244"/>
      <c r="L2140" s="249"/>
      <c r="M2140" s="250"/>
      <c r="N2140" s="251"/>
      <c r="O2140" s="251"/>
      <c r="P2140" s="251"/>
      <c r="Q2140" s="251"/>
      <c r="R2140" s="251"/>
      <c r="S2140" s="251"/>
      <c r="T2140" s="252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3" t="s">
        <v>171</v>
      </c>
      <c r="AU2140" s="253" t="s">
        <v>81</v>
      </c>
      <c r="AV2140" s="14" t="s">
        <v>81</v>
      </c>
      <c r="AW2140" s="14" t="s">
        <v>33</v>
      </c>
      <c r="AX2140" s="14" t="s">
        <v>72</v>
      </c>
      <c r="AY2140" s="253" t="s">
        <v>160</v>
      </c>
    </row>
    <row r="2141" s="15" customFormat="1">
      <c r="A2141" s="15"/>
      <c r="B2141" s="254"/>
      <c r="C2141" s="255"/>
      <c r="D2141" s="234" t="s">
        <v>171</v>
      </c>
      <c r="E2141" s="256" t="s">
        <v>19</v>
      </c>
      <c r="F2141" s="257" t="s">
        <v>173</v>
      </c>
      <c r="G2141" s="255"/>
      <c r="H2141" s="258">
        <v>25.978000000000002</v>
      </c>
      <c r="I2141" s="259"/>
      <c r="J2141" s="255"/>
      <c r="K2141" s="255"/>
      <c r="L2141" s="260"/>
      <c r="M2141" s="261"/>
      <c r="N2141" s="262"/>
      <c r="O2141" s="262"/>
      <c r="P2141" s="262"/>
      <c r="Q2141" s="262"/>
      <c r="R2141" s="262"/>
      <c r="S2141" s="262"/>
      <c r="T2141" s="263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T2141" s="264" t="s">
        <v>171</v>
      </c>
      <c r="AU2141" s="264" t="s">
        <v>81</v>
      </c>
      <c r="AV2141" s="15" t="s">
        <v>167</v>
      </c>
      <c r="AW2141" s="15" t="s">
        <v>33</v>
      </c>
      <c r="AX2141" s="15" t="s">
        <v>72</v>
      </c>
      <c r="AY2141" s="264" t="s">
        <v>160</v>
      </c>
    </row>
    <row r="2142" s="14" customFormat="1">
      <c r="A2142" s="14"/>
      <c r="B2142" s="243"/>
      <c r="C2142" s="244"/>
      <c r="D2142" s="234" t="s">
        <v>171</v>
      </c>
      <c r="E2142" s="245" t="s">
        <v>19</v>
      </c>
      <c r="F2142" s="246" t="s">
        <v>2036</v>
      </c>
      <c r="G2142" s="244"/>
      <c r="H2142" s="247">
        <v>27.277000000000001</v>
      </c>
      <c r="I2142" s="248"/>
      <c r="J2142" s="244"/>
      <c r="K2142" s="244"/>
      <c r="L2142" s="249"/>
      <c r="M2142" s="250"/>
      <c r="N2142" s="251"/>
      <c r="O2142" s="251"/>
      <c r="P2142" s="251"/>
      <c r="Q2142" s="251"/>
      <c r="R2142" s="251"/>
      <c r="S2142" s="251"/>
      <c r="T2142" s="25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3" t="s">
        <v>171</v>
      </c>
      <c r="AU2142" s="253" t="s">
        <v>81</v>
      </c>
      <c r="AV2142" s="14" t="s">
        <v>81</v>
      </c>
      <c r="AW2142" s="14" t="s">
        <v>33</v>
      </c>
      <c r="AX2142" s="14" t="s">
        <v>79</v>
      </c>
      <c r="AY2142" s="253" t="s">
        <v>160</v>
      </c>
    </row>
    <row r="2143" s="2" customFormat="1" ht="16.5" customHeight="1">
      <c r="A2143" s="40"/>
      <c r="B2143" s="41"/>
      <c r="C2143" s="279" t="s">
        <v>2037</v>
      </c>
      <c r="D2143" s="279" t="s">
        <v>1270</v>
      </c>
      <c r="E2143" s="280" t="s">
        <v>2038</v>
      </c>
      <c r="F2143" s="281" t="s">
        <v>2039</v>
      </c>
      <c r="G2143" s="282" t="s">
        <v>181</v>
      </c>
      <c r="H2143" s="283">
        <v>5.6130000000000004</v>
      </c>
      <c r="I2143" s="284"/>
      <c r="J2143" s="285">
        <f>ROUND(I2143*H2143,2)</f>
        <v>0</v>
      </c>
      <c r="K2143" s="281" t="s">
        <v>166</v>
      </c>
      <c r="L2143" s="286"/>
      <c r="M2143" s="287" t="s">
        <v>19</v>
      </c>
      <c r="N2143" s="288" t="s">
        <v>43</v>
      </c>
      <c r="O2143" s="86"/>
      <c r="P2143" s="223">
        <f>O2143*H2143</f>
        <v>0</v>
      </c>
      <c r="Q2143" s="223">
        <v>0.0052500000000000003</v>
      </c>
      <c r="R2143" s="223">
        <f>Q2143*H2143</f>
        <v>0.029468250000000005</v>
      </c>
      <c r="S2143" s="223">
        <v>0</v>
      </c>
      <c r="T2143" s="224">
        <f>S2143*H2143</f>
        <v>0</v>
      </c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R2143" s="225" t="s">
        <v>367</v>
      </c>
      <c r="AT2143" s="225" t="s">
        <v>1270</v>
      </c>
      <c r="AU2143" s="225" t="s">
        <v>81</v>
      </c>
      <c r="AY2143" s="19" t="s">
        <v>160</v>
      </c>
      <c r="BE2143" s="226">
        <f>IF(N2143="základní",J2143,0)</f>
        <v>0</v>
      </c>
      <c r="BF2143" s="226">
        <f>IF(N2143="snížená",J2143,0)</f>
        <v>0</v>
      </c>
      <c r="BG2143" s="226">
        <f>IF(N2143="zákl. přenesená",J2143,0)</f>
        <v>0</v>
      </c>
      <c r="BH2143" s="226">
        <f>IF(N2143="sníž. přenesená",J2143,0)</f>
        <v>0</v>
      </c>
      <c r="BI2143" s="226">
        <f>IF(N2143="nulová",J2143,0)</f>
        <v>0</v>
      </c>
      <c r="BJ2143" s="19" t="s">
        <v>79</v>
      </c>
      <c r="BK2143" s="226">
        <f>ROUND(I2143*H2143,2)</f>
        <v>0</v>
      </c>
      <c r="BL2143" s="19" t="s">
        <v>269</v>
      </c>
      <c r="BM2143" s="225" t="s">
        <v>2040</v>
      </c>
    </row>
    <row r="2144" s="13" customFormat="1">
      <c r="A2144" s="13"/>
      <c r="B2144" s="232"/>
      <c r="C2144" s="233"/>
      <c r="D2144" s="234" t="s">
        <v>171</v>
      </c>
      <c r="E2144" s="235" t="s">
        <v>19</v>
      </c>
      <c r="F2144" s="236" t="s">
        <v>2018</v>
      </c>
      <c r="G2144" s="233"/>
      <c r="H2144" s="235" t="s">
        <v>19</v>
      </c>
      <c r="I2144" s="237"/>
      <c r="J2144" s="233"/>
      <c r="K2144" s="233"/>
      <c r="L2144" s="238"/>
      <c r="M2144" s="239"/>
      <c r="N2144" s="240"/>
      <c r="O2144" s="240"/>
      <c r="P2144" s="240"/>
      <c r="Q2144" s="240"/>
      <c r="R2144" s="240"/>
      <c r="S2144" s="240"/>
      <c r="T2144" s="241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2" t="s">
        <v>171</v>
      </c>
      <c r="AU2144" s="242" t="s">
        <v>81</v>
      </c>
      <c r="AV2144" s="13" t="s">
        <v>79</v>
      </c>
      <c r="AW2144" s="13" t="s">
        <v>33</v>
      </c>
      <c r="AX2144" s="13" t="s">
        <v>72</v>
      </c>
      <c r="AY2144" s="242" t="s">
        <v>160</v>
      </c>
    </row>
    <row r="2145" s="14" customFormat="1">
      <c r="A2145" s="14"/>
      <c r="B2145" s="243"/>
      <c r="C2145" s="244"/>
      <c r="D2145" s="234" t="s">
        <v>171</v>
      </c>
      <c r="E2145" s="245" t="s">
        <v>19</v>
      </c>
      <c r="F2145" s="246" t="s">
        <v>2019</v>
      </c>
      <c r="G2145" s="244"/>
      <c r="H2145" s="247">
        <v>2.673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3" t="s">
        <v>171</v>
      </c>
      <c r="AU2145" s="253" t="s">
        <v>81</v>
      </c>
      <c r="AV2145" s="14" t="s">
        <v>81</v>
      </c>
      <c r="AW2145" s="14" t="s">
        <v>33</v>
      </c>
      <c r="AX2145" s="14" t="s">
        <v>72</v>
      </c>
      <c r="AY2145" s="253" t="s">
        <v>160</v>
      </c>
    </row>
    <row r="2146" s="14" customFormat="1">
      <c r="A2146" s="14"/>
      <c r="B2146" s="243"/>
      <c r="C2146" s="244"/>
      <c r="D2146" s="234" t="s">
        <v>171</v>
      </c>
      <c r="E2146" s="245" t="s">
        <v>19</v>
      </c>
      <c r="F2146" s="246" t="s">
        <v>2019</v>
      </c>
      <c r="G2146" s="244"/>
      <c r="H2146" s="247">
        <v>2.673</v>
      </c>
      <c r="I2146" s="248"/>
      <c r="J2146" s="244"/>
      <c r="K2146" s="244"/>
      <c r="L2146" s="249"/>
      <c r="M2146" s="250"/>
      <c r="N2146" s="251"/>
      <c r="O2146" s="251"/>
      <c r="P2146" s="251"/>
      <c r="Q2146" s="251"/>
      <c r="R2146" s="251"/>
      <c r="S2146" s="251"/>
      <c r="T2146" s="25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3" t="s">
        <v>171</v>
      </c>
      <c r="AU2146" s="253" t="s">
        <v>81</v>
      </c>
      <c r="AV2146" s="14" t="s">
        <v>81</v>
      </c>
      <c r="AW2146" s="14" t="s">
        <v>33</v>
      </c>
      <c r="AX2146" s="14" t="s">
        <v>72</v>
      </c>
      <c r="AY2146" s="253" t="s">
        <v>160</v>
      </c>
    </row>
    <row r="2147" s="15" customFormat="1">
      <c r="A2147" s="15"/>
      <c r="B2147" s="254"/>
      <c r="C2147" s="255"/>
      <c r="D2147" s="234" t="s">
        <v>171</v>
      </c>
      <c r="E2147" s="256" t="s">
        <v>19</v>
      </c>
      <c r="F2147" s="257" t="s">
        <v>173</v>
      </c>
      <c r="G2147" s="255"/>
      <c r="H2147" s="258">
        <v>5.3460000000000001</v>
      </c>
      <c r="I2147" s="259"/>
      <c r="J2147" s="255"/>
      <c r="K2147" s="255"/>
      <c r="L2147" s="260"/>
      <c r="M2147" s="261"/>
      <c r="N2147" s="262"/>
      <c r="O2147" s="262"/>
      <c r="P2147" s="262"/>
      <c r="Q2147" s="262"/>
      <c r="R2147" s="262"/>
      <c r="S2147" s="262"/>
      <c r="T2147" s="263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T2147" s="264" t="s">
        <v>171</v>
      </c>
      <c r="AU2147" s="264" t="s">
        <v>81</v>
      </c>
      <c r="AV2147" s="15" t="s">
        <v>167</v>
      </c>
      <c r="AW2147" s="15" t="s">
        <v>33</v>
      </c>
      <c r="AX2147" s="15" t="s">
        <v>72</v>
      </c>
      <c r="AY2147" s="264" t="s">
        <v>160</v>
      </c>
    </row>
    <row r="2148" s="14" customFormat="1">
      <c r="A2148" s="14"/>
      <c r="B2148" s="243"/>
      <c r="C2148" s="244"/>
      <c r="D2148" s="234" t="s">
        <v>171</v>
      </c>
      <c r="E2148" s="245" t="s">
        <v>19</v>
      </c>
      <c r="F2148" s="246" t="s">
        <v>2041</v>
      </c>
      <c r="G2148" s="244"/>
      <c r="H2148" s="247">
        <v>5.6130000000000004</v>
      </c>
      <c r="I2148" s="248"/>
      <c r="J2148" s="244"/>
      <c r="K2148" s="244"/>
      <c r="L2148" s="249"/>
      <c r="M2148" s="250"/>
      <c r="N2148" s="251"/>
      <c r="O2148" s="251"/>
      <c r="P2148" s="251"/>
      <c r="Q2148" s="251"/>
      <c r="R2148" s="251"/>
      <c r="S2148" s="251"/>
      <c r="T2148" s="25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3" t="s">
        <v>171</v>
      </c>
      <c r="AU2148" s="253" t="s">
        <v>81</v>
      </c>
      <c r="AV2148" s="14" t="s">
        <v>81</v>
      </c>
      <c r="AW2148" s="14" t="s">
        <v>33</v>
      </c>
      <c r="AX2148" s="14" t="s">
        <v>79</v>
      </c>
      <c r="AY2148" s="253" t="s">
        <v>160</v>
      </c>
    </row>
    <row r="2149" s="2" customFormat="1" ht="16.5" customHeight="1">
      <c r="A2149" s="40"/>
      <c r="B2149" s="41"/>
      <c r="C2149" s="214" t="s">
        <v>2042</v>
      </c>
      <c r="D2149" s="214" t="s">
        <v>162</v>
      </c>
      <c r="E2149" s="215" t="s">
        <v>2043</v>
      </c>
      <c r="F2149" s="216" t="s">
        <v>2044</v>
      </c>
      <c r="G2149" s="217" t="s">
        <v>181</v>
      </c>
      <c r="H2149" s="218">
        <v>431.63299999999998</v>
      </c>
      <c r="I2149" s="219"/>
      <c r="J2149" s="220">
        <f>ROUND(I2149*H2149,2)</f>
        <v>0</v>
      </c>
      <c r="K2149" s="216" t="s">
        <v>166</v>
      </c>
      <c r="L2149" s="46"/>
      <c r="M2149" s="221" t="s">
        <v>19</v>
      </c>
      <c r="N2149" s="222" t="s">
        <v>43</v>
      </c>
      <c r="O2149" s="86"/>
      <c r="P2149" s="223">
        <f>O2149*H2149</f>
        <v>0</v>
      </c>
      <c r="Q2149" s="223">
        <v>0.00024000000000000001</v>
      </c>
      <c r="R2149" s="223">
        <f>Q2149*H2149</f>
        <v>0.10359192</v>
      </c>
      <c r="S2149" s="223">
        <v>0</v>
      </c>
      <c r="T2149" s="224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5" t="s">
        <v>269</v>
      </c>
      <c r="AT2149" s="225" t="s">
        <v>162</v>
      </c>
      <c r="AU2149" s="225" t="s">
        <v>81</v>
      </c>
      <c r="AY2149" s="19" t="s">
        <v>160</v>
      </c>
      <c r="BE2149" s="226">
        <f>IF(N2149="základní",J2149,0)</f>
        <v>0</v>
      </c>
      <c r="BF2149" s="226">
        <f>IF(N2149="snížená",J2149,0)</f>
        <v>0</v>
      </c>
      <c r="BG2149" s="226">
        <f>IF(N2149="zákl. přenesená",J2149,0)</f>
        <v>0</v>
      </c>
      <c r="BH2149" s="226">
        <f>IF(N2149="sníž. přenesená",J2149,0)</f>
        <v>0</v>
      </c>
      <c r="BI2149" s="226">
        <f>IF(N2149="nulová",J2149,0)</f>
        <v>0</v>
      </c>
      <c r="BJ2149" s="19" t="s">
        <v>79</v>
      </c>
      <c r="BK2149" s="226">
        <f>ROUND(I2149*H2149,2)</f>
        <v>0</v>
      </c>
      <c r="BL2149" s="19" t="s">
        <v>269</v>
      </c>
      <c r="BM2149" s="225" t="s">
        <v>2045</v>
      </c>
    </row>
    <row r="2150" s="2" customFormat="1">
      <c r="A2150" s="40"/>
      <c r="B2150" s="41"/>
      <c r="C2150" s="42"/>
      <c r="D2150" s="227" t="s">
        <v>169</v>
      </c>
      <c r="E2150" s="42"/>
      <c r="F2150" s="228" t="s">
        <v>2046</v>
      </c>
      <c r="G2150" s="42"/>
      <c r="H2150" s="42"/>
      <c r="I2150" s="229"/>
      <c r="J2150" s="42"/>
      <c r="K2150" s="42"/>
      <c r="L2150" s="46"/>
      <c r="M2150" s="230"/>
      <c r="N2150" s="231"/>
      <c r="O2150" s="86"/>
      <c r="P2150" s="86"/>
      <c r="Q2150" s="86"/>
      <c r="R2150" s="86"/>
      <c r="S2150" s="86"/>
      <c r="T2150" s="87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T2150" s="19" t="s">
        <v>169</v>
      </c>
      <c r="AU2150" s="19" t="s">
        <v>81</v>
      </c>
    </row>
    <row r="2151" s="13" customFormat="1">
      <c r="A2151" s="13"/>
      <c r="B2151" s="232"/>
      <c r="C2151" s="233"/>
      <c r="D2151" s="234" t="s">
        <v>171</v>
      </c>
      <c r="E2151" s="235" t="s">
        <v>19</v>
      </c>
      <c r="F2151" s="236" t="s">
        <v>1402</v>
      </c>
      <c r="G2151" s="233"/>
      <c r="H2151" s="235" t="s">
        <v>19</v>
      </c>
      <c r="I2151" s="237"/>
      <c r="J2151" s="233"/>
      <c r="K2151" s="233"/>
      <c r="L2151" s="238"/>
      <c r="M2151" s="239"/>
      <c r="N2151" s="240"/>
      <c r="O2151" s="240"/>
      <c r="P2151" s="240"/>
      <c r="Q2151" s="240"/>
      <c r="R2151" s="240"/>
      <c r="S2151" s="240"/>
      <c r="T2151" s="241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2" t="s">
        <v>171</v>
      </c>
      <c r="AU2151" s="242" t="s">
        <v>81</v>
      </c>
      <c r="AV2151" s="13" t="s">
        <v>79</v>
      </c>
      <c r="AW2151" s="13" t="s">
        <v>33</v>
      </c>
      <c r="AX2151" s="13" t="s">
        <v>72</v>
      </c>
      <c r="AY2151" s="242" t="s">
        <v>160</v>
      </c>
    </row>
    <row r="2152" s="14" customFormat="1">
      <c r="A2152" s="14"/>
      <c r="B2152" s="243"/>
      <c r="C2152" s="244"/>
      <c r="D2152" s="234" t="s">
        <v>171</v>
      </c>
      <c r="E2152" s="245" t="s">
        <v>19</v>
      </c>
      <c r="F2152" s="246" t="s">
        <v>1794</v>
      </c>
      <c r="G2152" s="244"/>
      <c r="H2152" s="247">
        <v>120.515</v>
      </c>
      <c r="I2152" s="248"/>
      <c r="J2152" s="244"/>
      <c r="K2152" s="244"/>
      <c r="L2152" s="249"/>
      <c r="M2152" s="250"/>
      <c r="N2152" s="251"/>
      <c r="O2152" s="251"/>
      <c r="P2152" s="251"/>
      <c r="Q2152" s="251"/>
      <c r="R2152" s="251"/>
      <c r="S2152" s="251"/>
      <c r="T2152" s="252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3" t="s">
        <v>171</v>
      </c>
      <c r="AU2152" s="253" t="s">
        <v>81</v>
      </c>
      <c r="AV2152" s="14" t="s">
        <v>81</v>
      </c>
      <c r="AW2152" s="14" t="s">
        <v>33</v>
      </c>
      <c r="AX2152" s="14" t="s">
        <v>72</v>
      </c>
      <c r="AY2152" s="253" t="s">
        <v>160</v>
      </c>
    </row>
    <row r="2153" s="14" customFormat="1">
      <c r="A2153" s="14"/>
      <c r="B2153" s="243"/>
      <c r="C2153" s="244"/>
      <c r="D2153" s="234" t="s">
        <v>171</v>
      </c>
      <c r="E2153" s="245" t="s">
        <v>19</v>
      </c>
      <c r="F2153" s="246" t="s">
        <v>1795</v>
      </c>
      <c r="G2153" s="244"/>
      <c r="H2153" s="247">
        <v>35.954000000000001</v>
      </c>
      <c r="I2153" s="248"/>
      <c r="J2153" s="244"/>
      <c r="K2153" s="244"/>
      <c r="L2153" s="249"/>
      <c r="M2153" s="250"/>
      <c r="N2153" s="251"/>
      <c r="O2153" s="251"/>
      <c r="P2153" s="251"/>
      <c r="Q2153" s="251"/>
      <c r="R2153" s="251"/>
      <c r="S2153" s="251"/>
      <c r="T2153" s="252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3" t="s">
        <v>171</v>
      </c>
      <c r="AU2153" s="253" t="s">
        <v>81</v>
      </c>
      <c r="AV2153" s="14" t="s">
        <v>81</v>
      </c>
      <c r="AW2153" s="14" t="s">
        <v>33</v>
      </c>
      <c r="AX2153" s="14" t="s">
        <v>72</v>
      </c>
      <c r="AY2153" s="253" t="s">
        <v>160</v>
      </c>
    </row>
    <row r="2154" s="14" customFormat="1">
      <c r="A2154" s="14"/>
      <c r="B2154" s="243"/>
      <c r="C2154" s="244"/>
      <c r="D2154" s="234" t="s">
        <v>171</v>
      </c>
      <c r="E2154" s="245" t="s">
        <v>19</v>
      </c>
      <c r="F2154" s="246" t="s">
        <v>1405</v>
      </c>
      <c r="G2154" s="244"/>
      <c r="H2154" s="247">
        <v>16.231000000000002</v>
      </c>
      <c r="I2154" s="248"/>
      <c r="J2154" s="244"/>
      <c r="K2154" s="244"/>
      <c r="L2154" s="249"/>
      <c r="M2154" s="250"/>
      <c r="N2154" s="251"/>
      <c r="O2154" s="251"/>
      <c r="P2154" s="251"/>
      <c r="Q2154" s="251"/>
      <c r="R2154" s="251"/>
      <c r="S2154" s="251"/>
      <c r="T2154" s="252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3" t="s">
        <v>171</v>
      </c>
      <c r="AU2154" s="253" t="s">
        <v>81</v>
      </c>
      <c r="AV2154" s="14" t="s">
        <v>81</v>
      </c>
      <c r="AW2154" s="14" t="s">
        <v>33</v>
      </c>
      <c r="AX2154" s="14" t="s">
        <v>72</v>
      </c>
      <c r="AY2154" s="253" t="s">
        <v>160</v>
      </c>
    </row>
    <row r="2155" s="14" customFormat="1">
      <c r="A2155" s="14"/>
      <c r="B2155" s="243"/>
      <c r="C2155" s="244"/>
      <c r="D2155" s="234" t="s">
        <v>171</v>
      </c>
      <c r="E2155" s="245" t="s">
        <v>19</v>
      </c>
      <c r="F2155" s="246" t="s">
        <v>1797</v>
      </c>
      <c r="G2155" s="244"/>
      <c r="H2155" s="247">
        <v>0.51200000000000001</v>
      </c>
      <c r="I2155" s="248"/>
      <c r="J2155" s="244"/>
      <c r="K2155" s="244"/>
      <c r="L2155" s="249"/>
      <c r="M2155" s="250"/>
      <c r="N2155" s="251"/>
      <c r="O2155" s="251"/>
      <c r="P2155" s="251"/>
      <c r="Q2155" s="251"/>
      <c r="R2155" s="251"/>
      <c r="S2155" s="251"/>
      <c r="T2155" s="252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3" t="s">
        <v>171</v>
      </c>
      <c r="AU2155" s="253" t="s">
        <v>81</v>
      </c>
      <c r="AV2155" s="14" t="s">
        <v>81</v>
      </c>
      <c r="AW2155" s="14" t="s">
        <v>33</v>
      </c>
      <c r="AX2155" s="14" t="s">
        <v>72</v>
      </c>
      <c r="AY2155" s="253" t="s">
        <v>160</v>
      </c>
    </row>
    <row r="2156" s="14" customFormat="1">
      <c r="A2156" s="14"/>
      <c r="B2156" s="243"/>
      <c r="C2156" s="244"/>
      <c r="D2156" s="234" t="s">
        <v>171</v>
      </c>
      <c r="E2156" s="245" t="s">
        <v>19</v>
      </c>
      <c r="F2156" s="246" t="s">
        <v>1798</v>
      </c>
      <c r="G2156" s="244"/>
      <c r="H2156" s="247">
        <v>6.0090000000000003</v>
      </c>
      <c r="I2156" s="248"/>
      <c r="J2156" s="244"/>
      <c r="K2156" s="244"/>
      <c r="L2156" s="249"/>
      <c r="M2156" s="250"/>
      <c r="N2156" s="251"/>
      <c r="O2156" s="251"/>
      <c r="P2156" s="251"/>
      <c r="Q2156" s="251"/>
      <c r="R2156" s="251"/>
      <c r="S2156" s="251"/>
      <c r="T2156" s="25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3" t="s">
        <v>171</v>
      </c>
      <c r="AU2156" s="253" t="s">
        <v>81</v>
      </c>
      <c r="AV2156" s="14" t="s">
        <v>81</v>
      </c>
      <c r="AW2156" s="14" t="s">
        <v>33</v>
      </c>
      <c r="AX2156" s="14" t="s">
        <v>72</v>
      </c>
      <c r="AY2156" s="253" t="s">
        <v>160</v>
      </c>
    </row>
    <row r="2157" s="14" customFormat="1">
      <c r="A2157" s="14"/>
      <c r="B2157" s="243"/>
      <c r="C2157" s="244"/>
      <c r="D2157" s="234" t="s">
        <v>171</v>
      </c>
      <c r="E2157" s="245" t="s">
        <v>19</v>
      </c>
      <c r="F2157" s="246" t="s">
        <v>1411</v>
      </c>
      <c r="G2157" s="244"/>
      <c r="H2157" s="247">
        <v>-23.34</v>
      </c>
      <c r="I2157" s="248"/>
      <c r="J2157" s="244"/>
      <c r="K2157" s="244"/>
      <c r="L2157" s="249"/>
      <c r="M2157" s="250"/>
      <c r="N2157" s="251"/>
      <c r="O2157" s="251"/>
      <c r="P2157" s="251"/>
      <c r="Q2157" s="251"/>
      <c r="R2157" s="251"/>
      <c r="S2157" s="251"/>
      <c r="T2157" s="252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3" t="s">
        <v>171</v>
      </c>
      <c r="AU2157" s="253" t="s">
        <v>81</v>
      </c>
      <c r="AV2157" s="14" t="s">
        <v>81</v>
      </c>
      <c r="AW2157" s="14" t="s">
        <v>33</v>
      </c>
      <c r="AX2157" s="14" t="s">
        <v>72</v>
      </c>
      <c r="AY2157" s="253" t="s">
        <v>160</v>
      </c>
    </row>
    <row r="2158" s="13" customFormat="1">
      <c r="A2158" s="13"/>
      <c r="B2158" s="232"/>
      <c r="C2158" s="233"/>
      <c r="D2158" s="234" t="s">
        <v>171</v>
      </c>
      <c r="E2158" s="235" t="s">
        <v>19</v>
      </c>
      <c r="F2158" s="236" t="s">
        <v>1412</v>
      </c>
      <c r="G2158" s="233"/>
      <c r="H2158" s="235" t="s">
        <v>19</v>
      </c>
      <c r="I2158" s="237"/>
      <c r="J2158" s="233"/>
      <c r="K2158" s="233"/>
      <c r="L2158" s="238"/>
      <c r="M2158" s="239"/>
      <c r="N2158" s="240"/>
      <c r="O2158" s="240"/>
      <c r="P2158" s="240"/>
      <c r="Q2158" s="240"/>
      <c r="R2158" s="240"/>
      <c r="S2158" s="240"/>
      <c r="T2158" s="241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2" t="s">
        <v>171</v>
      </c>
      <c r="AU2158" s="242" t="s">
        <v>81</v>
      </c>
      <c r="AV2158" s="13" t="s">
        <v>79</v>
      </c>
      <c r="AW2158" s="13" t="s">
        <v>33</v>
      </c>
      <c r="AX2158" s="13" t="s">
        <v>72</v>
      </c>
      <c r="AY2158" s="242" t="s">
        <v>160</v>
      </c>
    </row>
    <row r="2159" s="14" customFormat="1">
      <c r="A2159" s="14"/>
      <c r="B2159" s="243"/>
      <c r="C2159" s="244"/>
      <c r="D2159" s="234" t="s">
        <v>171</v>
      </c>
      <c r="E2159" s="245" t="s">
        <v>19</v>
      </c>
      <c r="F2159" s="246" t="s">
        <v>2047</v>
      </c>
      <c r="G2159" s="244"/>
      <c r="H2159" s="247">
        <v>58.985999999999997</v>
      </c>
      <c r="I2159" s="248"/>
      <c r="J2159" s="244"/>
      <c r="K2159" s="244"/>
      <c r="L2159" s="249"/>
      <c r="M2159" s="250"/>
      <c r="N2159" s="251"/>
      <c r="O2159" s="251"/>
      <c r="P2159" s="251"/>
      <c r="Q2159" s="251"/>
      <c r="R2159" s="251"/>
      <c r="S2159" s="251"/>
      <c r="T2159" s="252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3" t="s">
        <v>171</v>
      </c>
      <c r="AU2159" s="253" t="s">
        <v>81</v>
      </c>
      <c r="AV2159" s="14" t="s">
        <v>81</v>
      </c>
      <c r="AW2159" s="14" t="s">
        <v>33</v>
      </c>
      <c r="AX2159" s="14" t="s">
        <v>72</v>
      </c>
      <c r="AY2159" s="253" t="s">
        <v>160</v>
      </c>
    </row>
    <row r="2160" s="14" customFormat="1">
      <c r="A2160" s="14"/>
      <c r="B2160" s="243"/>
      <c r="C2160" s="244"/>
      <c r="D2160" s="234" t="s">
        <v>171</v>
      </c>
      <c r="E2160" s="245" t="s">
        <v>19</v>
      </c>
      <c r="F2160" s="246" t="s">
        <v>1414</v>
      </c>
      <c r="G2160" s="244"/>
      <c r="H2160" s="247">
        <v>16.933</v>
      </c>
      <c r="I2160" s="248"/>
      <c r="J2160" s="244"/>
      <c r="K2160" s="244"/>
      <c r="L2160" s="249"/>
      <c r="M2160" s="250"/>
      <c r="N2160" s="251"/>
      <c r="O2160" s="251"/>
      <c r="P2160" s="251"/>
      <c r="Q2160" s="251"/>
      <c r="R2160" s="251"/>
      <c r="S2160" s="251"/>
      <c r="T2160" s="252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3" t="s">
        <v>171</v>
      </c>
      <c r="AU2160" s="253" t="s">
        <v>81</v>
      </c>
      <c r="AV2160" s="14" t="s">
        <v>81</v>
      </c>
      <c r="AW2160" s="14" t="s">
        <v>33</v>
      </c>
      <c r="AX2160" s="14" t="s">
        <v>72</v>
      </c>
      <c r="AY2160" s="253" t="s">
        <v>160</v>
      </c>
    </row>
    <row r="2161" s="14" customFormat="1">
      <c r="A2161" s="14"/>
      <c r="B2161" s="243"/>
      <c r="C2161" s="244"/>
      <c r="D2161" s="234" t="s">
        <v>171</v>
      </c>
      <c r="E2161" s="245" t="s">
        <v>19</v>
      </c>
      <c r="F2161" s="246" t="s">
        <v>1800</v>
      </c>
      <c r="G2161" s="244"/>
      <c r="H2161" s="247">
        <v>12.48</v>
      </c>
      <c r="I2161" s="248"/>
      <c r="J2161" s="244"/>
      <c r="K2161" s="244"/>
      <c r="L2161" s="249"/>
      <c r="M2161" s="250"/>
      <c r="N2161" s="251"/>
      <c r="O2161" s="251"/>
      <c r="P2161" s="251"/>
      <c r="Q2161" s="251"/>
      <c r="R2161" s="251"/>
      <c r="S2161" s="251"/>
      <c r="T2161" s="252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3" t="s">
        <v>171</v>
      </c>
      <c r="AU2161" s="253" t="s">
        <v>81</v>
      </c>
      <c r="AV2161" s="14" t="s">
        <v>81</v>
      </c>
      <c r="AW2161" s="14" t="s">
        <v>33</v>
      </c>
      <c r="AX2161" s="14" t="s">
        <v>72</v>
      </c>
      <c r="AY2161" s="253" t="s">
        <v>160</v>
      </c>
    </row>
    <row r="2162" s="14" customFormat="1">
      <c r="A2162" s="14"/>
      <c r="B2162" s="243"/>
      <c r="C2162" s="244"/>
      <c r="D2162" s="234" t="s">
        <v>171</v>
      </c>
      <c r="E2162" s="245" t="s">
        <v>19</v>
      </c>
      <c r="F2162" s="246" t="s">
        <v>1416</v>
      </c>
      <c r="G2162" s="244"/>
      <c r="H2162" s="247">
        <v>7.5999999999999996</v>
      </c>
      <c r="I2162" s="248"/>
      <c r="J2162" s="244"/>
      <c r="K2162" s="244"/>
      <c r="L2162" s="249"/>
      <c r="M2162" s="250"/>
      <c r="N2162" s="251"/>
      <c r="O2162" s="251"/>
      <c r="P2162" s="251"/>
      <c r="Q2162" s="251"/>
      <c r="R2162" s="251"/>
      <c r="S2162" s="251"/>
      <c r="T2162" s="252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3" t="s">
        <v>171</v>
      </c>
      <c r="AU2162" s="253" t="s">
        <v>81</v>
      </c>
      <c r="AV2162" s="14" t="s">
        <v>81</v>
      </c>
      <c r="AW2162" s="14" t="s">
        <v>33</v>
      </c>
      <c r="AX2162" s="14" t="s">
        <v>72</v>
      </c>
      <c r="AY2162" s="253" t="s">
        <v>160</v>
      </c>
    </row>
    <row r="2163" s="14" customFormat="1">
      <c r="A2163" s="14"/>
      <c r="B2163" s="243"/>
      <c r="C2163" s="244"/>
      <c r="D2163" s="234" t="s">
        <v>171</v>
      </c>
      <c r="E2163" s="245" t="s">
        <v>19</v>
      </c>
      <c r="F2163" s="246" t="s">
        <v>1801</v>
      </c>
      <c r="G2163" s="244"/>
      <c r="H2163" s="247">
        <v>34.485999999999997</v>
      </c>
      <c r="I2163" s="248"/>
      <c r="J2163" s="244"/>
      <c r="K2163" s="244"/>
      <c r="L2163" s="249"/>
      <c r="M2163" s="250"/>
      <c r="N2163" s="251"/>
      <c r="O2163" s="251"/>
      <c r="P2163" s="251"/>
      <c r="Q2163" s="251"/>
      <c r="R2163" s="251"/>
      <c r="S2163" s="251"/>
      <c r="T2163" s="252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3" t="s">
        <v>171</v>
      </c>
      <c r="AU2163" s="253" t="s">
        <v>81</v>
      </c>
      <c r="AV2163" s="14" t="s">
        <v>81</v>
      </c>
      <c r="AW2163" s="14" t="s">
        <v>33</v>
      </c>
      <c r="AX2163" s="14" t="s">
        <v>72</v>
      </c>
      <c r="AY2163" s="253" t="s">
        <v>160</v>
      </c>
    </row>
    <row r="2164" s="14" customFormat="1">
      <c r="A2164" s="14"/>
      <c r="B2164" s="243"/>
      <c r="C2164" s="244"/>
      <c r="D2164" s="234" t="s">
        <v>171</v>
      </c>
      <c r="E2164" s="245" t="s">
        <v>19</v>
      </c>
      <c r="F2164" s="246" t="s">
        <v>1802</v>
      </c>
      <c r="G2164" s="244"/>
      <c r="H2164" s="247">
        <v>0.25600000000000001</v>
      </c>
      <c r="I2164" s="248"/>
      <c r="J2164" s="244"/>
      <c r="K2164" s="244"/>
      <c r="L2164" s="249"/>
      <c r="M2164" s="250"/>
      <c r="N2164" s="251"/>
      <c r="O2164" s="251"/>
      <c r="P2164" s="251"/>
      <c r="Q2164" s="251"/>
      <c r="R2164" s="251"/>
      <c r="S2164" s="251"/>
      <c r="T2164" s="252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3" t="s">
        <v>171</v>
      </c>
      <c r="AU2164" s="253" t="s">
        <v>81</v>
      </c>
      <c r="AV2164" s="14" t="s">
        <v>81</v>
      </c>
      <c r="AW2164" s="14" t="s">
        <v>33</v>
      </c>
      <c r="AX2164" s="14" t="s">
        <v>72</v>
      </c>
      <c r="AY2164" s="253" t="s">
        <v>160</v>
      </c>
    </row>
    <row r="2165" s="14" customFormat="1">
      <c r="A2165" s="14"/>
      <c r="B2165" s="243"/>
      <c r="C2165" s="244"/>
      <c r="D2165" s="234" t="s">
        <v>171</v>
      </c>
      <c r="E2165" s="245" t="s">
        <v>19</v>
      </c>
      <c r="F2165" s="246" t="s">
        <v>1803</v>
      </c>
      <c r="G2165" s="244"/>
      <c r="H2165" s="247">
        <v>1.175</v>
      </c>
      <c r="I2165" s="248"/>
      <c r="J2165" s="244"/>
      <c r="K2165" s="244"/>
      <c r="L2165" s="249"/>
      <c r="M2165" s="250"/>
      <c r="N2165" s="251"/>
      <c r="O2165" s="251"/>
      <c r="P2165" s="251"/>
      <c r="Q2165" s="251"/>
      <c r="R2165" s="251"/>
      <c r="S2165" s="251"/>
      <c r="T2165" s="25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3" t="s">
        <v>171</v>
      </c>
      <c r="AU2165" s="253" t="s">
        <v>81</v>
      </c>
      <c r="AV2165" s="14" t="s">
        <v>81</v>
      </c>
      <c r="AW2165" s="14" t="s">
        <v>33</v>
      </c>
      <c r="AX2165" s="14" t="s">
        <v>72</v>
      </c>
      <c r="AY2165" s="253" t="s">
        <v>160</v>
      </c>
    </row>
    <row r="2166" s="14" customFormat="1">
      <c r="A2166" s="14"/>
      <c r="B2166" s="243"/>
      <c r="C2166" s="244"/>
      <c r="D2166" s="234" t="s">
        <v>171</v>
      </c>
      <c r="E2166" s="245" t="s">
        <v>19</v>
      </c>
      <c r="F2166" s="246" t="s">
        <v>1422</v>
      </c>
      <c r="G2166" s="244"/>
      <c r="H2166" s="247">
        <v>-5.9699999999999998</v>
      </c>
      <c r="I2166" s="248"/>
      <c r="J2166" s="244"/>
      <c r="K2166" s="244"/>
      <c r="L2166" s="249"/>
      <c r="M2166" s="250"/>
      <c r="N2166" s="251"/>
      <c r="O2166" s="251"/>
      <c r="P2166" s="251"/>
      <c r="Q2166" s="251"/>
      <c r="R2166" s="251"/>
      <c r="S2166" s="251"/>
      <c r="T2166" s="252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3" t="s">
        <v>171</v>
      </c>
      <c r="AU2166" s="253" t="s">
        <v>81</v>
      </c>
      <c r="AV2166" s="14" t="s">
        <v>81</v>
      </c>
      <c r="AW2166" s="14" t="s">
        <v>33</v>
      </c>
      <c r="AX2166" s="14" t="s">
        <v>72</v>
      </c>
      <c r="AY2166" s="253" t="s">
        <v>160</v>
      </c>
    </row>
    <row r="2167" s="13" customFormat="1">
      <c r="A2167" s="13"/>
      <c r="B2167" s="232"/>
      <c r="C2167" s="233"/>
      <c r="D2167" s="234" t="s">
        <v>171</v>
      </c>
      <c r="E2167" s="235" t="s">
        <v>19</v>
      </c>
      <c r="F2167" s="236" t="s">
        <v>1423</v>
      </c>
      <c r="G2167" s="233"/>
      <c r="H2167" s="235" t="s">
        <v>19</v>
      </c>
      <c r="I2167" s="237"/>
      <c r="J2167" s="233"/>
      <c r="K2167" s="233"/>
      <c r="L2167" s="238"/>
      <c r="M2167" s="239"/>
      <c r="N2167" s="240"/>
      <c r="O2167" s="240"/>
      <c r="P2167" s="240"/>
      <c r="Q2167" s="240"/>
      <c r="R2167" s="240"/>
      <c r="S2167" s="240"/>
      <c r="T2167" s="241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2" t="s">
        <v>171</v>
      </c>
      <c r="AU2167" s="242" t="s">
        <v>81</v>
      </c>
      <c r="AV2167" s="13" t="s">
        <v>79</v>
      </c>
      <c r="AW2167" s="13" t="s">
        <v>33</v>
      </c>
      <c r="AX2167" s="13" t="s">
        <v>72</v>
      </c>
      <c r="AY2167" s="242" t="s">
        <v>160</v>
      </c>
    </row>
    <row r="2168" s="14" customFormat="1">
      <c r="A2168" s="14"/>
      <c r="B2168" s="243"/>
      <c r="C2168" s="244"/>
      <c r="D2168" s="234" t="s">
        <v>171</v>
      </c>
      <c r="E2168" s="245" t="s">
        <v>19</v>
      </c>
      <c r="F2168" s="246" t="s">
        <v>1424</v>
      </c>
      <c r="G2168" s="244"/>
      <c r="H2168" s="247">
        <v>102.005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3" t="s">
        <v>171</v>
      </c>
      <c r="AU2168" s="253" t="s">
        <v>81</v>
      </c>
      <c r="AV2168" s="14" t="s">
        <v>81</v>
      </c>
      <c r="AW2168" s="14" t="s">
        <v>33</v>
      </c>
      <c r="AX2168" s="14" t="s">
        <v>72</v>
      </c>
      <c r="AY2168" s="253" t="s">
        <v>160</v>
      </c>
    </row>
    <row r="2169" s="14" customFormat="1">
      <c r="A2169" s="14"/>
      <c r="B2169" s="243"/>
      <c r="C2169" s="244"/>
      <c r="D2169" s="234" t="s">
        <v>171</v>
      </c>
      <c r="E2169" s="245" t="s">
        <v>19</v>
      </c>
      <c r="F2169" s="246" t="s">
        <v>1425</v>
      </c>
      <c r="G2169" s="244"/>
      <c r="H2169" s="247">
        <v>5.2910000000000004</v>
      </c>
      <c r="I2169" s="248"/>
      <c r="J2169" s="244"/>
      <c r="K2169" s="244"/>
      <c r="L2169" s="249"/>
      <c r="M2169" s="250"/>
      <c r="N2169" s="251"/>
      <c r="O2169" s="251"/>
      <c r="P2169" s="251"/>
      <c r="Q2169" s="251"/>
      <c r="R2169" s="251"/>
      <c r="S2169" s="251"/>
      <c r="T2169" s="252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3" t="s">
        <v>171</v>
      </c>
      <c r="AU2169" s="253" t="s">
        <v>81</v>
      </c>
      <c r="AV2169" s="14" t="s">
        <v>81</v>
      </c>
      <c r="AW2169" s="14" t="s">
        <v>33</v>
      </c>
      <c r="AX2169" s="14" t="s">
        <v>72</v>
      </c>
      <c r="AY2169" s="253" t="s">
        <v>160</v>
      </c>
    </row>
    <row r="2170" s="14" customFormat="1">
      <c r="A2170" s="14"/>
      <c r="B2170" s="243"/>
      <c r="C2170" s="244"/>
      <c r="D2170" s="234" t="s">
        <v>171</v>
      </c>
      <c r="E2170" s="245" t="s">
        <v>19</v>
      </c>
      <c r="F2170" s="246" t="s">
        <v>1426</v>
      </c>
      <c r="G2170" s="244"/>
      <c r="H2170" s="247">
        <v>16.68</v>
      </c>
      <c r="I2170" s="248"/>
      <c r="J2170" s="244"/>
      <c r="K2170" s="244"/>
      <c r="L2170" s="249"/>
      <c r="M2170" s="250"/>
      <c r="N2170" s="251"/>
      <c r="O2170" s="251"/>
      <c r="P2170" s="251"/>
      <c r="Q2170" s="251"/>
      <c r="R2170" s="251"/>
      <c r="S2170" s="251"/>
      <c r="T2170" s="252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3" t="s">
        <v>171</v>
      </c>
      <c r="AU2170" s="253" t="s">
        <v>81</v>
      </c>
      <c r="AV2170" s="14" t="s">
        <v>81</v>
      </c>
      <c r="AW2170" s="14" t="s">
        <v>33</v>
      </c>
      <c r="AX2170" s="14" t="s">
        <v>72</v>
      </c>
      <c r="AY2170" s="253" t="s">
        <v>160</v>
      </c>
    </row>
    <row r="2171" s="14" customFormat="1">
      <c r="A2171" s="14"/>
      <c r="B2171" s="243"/>
      <c r="C2171" s="244"/>
      <c r="D2171" s="234" t="s">
        <v>171</v>
      </c>
      <c r="E2171" s="245" t="s">
        <v>19</v>
      </c>
      <c r="F2171" s="246" t="s">
        <v>1427</v>
      </c>
      <c r="G2171" s="244"/>
      <c r="H2171" s="247">
        <v>25.829999999999998</v>
      </c>
      <c r="I2171" s="248"/>
      <c r="J2171" s="244"/>
      <c r="K2171" s="244"/>
      <c r="L2171" s="249"/>
      <c r="M2171" s="250"/>
      <c r="N2171" s="251"/>
      <c r="O2171" s="251"/>
      <c r="P2171" s="251"/>
      <c r="Q2171" s="251"/>
      <c r="R2171" s="251"/>
      <c r="S2171" s="251"/>
      <c r="T2171" s="252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3" t="s">
        <v>171</v>
      </c>
      <c r="AU2171" s="253" t="s">
        <v>81</v>
      </c>
      <c r="AV2171" s="14" t="s">
        <v>81</v>
      </c>
      <c r="AW2171" s="14" t="s">
        <v>33</v>
      </c>
      <c r="AX2171" s="14" t="s">
        <v>72</v>
      </c>
      <c r="AY2171" s="253" t="s">
        <v>160</v>
      </c>
    </row>
    <row r="2172" s="15" customFormat="1">
      <c r="A2172" s="15"/>
      <c r="B2172" s="254"/>
      <c r="C2172" s="255"/>
      <c r="D2172" s="234" t="s">
        <v>171</v>
      </c>
      <c r="E2172" s="256" t="s">
        <v>19</v>
      </c>
      <c r="F2172" s="257" t="s">
        <v>173</v>
      </c>
      <c r="G2172" s="255"/>
      <c r="H2172" s="258">
        <v>431.63299999999998</v>
      </c>
      <c r="I2172" s="259"/>
      <c r="J2172" s="255"/>
      <c r="K2172" s="255"/>
      <c r="L2172" s="260"/>
      <c r="M2172" s="261"/>
      <c r="N2172" s="262"/>
      <c r="O2172" s="262"/>
      <c r="P2172" s="262"/>
      <c r="Q2172" s="262"/>
      <c r="R2172" s="262"/>
      <c r="S2172" s="262"/>
      <c r="T2172" s="263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T2172" s="264" t="s">
        <v>171</v>
      </c>
      <c r="AU2172" s="264" t="s">
        <v>81</v>
      </c>
      <c r="AV2172" s="15" t="s">
        <v>167</v>
      </c>
      <c r="AW2172" s="15" t="s">
        <v>33</v>
      </c>
      <c r="AX2172" s="15" t="s">
        <v>79</v>
      </c>
      <c r="AY2172" s="264" t="s">
        <v>160</v>
      </c>
    </row>
    <row r="2173" s="2" customFormat="1" ht="16.5" customHeight="1">
      <c r="A2173" s="40"/>
      <c r="B2173" s="41"/>
      <c r="C2173" s="279" t="s">
        <v>2048</v>
      </c>
      <c r="D2173" s="279" t="s">
        <v>1270</v>
      </c>
      <c r="E2173" s="280" t="s">
        <v>2049</v>
      </c>
      <c r="F2173" s="281" t="s">
        <v>2050</v>
      </c>
      <c r="G2173" s="282" t="s">
        <v>181</v>
      </c>
      <c r="H2173" s="283">
        <v>453.21499999999998</v>
      </c>
      <c r="I2173" s="284"/>
      <c r="J2173" s="285">
        <f>ROUND(I2173*H2173,2)</f>
        <v>0</v>
      </c>
      <c r="K2173" s="281" t="s">
        <v>166</v>
      </c>
      <c r="L2173" s="286"/>
      <c r="M2173" s="287" t="s">
        <v>19</v>
      </c>
      <c r="N2173" s="288" t="s">
        <v>43</v>
      </c>
      <c r="O2173" s="86"/>
      <c r="P2173" s="223">
        <f>O2173*H2173</f>
        <v>0</v>
      </c>
      <c r="Q2173" s="223">
        <v>0.011780000000000001</v>
      </c>
      <c r="R2173" s="223">
        <f>Q2173*H2173</f>
        <v>5.3388726999999996</v>
      </c>
      <c r="S2173" s="223">
        <v>0</v>
      </c>
      <c r="T2173" s="224">
        <f>S2173*H2173</f>
        <v>0</v>
      </c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R2173" s="225" t="s">
        <v>367</v>
      </c>
      <c r="AT2173" s="225" t="s">
        <v>1270</v>
      </c>
      <c r="AU2173" s="225" t="s">
        <v>81</v>
      </c>
      <c r="AY2173" s="19" t="s">
        <v>160</v>
      </c>
      <c r="BE2173" s="226">
        <f>IF(N2173="základní",J2173,0)</f>
        <v>0</v>
      </c>
      <c r="BF2173" s="226">
        <f>IF(N2173="snížená",J2173,0)</f>
        <v>0</v>
      </c>
      <c r="BG2173" s="226">
        <f>IF(N2173="zákl. přenesená",J2173,0)</f>
        <v>0</v>
      </c>
      <c r="BH2173" s="226">
        <f>IF(N2173="sníž. přenesená",J2173,0)</f>
        <v>0</v>
      </c>
      <c r="BI2173" s="226">
        <f>IF(N2173="nulová",J2173,0)</f>
        <v>0</v>
      </c>
      <c r="BJ2173" s="19" t="s">
        <v>79</v>
      </c>
      <c r="BK2173" s="226">
        <f>ROUND(I2173*H2173,2)</f>
        <v>0</v>
      </c>
      <c r="BL2173" s="19" t="s">
        <v>269</v>
      </c>
      <c r="BM2173" s="225" t="s">
        <v>2051</v>
      </c>
    </row>
    <row r="2174" s="13" customFormat="1">
      <c r="A2174" s="13"/>
      <c r="B2174" s="232"/>
      <c r="C2174" s="233"/>
      <c r="D2174" s="234" t="s">
        <v>171</v>
      </c>
      <c r="E2174" s="235" t="s">
        <v>19</v>
      </c>
      <c r="F2174" s="236" t="s">
        <v>1402</v>
      </c>
      <c r="G2174" s="233"/>
      <c r="H2174" s="235" t="s">
        <v>19</v>
      </c>
      <c r="I2174" s="237"/>
      <c r="J2174" s="233"/>
      <c r="K2174" s="233"/>
      <c r="L2174" s="238"/>
      <c r="M2174" s="239"/>
      <c r="N2174" s="240"/>
      <c r="O2174" s="240"/>
      <c r="P2174" s="240"/>
      <c r="Q2174" s="240"/>
      <c r="R2174" s="240"/>
      <c r="S2174" s="240"/>
      <c r="T2174" s="241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2" t="s">
        <v>171</v>
      </c>
      <c r="AU2174" s="242" t="s">
        <v>81</v>
      </c>
      <c r="AV2174" s="13" t="s">
        <v>79</v>
      </c>
      <c r="AW2174" s="13" t="s">
        <v>33</v>
      </c>
      <c r="AX2174" s="13" t="s">
        <v>72</v>
      </c>
      <c r="AY2174" s="242" t="s">
        <v>160</v>
      </c>
    </row>
    <row r="2175" s="14" customFormat="1">
      <c r="A2175" s="14"/>
      <c r="B2175" s="243"/>
      <c r="C2175" s="244"/>
      <c r="D2175" s="234" t="s">
        <v>171</v>
      </c>
      <c r="E2175" s="245" t="s">
        <v>19</v>
      </c>
      <c r="F2175" s="246" t="s">
        <v>1794</v>
      </c>
      <c r="G2175" s="244"/>
      <c r="H2175" s="247">
        <v>120.515</v>
      </c>
      <c r="I2175" s="248"/>
      <c r="J2175" s="244"/>
      <c r="K2175" s="244"/>
      <c r="L2175" s="249"/>
      <c r="M2175" s="250"/>
      <c r="N2175" s="251"/>
      <c r="O2175" s="251"/>
      <c r="P2175" s="251"/>
      <c r="Q2175" s="251"/>
      <c r="R2175" s="251"/>
      <c r="S2175" s="251"/>
      <c r="T2175" s="252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3" t="s">
        <v>171</v>
      </c>
      <c r="AU2175" s="253" t="s">
        <v>81</v>
      </c>
      <c r="AV2175" s="14" t="s">
        <v>81</v>
      </c>
      <c r="AW2175" s="14" t="s">
        <v>33</v>
      </c>
      <c r="AX2175" s="14" t="s">
        <v>72</v>
      </c>
      <c r="AY2175" s="253" t="s">
        <v>160</v>
      </c>
    </row>
    <row r="2176" s="14" customFormat="1">
      <c r="A2176" s="14"/>
      <c r="B2176" s="243"/>
      <c r="C2176" s="244"/>
      <c r="D2176" s="234" t="s">
        <v>171</v>
      </c>
      <c r="E2176" s="245" t="s">
        <v>19</v>
      </c>
      <c r="F2176" s="246" t="s">
        <v>1795</v>
      </c>
      <c r="G2176" s="244"/>
      <c r="H2176" s="247">
        <v>35.954000000000001</v>
      </c>
      <c r="I2176" s="248"/>
      <c r="J2176" s="244"/>
      <c r="K2176" s="244"/>
      <c r="L2176" s="249"/>
      <c r="M2176" s="250"/>
      <c r="N2176" s="251"/>
      <c r="O2176" s="251"/>
      <c r="P2176" s="251"/>
      <c r="Q2176" s="251"/>
      <c r="R2176" s="251"/>
      <c r="S2176" s="251"/>
      <c r="T2176" s="252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3" t="s">
        <v>171</v>
      </c>
      <c r="AU2176" s="253" t="s">
        <v>81</v>
      </c>
      <c r="AV2176" s="14" t="s">
        <v>81</v>
      </c>
      <c r="AW2176" s="14" t="s">
        <v>33</v>
      </c>
      <c r="AX2176" s="14" t="s">
        <v>72</v>
      </c>
      <c r="AY2176" s="253" t="s">
        <v>160</v>
      </c>
    </row>
    <row r="2177" s="14" customFormat="1">
      <c r="A2177" s="14"/>
      <c r="B2177" s="243"/>
      <c r="C2177" s="244"/>
      <c r="D2177" s="234" t="s">
        <v>171</v>
      </c>
      <c r="E2177" s="245" t="s">
        <v>19</v>
      </c>
      <c r="F2177" s="246" t="s">
        <v>1405</v>
      </c>
      <c r="G2177" s="244"/>
      <c r="H2177" s="247">
        <v>16.231000000000002</v>
      </c>
      <c r="I2177" s="248"/>
      <c r="J2177" s="244"/>
      <c r="K2177" s="244"/>
      <c r="L2177" s="249"/>
      <c r="M2177" s="250"/>
      <c r="N2177" s="251"/>
      <c r="O2177" s="251"/>
      <c r="P2177" s="251"/>
      <c r="Q2177" s="251"/>
      <c r="R2177" s="251"/>
      <c r="S2177" s="251"/>
      <c r="T2177" s="25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3" t="s">
        <v>171</v>
      </c>
      <c r="AU2177" s="253" t="s">
        <v>81</v>
      </c>
      <c r="AV2177" s="14" t="s">
        <v>81</v>
      </c>
      <c r="AW2177" s="14" t="s">
        <v>33</v>
      </c>
      <c r="AX2177" s="14" t="s">
        <v>72</v>
      </c>
      <c r="AY2177" s="253" t="s">
        <v>160</v>
      </c>
    </row>
    <row r="2178" s="14" customFormat="1">
      <c r="A2178" s="14"/>
      <c r="B2178" s="243"/>
      <c r="C2178" s="244"/>
      <c r="D2178" s="234" t="s">
        <v>171</v>
      </c>
      <c r="E2178" s="245" t="s">
        <v>19</v>
      </c>
      <c r="F2178" s="246" t="s">
        <v>1797</v>
      </c>
      <c r="G2178" s="244"/>
      <c r="H2178" s="247">
        <v>0.51200000000000001</v>
      </c>
      <c r="I2178" s="248"/>
      <c r="J2178" s="244"/>
      <c r="K2178" s="244"/>
      <c r="L2178" s="249"/>
      <c r="M2178" s="250"/>
      <c r="N2178" s="251"/>
      <c r="O2178" s="251"/>
      <c r="P2178" s="251"/>
      <c r="Q2178" s="251"/>
      <c r="R2178" s="251"/>
      <c r="S2178" s="251"/>
      <c r="T2178" s="252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3" t="s">
        <v>171</v>
      </c>
      <c r="AU2178" s="253" t="s">
        <v>81</v>
      </c>
      <c r="AV2178" s="14" t="s">
        <v>81</v>
      </c>
      <c r="AW2178" s="14" t="s">
        <v>33</v>
      </c>
      <c r="AX2178" s="14" t="s">
        <v>72</v>
      </c>
      <c r="AY2178" s="253" t="s">
        <v>160</v>
      </c>
    </row>
    <row r="2179" s="14" customFormat="1">
      <c r="A2179" s="14"/>
      <c r="B2179" s="243"/>
      <c r="C2179" s="244"/>
      <c r="D2179" s="234" t="s">
        <v>171</v>
      </c>
      <c r="E2179" s="245" t="s">
        <v>19</v>
      </c>
      <c r="F2179" s="246" t="s">
        <v>1798</v>
      </c>
      <c r="G2179" s="244"/>
      <c r="H2179" s="247">
        <v>6.0090000000000003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3" t="s">
        <v>171</v>
      </c>
      <c r="AU2179" s="253" t="s">
        <v>81</v>
      </c>
      <c r="AV2179" s="14" t="s">
        <v>81</v>
      </c>
      <c r="AW2179" s="14" t="s">
        <v>33</v>
      </c>
      <c r="AX2179" s="14" t="s">
        <v>72</v>
      </c>
      <c r="AY2179" s="253" t="s">
        <v>160</v>
      </c>
    </row>
    <row r="2180" s="14" customFormat="1">
      <c r="A2180" s="14"/>
      <c r="B2180" s="243"/>
      <c r="C2180" s="244"/>
      <c r="D2180" s="234" t="s">
        <v>171</v>
      </c>
      <c r="E2180" s="245" t="s">
        <v>19</v>
      </c>
      <c r="F2180" s="246" t="s">
        <v>1411</v>
      </c>
      <c r="G2180" s="244"/>
      <c r="H2180" s="247">
        <v>-23.34</v>
      </c>
      <c r="I2180" s="248"/>
      <c r="J2180" s="244"/>
      <c r="K2180" s="244"/>
      <c r="L2180" s="249"/>
      <c r="M2180" s="250"/>
      <c r="N2180" s="251"/>
      <c r="O2180" s="251"/>
      <c r="P2180" s="251"/>
      <c r="Q2180" s="251"/>
      <c r="R2180" s="251"/>
      <c r="S2180" s="251"/>
      <c r="T2180" s="252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3" t="s">
        <v>171</v>
      </c>
      <c r="AU2180" s="253" t="s">
        <v>81</v>
      </c>
      <c r="AV2180" s="14" t="s">
        <v>81</v>
      </c>
      <c r="AW2180" s="14" t="s">
        <v>33</v>
      </c>
      <c r="AX2180" s="14" t="s">
        <v>72</v>
      </c>
      <c r="AY2180" s="253" t="s">
        <v>160</v>
      </c>
    </row>
    <row r="2181" s="13" customFormat="1">
      <c r="A2181" s="13"/>
      <c r="B2181" s="232"/>
      <c r="C2181" s="233"/>
      <c r="D2181" s="234" t="s">
        <v>171</v>
      </c>
      <c r="E2181" s="235" t="s">
        <v>19</v>
      </c>
      <c r="F2181" s="236" t="s">
        <v>1412</v>
      </c>
      <c r="G2181" s="233"/>
      <c r="H2181" s="235" t="s">
        <v>19</v>
      </c>
      <c r="I2181" s="237"/>
      <c r="J2181" s="233"/>
      <c r="K2181" s="233"/>
      <c r="L2181" s="238"/>
      <c r="M2181" s="239"/>
      <c r="N2181" s="240"/>
      <c r="O2181" s="240"/>
      <c r="P2181" s="240"/>
      <c r="Q2181" s="240"/>
      <c r="R2181" s="240"/>
      <c r="S2181" s="240"/>
      <c r="T2181" s="241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2" t="s">
        <v>171</v>
      </c>
      <c r="AU2181" s="242" t="s">
        <v>81</v>
      </c>
      <c r="AV2181" s="13" t="s">
        <v>79</v>
      </c>
      <c r="AW2181" s="13" t="s">
        <v>33</v>
      </c>
      <c r="AX2181" s="13" t="s">
        <v>72</v>
      </c>
      <c r="AY2181" s="242" t="s">
        <v>160</v>
      </c>
    </row>
    <row r="2182" s="14" customFormat="1">
      <c r="A2182" s="14"/>
      <c r="B2182" s="243"/>
      <c r="C2182" s="244"/>
      <c r="D2182" s="234" t="s">
        <v>171</v>
      </c>
      <c r="E2182" s="245" t="s">
        <v>19</v>
      </c>
      <c r="F2182" s="246" t="s">
        <v>2047</v>
      </c>
      <c r="G2182" s="244"/>
      <c r="H2182" s="247">
        <v>58.985999999999997</v>
      </c>
      <c r="I2182" s="248"/>
      <c r="J2182" s="244"/>
      <c r="K2182" s="244"/>
      <c r="L2182" s="249"/>
      <c r="M2182" s="250"/>
      <c r="N2182" s="251"/>
      <c r="O2182" s="251"/>
      <c r="P2182" s="251"/>
      <c r="Q2182" s="251"/>
      <c r="R2182" s="251"/>
      <c r="S2182" s="251"/>
      <c r="T2182" s="252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3" t="s">
        <v>171</v>
      </c>
      <c r="AU2182" s="253" t="s">
        <v>81</v>
      </c>
      <c r="AV2182" s="14" t="s">
        <v>81</v>
      </c>
      <c r="AW2182" s="14" t="s">
        <v>33</v>
      </c>
      <c r="AX2182" s="14" t="s">
        <v>72</v>
      </c>
      <c r="AY2182" s="253" t="s">
        <v>160</v>
      </c>
    </row>
    <row r="2183" s="14" customFormat="1">
      <c r="A2183" s="14"/>
      <c r="B2183" s="243"/>
      <c r="C2183" s="244"/>
      <c r="D2183" s="234" t="s">
        <v>171</v>
      </c>
      <c r="E2183" s="245" t="s">
        <v>19</v>
      </c>
      <c r="F2183" s="246" t="s">
        <v>1414</v>
      </c>
      <c r="G2183" s="244"/>
      <c r="H2183" s="247">
        <v>16.933</v>
      </c>
      <c r="I2183" s="248"/>
      <c r="J2183" s="244"/>
      <c r="K2183" s="244"/>
      <c r="L2183" s="249"/>
      <c r="M2183" s="250"/>
      <c r="N2183" s="251"/>
      <c r="O2183" s="251"/>
      <c r="P2183" s="251"/>
      <c r="Q2183" s="251"/>
      <c r="R2183" s="251"/>
      <c r="S2183" s="251"/>
      <c r="T2183" s="252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3" t="s">
        <v>171</v>
      </c>
      <c r="AU2183" s="253" t="s">
        <v>81</v>
      </c>
      <c r="AV2183" s="14" t="s">
        <v>81</v>
      </c>
      <c r="AW2183" s="14" t="s">
        <v>33</v>
      </c>
      <c r="AX2183" s="14" t="s">
        <v>72</v>
      </c>
      <c r="AY2183" s="253" t="s">
        <v>160</v>
      </c>
    </row>
    <row r="2184" s="14" customFormat="1">
      <c r="A2184" s="14"/>
      <c r="B2184" s="243"/>
      <c r="C2184" s="244"/>
      <c r="D2184" s="234" t="s">
        <v>171</v>
      </c>
      <c r="E2184" s="245" t="s">
        <v>19</v>
      </c>
      <c r="F2184" s="246" t="s">
        <v>1800</v>
      </c>
      <c r="G2184" s="244"/>
      <c r="H2184" s="247">
        <v>12.48</v>
      </c>
      <c r="I2184" s="248"/>
      <c r="J2184" s="244"/>
      <c r="K2184" s="244"/>
      <c r="L2184" s="249"/>
      <c r="M2184" s="250"/>
      <c r="N2184" s="251"/>
      <c r="O2184" s="251"/>
      <c r="P2184" s="251"/>
      <c r="Q2184" s="251"/>
      <c r="R2184" s="251"/>
      <c r="S2184" s="251"/>
      <c r="T2184" s="252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3" t="s">
        <v>171</v>
      </c>
      <c r="AU2184" s="253" t="s">
        <v>81</v>
      </c>
      <c r="AV2184" s="14" t="s">
        <v>81</v>
      </c>
      <c r="AW2184" s="14" t="s">
        <v>33</v>
      </c>
      <c r="AX2184" s="14" t="s">
        <v>72</v>
      </c>
      <c r="AY2184" s="253" t="s">
        <v>160</v>
      </c>
    </row>
    <row r="2185" s="14" customFormat="1">
      <c r="A2185" s="14"/>
      <c r="B2185" s="243"/>
      <c r="C2185" s="244"/>
      <c r="D2185" s="234" t="s">
        <v>171</v>
      </c>
      <c r="E2185" s="245" t="s">
        <v>19</v>
      </c>
      <c r="F2185" s="246" t="s">
        <v>1416</v>
      </c>
      <c r="G2185" s="244"/>
      <c r="H2185" s="247">
        <v>7.5999999999999996</v>
      </c>
      <c r="I2185" s="248"/>
      <c r="J2185" s="244"/>
      <c r="K2185" s="244"/>
      <c r="L2185" s="249"/>
      <c r="M2185" s="250"/>
      <c r="N2185" s="251"/>
      <c r="O2185" s="251"/>
      <c r="P2185" s="251"/>
      <c r="Q2185" s="251"/>
      <c r="R2185" s="251"/>
      <c r="S2185" s="251"/>
      <c r="T2185" s="252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3" t="s">
        <v>171</v>
      </c>
      <c r="AU2185" s="253" t="s">
        <v>81</v>
      </c>
      <c r="AV2185" s="14" t="s">
        <v>81</v>
      </c>
      <c r="AW2185" s="14" t="s">
        <v>33</v>
      </c>
      <c r="AX2185" s="14" t="s">
        <v>72</v>
      </c>
      <c r="AY2185" s="253" t="s">
        <v>160</v>
      </c>
    </row>
    <row r="2186" s="14" customFormat="1">
      <c r="A2186" s="14"/>
      <c r="B2186" s="243"/>
      <c r="C2186" s="244"/>
      <c r="D2186" s="234" t="s">
        <v>171</v>
      </c>
      <c r="E2186" s="245" t="s">
        <v>19</v>
      </c>
      <c r="F2186" s="246" t="s">
        <v>1801</v>
      </c>
      <c r="G2186" s="244"/>
      <c r="H2186" s="247">
        <v>34.485999999999997</v>
      </c>
      <c r="I2186" s="248"/>
      <c r="J2186" s="244"/>
      <c r="K2186" s="244"/>
      <c r="L2186" s="249"/>
      <c r="M2186" s="250"/>
      <c r="N2186" s="251"/>
      <c r="O2186" s="251"/>
      <c r="P2186" s="251"/>
      <c r="Q2186" s="251"/>
      <c r="R2186" s="251"/>
      <c r="S2186" s="251"/>
      <c r="T2186" s="252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3" t="s">
        <v>171</v>
      </c>
      <c r="AU2186" s="253" t="s">
        <v>81</v>
      </c>
      <c r="AV2186" s="14" t="s">
        <v>81</v>
      </c>
      <c r="AW2186" s="14" t="s">
        <v>33</v>
      </c>
      <c r="AX2186" s="14" t="s">
        <v>72</v>
      </c>
      <c r="AY2186" s="253" t="s">
        <v>160</v>
      </c>
    </row>
    <row r="2187" s="14" customFormat="1">
      <c r="A2187" s="14"/>
      <c r="B2187" s="243"/>
      <c r="C2187" s="244"/>
      <c r="D2187" s="234" t="s">
        <v>171</v>
      </c>
      <c r="E2187" s="245" t="s">
        <v>19</v>
      </c>
      <c r="F2187" s="246" t="s">
        <v>1802</v>
      </c>
      <c r="G2187" s="244"/>
      <c r="H2187" s="247">
        <v>0.25600000000000001</v>
      </c>
      <c r="I2187" s="248"/>
      <c r="J2187" s="244"/>
      <c r="K2187" s="244"/>
      <c r="L2187" s="249"/>
      <c r="M2187" s="250"/>
      <c r="N2187" s="251"/>
      <c r="O2187" s="251"/>
      <c r="P2187" s="251"/>
      <c r="Q2187" s="251"/>
      <c r="R2187" s="251"/>
      <c r="S2187" s="251"/>
      <c r="T2187" s="252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3" t="s">
        <v>171</v>
      </c>
      <c r="AU2187" s="253" t="s">
        <v>81</v>
      </c>
      <c r="AV2187" s="14" t="s">
        <v>81</v>
      </c>
      <c r="AW2187" s="14" t="s">
        <v>33</v>
      </c>
      <c r="AX2187" s="14" t="s">
        <v>72</v>
      </c>
      <c r="AY2187" s="253" t="s">
        <v>160</v>
      </c>
    </row>
    <row r="2188" s="14" customFormat="1">
      <c r="A2188" s="14"/>
      <c r="B2188" s="243"/>
      <c r="C2188" s="244"/>
      <c r="D2188" s="234" t="s">
        <v>171</v>
      </c>
      <c r="E2188" s="245" t="s">
        <v>19</v>
      </c>
      <c r="F2188" s="246" t="s">
        <v>1803</v>
      </c>
      <c r="G2188" s="244"/>
      <c r="H2188" s="247">
        <v>1.175</v>
      </c>
      <c r="I2188" s="248"/>
      <c r="J2188" s="244"/>
      <c r="K2188" s="244"/>
      <c r="L2188" s="249"/>
      <c r="M2188" s="250"/>
      <c r="N2188" s="251"/>
      <c r="O2188" s="251"/>
      <c r="P2188" s="251"/>
      <c r="Q2188" s="251"/>
      <c r="R2188" s="251"/>
      <c r="S2188" s="251"/>
      <c r="T2188" s="252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3" t="s">
        <v>171</v>
      </c>
      <c r="AU2188" s="253" t="s">
        <v>81</v>
      </c>
      <c r="AV2188" s="14" t="s">
        <v>81</v>
      </c>
      <c r="AW2188" s="14" t="s">
        <v>33</v>
      </c>
      <c r="AX2188" s="14" t="s">
        <v>72</v>
      </c>
      <c r="AY2188" s="253" t="s">
        <v>160</v>
      </c>
    </row>
    <row r="2189" s="14" customFormat="1">
      <c r="A2189" s="14"/>
      <c r="B2189" s="243"/>
      <c r="C2189" s="244"/>
      <c r="D2189" s="234" t="s">
        <v>171</v>
      </c>
      <c r="E2189" s="245" t="s">
        <v>19</v>
      </c>
      <c r="F2189" s="246" t="s">
        <v>1422</v>
      </c>
      <c r="G2189" s="244"/>
      <c r="H2189" s="247">
        <v>-5.9699999999999998</v>
      </c>
      <c r="I2189" s="248"/>
      <c r="J2189" s="244"/>
      <c r="K2189" s="244"/>
      <c r="L2189" s="249"/>
      <c r="M2189" s="250"/>
      <c r="N2189" s="251"/>
      <c r="O2189" s="251"/>
      <c r="P2189" s="251"/>
      <c r="Q2189" s="251"/>
      <c r="R2189" s="251"/>
      <c r="S2189" s="251"/>
      <c r="T2189" s="252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3" t="s">
        <v>171</v>
      </c>
      <c r="AU2189" s="253" t="s">
        <v>81</v>
      </c>
      <c r="AV2189" s="14" t="s">
        <v>81</v>
      </c>
      <c r="AW2189" s="14" t="s">
        <v>33</v>
      </c>
      <c r="AX2189" s="14" t="s">
        <v>72</v>
      </c>
      <c r="AY2189" s="253" t="s">
        <v>160</v>
      </c>
    </row>
    <row r="2190" s="13" customFormat="1">
      <c r="A2190" s="13"/>
      <c r="B2190" s="232"/>
      <c r="C2190" s="233"/>
      <c r="D2190" s="234" t="s">
        <v>171</v>
      </c>
      <c r="E2190" s="235" t="s">
        <v>19</v>
      </c>
      <c r="F2190" s="236" t="s">
        <v>1423</v>
      </c>
      <c r="G2190" s="233"/>
      <c r="H2190" s="235" t="s">
        <v>19</v>
      </c>
      <c r="I2190" s="237"/>
      <c r="J2190" s="233"/>
      <c r="K2190" s="233"/>
      <c r="L2190" s="238"/>
      <c r="M2190" s="239"/>
      <c r="N2190" s="240"/>
      <c r="O2190" s="240"/>
      <c r="P2190" s="240"/>
      <c r="Q2190" s="240"/>
      <c r="R2190" s="240"/>
      <c r="S2190" s="240"/>
      <c r="T2190" s="241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2" t="s">
        <v>171</v>
      </c>
      <c r="AU2190" s="242" t="s">
        <v>81</v>
      </c>
      <c r="AV2190" s="13" t="s">
        <v>79</v>
      </c>
      <c r="AW2190" s="13" t="s">
        <v>33</v>
      </c>
      <c r="AX2190" s="13" t="s">
        <v>72</v>
      </c>
      <c r="AY2190" s="242" t="s">
        <v>160</v>
      </c>
    </row>
    <row r="2191" s="14" customFormat="1">
      <c r="A2191" s="14"/>
      <c r="B2191" s="243"/>
      <c r="C2191" s="244"/>
      <c r="D2191" s="234" t="s">
        <v>171</v>
      </c>
      <c r="E2191" s="245" t="s">
        <v>19</v>
      </c>
      <c r="F2191" s="246" t="s">
        <v>1424</v>
      </c>
      <c r="G2191" s="244"/>
      <c r="H2191" s="247">
        <v>102.005</v>
      </c>
      <c r="I2191" s="248"/>
      <c r="J2191" s="244"/>
      <c r="K2191" s="244"/>
      <c r="L2191" s="249"/>
      <c r="M2191" s="250"/>
      <c r="N2191" s="251"/>
      <c r="O2191" s="251"/>
      <c r="P2191" s="251"/>
      <c r="Q2191" s="251"/>
      <c r="R2191" s="251"/>
      <c r="S2191" s="251"/>
      <c r="T2191" s="25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3" t="s">
        <v>171</v>
      </c>
      <c r="AU2191" s="253" t="s">
        <v>81</v>
      </c>
      <c r="AV2191" s="14" t="s">
        <v>81</v>
      </c>
      <c r="AW2191" s="14" t="s">
        <v>33</v>
      </c>
      <c r="AX2191" s="14" t="s">
        <v>72</v>
      </c>
      <c r="AY2191" s="253" t="s">
        <v>160</v>
      </c>
    </row>
    <row r="2192" s="14" customFormat="1">
      <c r="A2192" s="14"/>
      <c r="B2192" s="243"/>
      <c r="C2192" s="244"/>
      <c r="D2192" s="234" t="s">
        <v>171</v>
      </c>
      <c r="E2192" s="245" t="s">
        <v>19</v>
      </c>
      <c r="F2192" s="246" t="s">
        <v>1425</v>
      </c>
      <c r="G2192" s="244"/>
      <c r="H2192" s="247">
        <v>5.2910000000000004</v>
      </c>
      <c r="I2192" s="248"/>
      <c r="J2192" s="244"/>
      <c r="K2192" s="244"/>
      <c r="L2192" s="249"/>
      <c r="M2192" s="250"/>
      <c r="N2192" s="251"/>
      <c r="O2192" s="251"/>
      <c r="P2192" s="251"/>
      <c r="Q2192" s="251"/>
      <c r="R2192" s="251"/>
      <c r="S2192" s="251"/>
      <c r="T2192" s="252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3" t="s">
        <v>171</v>
      </c>
      <c r="AU2192" s="253" t="s">
        <v>81</v>
      </c>
      <c r="AV2192" s="14" t="s">
        <v>81</v>
      </c>
      <c r="AW2192" s="14" t="s">
        <v>33</v>
      </c>
      <c r="AX2192" s="14" t="s">
        <v>72</v>
      </c>
      <c r="AY2192" s="253" t="s">
        <v>160</v>
      </c>
    </row>
    <row r="2193" s="14" customFormat="1">
      <c r="A2193" s="14"/>
      <c r="B2193" s="243"/>
      <c r="C2193" s="244"/>
      <c r="D2193" s="234" t="s">
        <v>171</v>
      </c>
      <c r="E2193" s="245" t="s">
        <v>19</v>
      </c>
      <c r="F2193" s="246" t="s">
        <v>1426</v>
      </c>
      <c r="G2193" s="244"/>
      <c r="H2193" s="247">
        <v>16.68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3" t="s">
        <v>171</v>
      </c>
      <c r="AU2193" s="253" t="s">
        <v>81</v>
      </c>
      <c r="AV2193" s="14" t="s">
        <v>81</v>
      </c>
      <c r="AW2193" s="14" t="s">
        <v>33</v>
      </c>
      <c r="AX2193" s="14" t="s">
        <v>72</v>
      </c>
      <c r="AY2193" s="253" t="s">
        <v>160</v>
      </c>
    </row>
    <row r="2194" s="14" customFormat="1">
      <c r="A2194" s="14"/>
      <c r="B2194" s="243"/>
      <c r="C2194" s="244"/>
      <c r="D2194" s="234" t="s">
        <v>171</v>
      </c>
      <c r="E2194" s="245" t="s">
        <v>19</v>
      </c>
      <c r="F2194" s="246" t="s">
        <v>1427</v>
      </c>
      <c r="G2194" s="244"/>
      <c r="H2194" s="247">
        <v>25.829999999999998</v>
      </c>
      <c r="I2194" s="248"/>
      <c r="J2194" s="244"/>
      <c r="K2194" s="244"/>
      <c r="L2194" s="249"/>
      <c r="M2194" s="250"/>
      <c r="N2194" s="251"/>
      <c r="O2194" s="251"/>
      <c r="P2194" s="251"/>
      <c r="Q2194" s="251"/>
      <c r="R2194" s="251"/>
      <c r="S2194" s="251"/>
      <c r="T2194" s="252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3" t="s">
        <v>171</v>
      </c>
      <c r="AU2194" s="253" t="s">
        <v>81</v>
      </c>
      <c r="AV2194" s="14" t="s">
        <v>81</v>
      </c>
      <c r="AW2194" s="14" t="s">
        <v>33</v>
      </c>
      <c r="AX2194" s="14" t="s">
        <v>72</v>
      </c>
      <c r="AY2194" s="253" t="s">
        <v>160</v>
      </c>
    </row>
    <row r="2195" s="15" customFormat="1">
      <c r="A2195" s="15"/>
      <c r="B2195" s="254"/>
      <c r="C2195" s="255"/>
      <c r="D2195" s="234" t="s">
        <v>171</v>
      </c>
      <c r="E2195" s="256" t="s">
        <v>19</v>
      </c>
      <c r="F2195" s="257" t="s">
        <v>173</v>
      </c>
      <c r="G2195" s="255"/>
      <c r="H2195" s="258">
        <v>431.63299999999998</v>
      </c>
      <c r="I2195" s="259"/>
      <c r="J2195" s="255"/>
      <c r="K2195" s="255"/>
      <c r="L2195" s="260"/>
      <c r="M2195" s="261"/>
      <c r="N2195" s="262"/>
      <c r="O2195" s="262"/>
      <c r="P2195" s="262"/>
      <c r="Q2195" s="262"/>
      <c r="R2195" s="262"/>
      <c r="S2195" s="262"/>
      <c r="T2195" s="263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64" t="s">
        <v>171</v>
      </c>
      <c r="AU2195" s="264" t="s">
        <v>81</v>
      </c>
      <c r="AV2195" s="15" t="s">
        <v>167</v>
      </c>
      <c r="AW2195" s="15" t="s">
        <v>33</v>
      </c>
      <c r="AX2195" s="15" t="s">
        <v>72</v>
      </c>
      <c r="AY2195" s="264" t="s">
        <v>160</v>
      </c>
    </row>
    <row r="2196" s="14" customFormat="1">
      <c r="A2196" s="14"/>
      <c r="B2196" s="243"/>
      <c r="C2196" s="244"/>
      <c r="D2196" s="234" t="s">
        <v>171</v>
      </c>
      <c r="E2196" s="245" t="s">
        <v>19</v>
      </c>
      <c r="F2196" s="246" t="s">
        <v>2052</v>
      </c>
      <c r="G2196" s="244"/>
      <c r="H2196" s="247">
        <v>453.21499999999998</v>
      </c>
      <c r="I2196" s="248"/>
      <c r="J2196" s="244"/>
      <c r="K2196" s="244"/>
      <c r="L2196" s="249"/>
      <c r="M2196" s="250"/>
      <c r="N2196" s="251"/>
      <c r="O2196" s="251"/>
      <c r="P2196" s="251"/>
      <c r="Q2196" s="251"/>
      <c r="R2196" s="251"/>
      <c r="S2196" s="251"/>
      <c r="T2196" s="252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3" t="s">
        <v>171</v>
      </c>
      <c r="AU2196" s="253" t="s">
        <v>81</v>
      </c>
      <c r="AV2196" s="14" t="s">
        <v>81</v>
      </c>
      <c r="AW2196" s="14" t="s">
        <v>33</v>
      </c>
      <c r="AX2196" s="14" t="s">
        <v>79</v>
      </c>
      <c r="AY2196" s="253" t="s">
        <v>160</v>
      </c>
    </row>
    <row r="2197" s="2" customFormat="1" ht="24.15" customHeight="1">
      <c r="A2197" s="40"/>
      <c r="B2197" s="41"/>
      <c r="C2197" s="214" t="s">
        <v>2053</v>
      </c>
      <c r="D2197" s="214" t="s">
        <v>162</v>
      </c>
      <c r="E2197" s="215" t="s">
        <v>2054</v>
      </c>
      <c r="F2197" s="216" t="s">
        <v>2055</v>
      </c>
      <c r="G2197" s="217" t="s">
        <v>181</v>
      </c>
      <c r="H2197" s="218">
        <v>198.23599999999999</v>
      </c>
      <c r="I2197" s="219"/>
      <c r="J2197" s="220">
        <f>ROUND(I2197*H2197,2)</f>
        <v>0</v>
      </c>
      <c r="K2197" s="216" t="s">
        <v>166</v>
      </c>
      <c r="L2197" s="46"/>
      <c r="M2197" s="221" t="s">
        <v>19</v>
      </c>
      <c r="N2197" s="222" t="s">
        <v>43</v>
      </c>
      <c r="O2197" s="86"/>
      <c r="P2197" s="223">
        <f>O2197*H2197</f>
        <v>0</v>
      </c>
      <c r="Q2197" s="223">
        <v>0</v>
      </c>
      <c r="R2197" s="223">
        <f>Q2197*H2197</f>
        <v>0</v>
      </c>
      <c r="S2197" s="223">
        <v>0</v>
      </c>
      <c r="T2197" s="224">
        <f>S2197*H2197</f>
        <v>0</v>
      </c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R2197" s="225" t="s">
        <v>269</v>
      </c>
      <c r="AT2197" s="225" t="s">
        <v>162</v>
      </c>
      <c r="AU2197" s="225" t="s">
        <v>81</v>
      </c>
      <c r="AY2197" s="19" t="s">
        <v>160</v>
      </c>
      <c r="BE2197" s="226">
        <f>IF(N2197="základní",J2197,0)</f>
        <v>0</v>
      </c>
      <c r="BF2197" s="226">
        <f>IF(N2197="snížená",J2197,0)</f>
        <v>0</v>
      </c>
      <c r="BG2197" s="226">
        <f>IF(N2197="zákl. přenesená",J2197,0)</f>
        <v>0</v>
      </c>
      <c r="BH2197" s="226">
        <f>IF(N2197="sníž. přenesená",J2197,0)</f>
        <v>0</v>
      </c>
      <c r="BI2197" s="226">
        <f>IF(N2197="nulová",J2197,0)</f>
        <v>0</v>
      </c>
      <c r="BJ2197" s="19" t="s">
        <v>79</v>
      </c>
      <c r="BK2197" s="226">
        <f>ROUND(I2197*H2197,2)</f>
        <v>0</v>
      </c>
      <c r="BL2197" s="19" t="s">
        <v>269</v>
      </c>
      <c r="BM2197" s="225" t="s">
        <v>2056</v>
      </c>
    </row>
    <row r="2198" s="2" customFormat="1">
      <c r="A2198" s="40"/>
      <c r="B2198" s="41"/>
      <c r="C2198" s="42"/>
      <c r="D2198" s="227" t="s">
        <v>169</v>
      </c>
      <c r="E2198" s="42"/>
      <c r="F2198" s="228" t="s">
        <v>2057</v>
      </c>
      <c r="G2198" s="42"/>
      <c r="H2198" s="42"/>
      <c r="I2198" s="229"/>
      <c r="J2198" s="42"/>
      <c r="K2198" s="42"/>
      <c r="L2198" s="46"/>
      <c r="M2198" s="230"/>
      <c r="N2198" s="231"/>
      <c r="O2198" s="86"/>
      <c r="P2198" s="86"/>
      <c r="Q2198" s="86"/>
      <c r="R2198" s="86"/>
      <c r="S2198" s="86"/>
      <c r="T2198" s="87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T2198" s="19" t="s">
        <v>169</v>
      </c>
      <c r="AU2198" s="19" t="s">
        <v>81</v>
      </c>
    </row>
    <row r="2199" s="13" customFormat="1">
      <c r="A2199" s="13"/>
      <c r="B2199" s="232"/>
      <c r="C2199" s="233"/>
      <c r="D2199" s="234" t="s">
        <v>171</v>
      </c>
      <c r="E2199" s="235" t="s">
        <v>19</v>
      </c>
      <c r="F2199" s="236" t="s">
        <v>2058</v>
      </c>
      <c r="G2199" s="233"/>
      <c r="H2199" s="235" t="s">
        <v>19</v>
      </c>
      <c r="I2199" s="237"/>
      <c r="J2199" s="233"/>
      <c r="K2199" s="233"/>
      <c r="L2199" s="238"/>
      <c r="M2199" s="239"/>
      <c r="N2199" s="240"/>
      <c r="O2199" s="240"/>
      <c r="P2199" s="240"/>
      <c r="Q2199" s="240"/>
      <c r="R2199" s="240"/>
      <c r="S2199" s="240"/>
      <c r="T2199" s="241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2" t="s">
        <v>171</v>
      </c>
      <c r="AU2199" s="242" t="s">
        <v>81</v>
      </c>
      <c r="AV2199" s="13" t="s">
        <v>79</v>
      </c>
      <c r="AW2199" s="13" t="s">
        <v>33</v>
      </c>
      <c r="AX2199" s="13" t="s">
        <v>72</v>
      </c>
      <c r="AY2199" s="242" t="s">
        <v>160</v>
      </c>
    </row>
    <row r="2200" s="14" customFormat="1">
      <c r="A2200" s="14"/>
      <c r="B2200" s="243"/>
      <c r="C2200" s="244"/>
      <c r="D2200" s="234" t="s">
        <v>171</v>
      </c>
      <c r="E2200" s="245" t="s">
        <v>19</v>
      </c>
      <c r="F2200" s="246" t="s">
        <v>2059</v>
      </c>
      <c r="G2200" s="244"/>
      <c r="H2200" s="247">
        <v>19.765999999999998</v>
      </c>
      <c r="I2200" s="248"/>
      <c r="J2200" s="244"/>
      <c r="K2200" s="244"/>
      <c r="L2200" s="249"/>
      <c r="M2200" s="250"/>
      <c r="N2200" s="251"/>
      <c r="O2200" s="251"/>
      <c r="P2200" s="251"/>
      <c r="Q2200" s="251"/>
      <c r="R2200" s="251"/>
      <c r="S2200" s="251"/>
      <c r="T2200" s="252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3" t="s">
        <v>171</v>
      </c>
      <c r="AU2200" s="253" t="s">
        <v>81</v>
      </c>
      <c r="AV2200" s="14" t="s">
        <v>81</v>
      </c>
      <c r="AW2200" s="14" t="s">
        <v>33</v>
      </c>
      <c r="AX2200" s="14" t="s">
        <v>72</v>
      </c>
      <c r="AY2200" s="253" t="s">
        <v>160</v>
      </c>
    </row>
    <row r="2201" s="14" customFormat="1">
      <c r="A2201" s="14"/>
      <c r="B2201" s="243"/>
      <c r="C2201" s="244"/>
      <c r="D2201" s="234" t="s">
        <v>171</v>
      </c>
      <c r="E2201" s="245" t="s">
        <v>19</v>
      </c>
      <c r="F2201" s="246" t="s">
        <v>2060</v>
      </c>
      <c r="G2201" s="244"/>
      <c r="H2201" s="247">
        <v>178.47</v>
      </c>
      <c r="I2201" s="248"/>
      <c r="J2201" s="244"/>
      <c r="K2201" s="244"/>
      <c r="L2201" s="249"/>
      <c r="M2201" s="250"/>
      <c r="N2201" s="251"/>
      <c r="O2201" s="251"/>
      <c r="P2201" s="251"/>
      <c r="Q2201" s="251"/>
      <c r="R2201" s="251"/>
      <c r="S2201" s="251"/>
      <c r="T2201" s="252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3" t="s">
        <v>171</v>
      </c>
      <c r="AU2201" s="253" t="s">
        <v>81</v>
      </c>
      <c r="AV2201" s="14" t="s">
        <v>81</v>
      </c>
      <c r="AW2201" s="14" t="s">
        <v>33</v>
      </c>
      <c r="AX2201" s="14" t="s">
        <v>72</v>
      </c>
      <c r="AY2201" s="253" t="s">
        <v>160</v>
      </c>
    </row>
    <row r="2202" s="15" customFormat="1">
      <c r="A2202" s="15"/>
      <c r="B2202" s="254"/>
      <c r="C2202" s="255"/>
      <c r="D2202" s="234" t="s">
        <v>171</v>
      </c>
      <c r="E2202" s="256" t="s">
        <v>19</v>
      </c>
      <c r="F2202" s="257" t="s">
        <v>173</v>
      </c>
      <c r="G2202" s="255"/>
      <c r="H2202" s="258">
        <v>198.23599999999999</v>
      </c>
      <c r="I2202" s="259"/>
      <c r="J2202" s="255"/>
      <c r="K2202" s="255"/>
      <c r="L2202" s="260"/>
      <c r="M2202" s="261"/>
      <c r="N2202" s="262"/>
      <c r="O2202" s="262"/>
      <c r="P2202" s="262"/>
      <c r="Q2202" s="262"/>
      <c r="R2202" s="262"/>
      <c r="S2202" s="262"/>
      <c r="T2202" s="263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T2202" s="264" t="s">
        <v>171</v>
      </c>
      <c r="AU2202" s="264" t="s">
        <v>81</v>
      </c>
      <c r="AV2202" s="15" t="s">
        <v>167</v>
      </c>
      <c r="AW2202" s="15" t="s">
        <v>33</v>
      </c>
      <c r="AX2202" s="15" t="s">
        <v>79</v>
      </c>
      <c r="AY2202" s="264" t="s">
        <v>160</v>
      </c>
    </row>
    <row r="2203" s="2" customFormat="1" ht="16.5" customHeight="1">
      <c r="A2203" s="40"/>
      <c r="B2203" s="41"/>
      <c r="C2203" s="279" t="s">
        <v>2061</v>
      </c>
      <c r="D2203" s="279" t="s">
        <v>1270</v>
      </c>
      <c r="E2203" s="280" t="s">
        <v>2062</v>
      </c>
      <c r="F2203" s="281" t="s">
        <v>2063</v>
      </c>
      <c r="G2203" s="282" t="s">
        <v>181</v>
      </c>
      <c r="H2203" s="283">
        <v>208.148</v>
      </c>
      <c r="I2203" s="284"/>
      <c r="J2203" s="285">
        <f>ROUND(I2203*H2203,2)</f>
        <v>0</v>
      </c>
      <c r="K2203" s="281" t="s">
        <v>166</v>
      </c>
      <c r="L2203" s="286"/>
      <c r="M2203" s="287" t="s">
        <v>19</v>
      </c>
      <c r="N2203" s="288" t="s">
        <v>43</v>
      </c>
      <c r="O2203" s="86"/>
      <c r="P2203" s="223">
        <f>O2203*H2203</f>
        <v>0</v>
      </c>
      <c r="Q2203" s="223">
        <v>0.01</v>
      </c>
      <c r="R2203" s="223">
        <f>Q2203*H2203</f>
        <v>2.08148</v>
      </c>
      <c r="S2203" s="223">
        <v>0</v>
      </c>
      <c r="T2203" s="224">
        <f>S2203*H2203</f>
        <v>0</v>
      </c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R2203" s="225" t="s">
        <v>367</v>
      </c>
      <c r="AT2203" s="225" t="s">
        <v>1270</v>
      </c>
      <c r="AU2203" s="225" t="s">
        <v>81</v>
      </c>
      <c r="AY2203" s="19" t="s">
        <v>160</v>
      </c>
      <c r="BE2203" s="226">
        <f>IF(N2203="základní",J2203,0)</f>
        <v>0</v>
      </c>
      <c r="BF2203" s="226">
        <f>IF(N2203="snížená",J2203,0)</f>
        <v>0</v>
      </c>
      <c r="BG2203" s="226">
        <f>IF(N2203="zákl. přenesená",J2203,0)</f>
        <v>0</v>
      </c>
      <c r="BH2203" s="226">
        <f>IF(N2203="sníž. přenesená",J2203,0)</f>
        <v>0</v>
      </c>
      <c r="BI2203" s="226">
        <f>IF(N2203="nulová",J2203,0)</f>
        <v>0</v>
      </c>
      <c r="BJ2203" s="19" t="s">
        <v>79</v>
      </c>
      <c r="BK2203" s="226">
        <f>ROUND(I2203*H2203,2)</f>
        <v>0</v>
      </c>
      <c r="BL2203" s="19" t="s">
        <v>269</v>
      </c>
      <c r="BM2203" s="225" t="s">
        <v>2064</v>
      </c>
    </row>
    <row r="2204" s="13" customFormat="1">
      <c r="A2204" s="13"/>
      <c r="B2204" s="232"/>
      <c r="C2204" s="233"/>
      <c r="D2204" s="234" t="s">
        <v>171</v>
      </c>
      <c r="E2204" s="235" t="s">
        <v>19</v>
      </c>
      <c r="F2204" s="236" t="s">
        <v>1853</v>
      </c>
      <c r="G2204" s="233"/>
      <c r="H2204" s="235" t="s">
        <v>19</v>
      </c>
      <c r="I2204" s="237"/>
      <c r="J2204" s="233"/>
      <c r="K2204" s="233"/>
      <c r="L2204" s="238"/>
      <c r="M2204" s="239"/>
      <c r="N2204" s="240"/>
      <c r="O2204" s="240"/>
      <c r="P2204" s="240"/>
      <c r="Q2204" s="240"/>
      <c r="R2204" s="240"/>
      <c r="S2204" s="240"/>
      <c r="T2204" s="241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2" t="s">
        <v>171</v>
      </c>
      <c r="AU2204" s="242" t="s">
        <v>81</v>
      </c>
      <c r="AV2204" s="13" t="s">
        <v>79</v>
      </c>
      <c r="AW2204" s="13" t="s">
        <v>33</v>
      </c>
      <c r="AX2204" s="13" t="s">
        <v>72</v>
      </c>
      <c r="AY2204" s="242" t="s">
        <v>160</v>
      </c>
    </row>
    <row r="2205" s="14" customFormat="1">
      <c r="A2205" s="14"/>
      <c r="B2205" s="243"/>
      <c r="C2205" s="244"/>
      <c r="D2205" s="234" t="s">
        <v>171</v>
      </c>
      <c r="E2205" s="245" t="s">
        <v>19</v>
      </c>
      <c r="F2205" s="246" t="s">
        <v>2059</v>
      </c>
      <c r="G2205" s="244"/>
      <c r="H2205" s="247">
        <v>19.765999999999998</v>
      </c>
      <c r="I2205" s="248"/>
      <c r="J2205" s="244"/>
      <c r="K2205" s="244"/>
      <c r="L2205" s="249"/>
      <c r="M2205" s="250"/>
      <c r="N2205" s="251"/>
      <c r="O2205" s="251"/>
      <c r="P2205" s="251"/>
      <c r="Q2205" s="251"/>
      <c r="R2205" s="251"/>
      <c r="S2205" s="251"/>
      <c r="T2205" s="252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3" t="s">
        <v>171</v>
      </c>
      <c r="AU2205" s="253" t="s">
        <v>81</v>
      </c>
      <c r="AV2205" s="14" t="s">
        <v>81</v>
      </c>
      <c r="AW2205" s="14" t="s">
        <v>33</v>
      </c>
      <c r="AX2205" s="14" t="s">
        <v>72</v>
      </c>
      <c r="AY2205" s="253" t="s">
        <v>160</v>
      </c>
    </row>
    <row r="2206" s="14" customFormat="1">
      <c r="A2206" s="14"/>
      <c r="B2206" s="243"/>
      <c r="C2206" s="244"/>
      <c r="D2206" s="234" t="s">
        <v>171</v>
      </c>
      <c r="E2206" s="245" t="s">
        <v>19</v>
      </c>
      <c r="F2206" s="246" t="s">
        <v>2060</v>
      </c>
      <c r="G2206" s="244"/>
      <c r="H2206" s="247">
        <v>178.47</v>
      </c>
      <c r="I2206" s="248"/>
      <c r="J2206" s="244"/>
      <c r="K2206" s="244"/>
      <c r="L2206" s="249"/>
      <c r="M2206" s="250"/>
      <c r="N2206" s="251"/>
      <c r="O2206" s="251"/>
      <c r="P2206" s="251"/>
      <c r="Q2206" s="251"/>
      <c r="R2206" s="251"/>
      <c r="S2206" s="251"/>
      <c r="T2206" s="25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3" t="s">
        <v>171</v>
      </c>
      <c r="AU2206" s="253" t="s">
        <v>81</v>
      </c>
      <c r="AV2206" s="14" t="s">
        <v>81</v>
      </c>
      <c r="AW2206" s="14" t="s">
        <v>33</v>
      </c>
      <c r="AX2206" s="14" t="s">
        <v>72</v>
      </c>
      <c r="AY2206" s="253" t="s">
        <v>160</v>
      </c>
    </row>
    <row r="2207" s="15" customFormat="1">
      <c r="A2207" s="15"/>
      <c r="B2207" s="254"/>
      <c r="C2207" s="255"/>
      <c r="D2207" s="234" t="s">
        <v>171</v>
      </c>
      <c r="E2207" s="256" t="s">
        <v>19</v>
      </c>
      <c r="F2207" s="257" t="s">
        <v>173</v>
      </c>
      <c r="G2207" s="255"/>
      <c r="H2207" s="258">
        <v>198.23599999999999</v>
      </c>
      <c r="I2207" s="259"/>
      <c r="J2207" s="255"/>
      <c r="K2207" s="255"/>
      <c r="L2207" s="260"/>
      <c r="M2207" s="261"/>
      <c r="N2207" s="262"/>
      <c r="O2207" s="262"/>
      <c r="P2207" s="262"/>
      <c r="Q2207" s="262"/>
      <c r="R2207" s="262"/>
      <c r="S2207" s="262"/>
      <c r="T2207" s="263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64" t="s">
        <v>171</v>
      </c>
      <c r="AU2207" s="264" t="s">
        <v>81</v>
      </c>
      <c r="AV2207" s="15" t="s">
        <v>167</v>
      </c>
      <c r="AW2207" s="15" t="s">
        <v>33</v>
      </c>
      <c r="AX2207" s="15" t="s">
        <v>72</v>
      </c>
      <c r="AY2207" s="264" t="s">
        <v>160</v>
      </c>
    </row>
    <row r="2208" s="14" customFormat="1">
      <c r="A2208" s="14"/>
      <c r="B2208" s="243"/>
      <c r="C2208" s="244"/>
      <c r="D2208" s="234" t="s">
        <v>171</v>
      </c>
      <c r="E2208" s="245" t="s">
        <v>19</v>
      </c>
      <c r="F2208" s="246" t="s">
        <v>2065</v>
      </c>
      <c r="G2208" s="244"/>
      <c r="H2208" s="247">
        <v>208.148</v>
      </c>
      <c r="I2208" s="248"/>
      <c r="J2208" s="244"/>
      <c r="K2208" s="244"/>
      <c r="L2208" s="249"/>
      <c r="M2208" s="250"/>
      <c r="N2208" s="251"/>
      <c r="O2208" s="251"/>
      <c r="P2208" s="251"/>
      <c r="Q2208" s="251"/>
      <c r="R2208" s="251"/>
      <c r="S2208" s="251"/>
      <c r="T2208" s="252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3" t="s">
        <v>171</v>
      </c>
      <c r="AU2208" s="253" t="s">
        <v>81</v>
      </c>
      <c r="AV2208" s="14" t="s">
        <v>81</v>
      </c>
      <c r="AW2208" s="14" t="s">
        <v>33</v>
      </c>
      <c r="AX2208" s="14" t="s">
        <v>79</v>
      </c>
      <c r="AY2208" s="253" t="s">
        <v>160</v>
      </c>
    </row>
    <row r="2209" s="2" customFormat="1" ht="24.15" customHeight="1">
      <c r="A2209" s="40"/>
      <c r="B2209" s="41"/>
      <c r="C2209" s="214" t="s">
        <v>2066</v>
      </c>
      <c r="D2209" s="214" t="s">
        <v>162</v>
      </c>
      <c r="E2209" s="215" t="s">
        <v>2067</v>
      </c>
      <c r="F2209" s="216" t="s">
        <v>2068</v>
      </c>
      <c r="G2209" s="217" t="s">
        <v>181</v>
      </c>
      <c r="H2209" s="218">
        <v>199.83799999999999</v>
      </c>
      <c r="I2209" s="219"/>
      <c r="J2209" s="220">
        <f>ROUND(I2209*H2209,2)</f>
        <v>0</v>
      </c>
      <c r="K2209" s="216" t="s">
        <v>166</v>
      </c>
      <c r="L2209" s="46"/>
      <c r="M2209" s="221" t="s">
        <v>19</v>
      </c>
      <c r="N2209" s="222" t="s">
        <v>43</v>
      </c>
      <c r="O2209" s="86"/>
      <c r="P2209" s="223">
        <f>O2209*H2209</f>
        <v>0</v>
      </c>
      <c r="Q2209" s="223">
        <v>0</v>
      </c>
      <c r="R2209" s="223">
        <f>Q2209*H2209</f>
        <v>0</v>
      </c>
      <c r="S2209" s="223">
        <v>0</v>
      </c>
      <c r="T2209" s="224">
        <f>S2209*H2209</f>
        <v>0</v>
      </c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R2209" s="225" t="s">
        <v>269</v>
      </c>
      <c r="AT2209" s="225" t="s">
        <v>162</v>
      </c>
      <c r="AU2209" s="225" t="s">
        <v>81</v>
      </c>
      <c r="AY2209" s="19" t="s">
        <v>160</v>
      </c>
      <c r="BE2209" s="226">
        <f>IF(N2209="základní",J2209,0)</f>
        <v>0</v>
      </c>
      <c r="BF2209" s="226">
        <f>IF(N2209="snížená",J2209,0)</f>
        <v>0</v>
      </c>
      <c r="BG2209" s="226">
        <f>IF(N2209="zákl. přenesená",J2209,0)</f>
        <v>0</v>
      </c>
      <c r="BH2209" s="226">
        <f>IF(N2209="sníž. přenesená",J2209,0)</f>
        <v>0</v>
      </c>
      <c r="BI2209" s="226">
        <f>IF(N2209="nulová",J2209,0)</f>
        <v>0</v>
      </c>
      <c r="BJ2209" s="19" t="s">
        <v>79</v>
      </c>
      <c r="BK2209" s="226">
        <f>ROUND(I2209*H2209,2)</f>
        <v>0</v>
      </c>
      <c r="BL2209" s="19" t="s">
        <v>269</v>
      </c>
      <c r="BM2209" s="225" t="s">
        <v>2069</v>
      </c>
    </row>
    <row r="2210" s="2" customFormat="1">
      <c r="A2210" s="40"/>
      <c r="B2210" s="41"/>
      <c r="C2210" s="42"/>
      <c r="D2210" s="227" t="s">
        <v>169</v>
      </c>
      <c r="E2210" s="42"/>
      <c r="F2210" s="228" t="s">
        <v>2070</v>
      </c>
      <c r="G2210" s="42"/>
      <c r="H2210" s="42"/>
      <c r="I2210" s="229"/>
      <c r="J2210" s="42"/>
      <c r="K2210" s="42"/>
      <c r="L2210" s="46"/>
      <c r="M2210" s="230"/>
      <c r="N2210" s="231"/>
      <c r="O2210" s="86"/>
      <c r="P2210" s="86"/>
      <c r="Q2210" s="86"/>
      <c r="R2210" s="86"/>
      <c r="S2210" s="86"/>
      <c r="T2210" s="87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T2210" s="19" t="s">
        <v>169</v>
      </c>
      <c r="AU2210" s="19" t="s">
        <v>81</v>
      </c>
    </row>
    <row r="2211" s="13" customFormat="1">
      <c r="A2211" s="13"/>
      <c r="B2211" s="232"/>
      <c r="C2211" s="233"/>
      <c r="D2211" s="234" t="s">
        <v>171</v>
      </c>
      <c r="E2211" s="235" t="s">
        <v>19</v>
      </c>
      <c r="F2211" s="236" t="s">
        <v>1853</v>
      </c>
      <c r="G2211" s="233"/>
      <c r="H2211" s="235" t="s">
        <v>19</v>
      </c>
      <c r="I2211" s="237"/>
      <c r="J2211" s="233"/>
      <c r="K2211" s="233"/>
      <c r="L2211" s="238"/>
      <c r="M2211" s="239"/>
      <c r="N2211" s="240"/>
      <c r="O2211" s="240"/>
      <c r="P2211" s="240"/>
      <c r="Q2211" s="240"/>
      <c r="R2211" s="240"/>
      <c r="S2211" s="240"/>
      <c r="T2211" s="241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2" t="s">
        <v>171</v>
      </c>
      <c r="AU2211" s="242" t="s">
        <v>81</v>
      </c>
      <c r="AV2211" s="13" t="s">
        <v>79</v>
      </c>
      <c r="AW2211" s="13" t="s">
        <v>33</v>
      </c>
      <c r="AX2211" s="13" t="s">
        <v>72</v>
      </c>
      <c r="AY2211" s="242" t="s">
        <v>160</v>
      </c>
    </row>
    <row r="2212" s="14" customFormat="1">
      <c r="A2212" s="14"/>
      <c r="B2212" s="243"/>
      <c r="C2212" s="244"/>
      <c r="D2212" s="234" t="s">
        <v>171</v>
      </c>
      <c r="E2212" s="245" t="s">
        <v>19</v>
      </c>
      <c r="F2212" s="246" t="s">
        <v>1825</v>
      </c>
      <c r="G2212" s="244"/>
      <c r="H2212" s="247">
        <v>7.5</v>
      </c>
      <c r="I2212" s="248"/>
      <c r="J2212" s="244"/>
      <c r="K2212" s="244"/>
      <c r="L2212" s="249"/>
      <c r="M2212" s="250"/>
      <c r="N2212" s="251"/>
      <c r="O2212" s="251"/>
      <c r="P2212" s="251"/>
      <c r="Q2212" s="251"/>
      <c r="R2212" s="251"/>
      <c r="S2212" s="251"/>
      <c r="T2212" s="252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3" t="s">
        <v>171</v>
      </c>
      <c r="AU2212" s="253" t="s">
        <v>81</v>
      </c>
      <c r="AV2212" s="14" t="s">
        <v>81</v>
      </c>
      <c r="AW2212" s="14" t="s">
        <v>33</v>
      </c>
      <c r="AX2212" s="14" t="s">
        <v>72</v>
      </c>
      <c r="AY2212" s="253" t="s">
        <v>160</v>
      </c>
    </row>
    <row r="2213" s="14" customFormat="1">
      <c r="A2213" s="14"/>
      <c r="B2213" s="243"/>
      <c r="C2213" s="244"/>
      <c r="D2213" s="234" t="s">
        <v>171</v>
      </c>
      <c r="E2213" s="245" t="s">
        <v>19</v>
      </c>
      <c r="F2213" s="246" t="s">
        <v>1828</v>
      </c>
      <c r="G2213" s="244"/>
      <c r="H2213" s="247">
        <v>18.824999999999999</v>
      </c>
      <c r="I2213" s="248"/>
      <c r="J2213" s="244"/>
      <c r="K2213" s="244"/>
      <c r="L2213" s="249"/>
      <c r="M2213" s="250"/>
      <c r="N2213" s="251"/>
      <c r="O2213" s="251"/>
      <c r="P2213" s="251"/>
      <c r="Q2213" s="251"/>
      <c r="R2213" s="251"/>
      <c r="S2213" s="251"/>
      <c r="T2213" s="25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3" t="s">
        <v>171</v>
      </c>
      <c r="AU2213" s="253" t="s">
        <v>81</v>
      </c>
      <c r="AV2213" s="14" t="s">
        <v>81</v>
      </c>
      <c r="AW2213" s="14" t="s">
        <v>33</v>
      </c>
      <c r="AX2213" s="14" t="s">
        <v>72</v>
      </c>
      <c r="AY2213" s="253" t="s">
        <v>160</v>
      </c>
    </row>
    <row r="2214" s="14" customFormat="1">
      <c r="A2214" s="14"/>
      <c r="B2214" s="243"/>
      <c r="C2214" s="244"/>
      <c r="D2214" s="234" t="s">
        <v>171</v>
      </c>
      <c r="E2214" s="245" t="s">
        <v>19</v>
      </c>
      <c r="F2214" s="246" t="s">
        <v>1831</v>
      </c>
      <c r="G2214" s="244"/>
      <c r="H2214" s="247">
        <v>173.51300000000001</v>
      </c>
      <c r="I2214" s="248"/>
      <c r="J2214" s="244"/>
      <c r="K2214" s="244"/>
      <c r="L2214" s="249"/>
      <c r="M2214" s="250"/>
      <c r="N2214" s="251"/>
      <c r="O2214" s="251"/>
      <c r="P2214" s="251"/>
      <c r="Q2214" s="251"/>
      <c r="R2214" s="251"/>
      <c r="S2214" s="251"/>
      <c r="T2214" s="252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3" t="s">
        <v>171</v>
      </c>
      <c r="AU2214" s="253" t="s">
        <v>81</v>
      </c>
      <c r="AV2214" s="14" t="s">
        <v>81</v>
      </c>
      <c r="AW2214" s="14" t="s">
        <v>33</v>
      </c>
      <c r="AX2214" s="14" t="s">
        <v>72</v>
      </c>
      <c r="AY2214" s="253" t="s">
        <v>160</v>
      </c>
    </row>
    <row r="2215" s="15" customFormat="1">
      <c r="A2215" s="15"/>
      <c r="B2215" s="254"/>
      <c r="C2215" s="255"/>
      <c r="D2215" s="234" t="s">
        <v>171</v>
      </c>
      <c r="E2215" s="256" t="s">
        <v>19</v>
      </c>
      <c r="F2215" s="257" t="s">
        <v>173</v>
      </c>
      <c r="G2215" s="255"/>
      <c r="H2215" s="258">
        <v>199.83799999999999</v>
      </c>
      <c r="I2215" s="259"/>
      <c r="J2215" s="255"/>
      <c r="K2215" s="255"/>
      <c r="L2215" s="260"/>
      <c r="M2215" s="261"/>
      <c r="N2215" s="262"/>
      <c r="O2215" s="262"/>
      <c r="P2215" s="262"/>
      <c r="Q2215" s="262"/>
      <c r="R2215" s="262"/>
      <c r="S2215" s="262"/>
      <c r="T2215" s="263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64" t="s">
        <v>171</v>
      </c>
      <c r="AU2215" s="264" t="s">
        <v>81</v>
      </c>
      <c r="AV2215" s="15" t="s">
        <v>167</v>
      </c>
      <c r="AW2215" s="15" t="s">
        <v>33</v>
      </c>
      <c r="AX2215" s="15" t="s">
        <v>79</v>
      </c>
      <c r="AY2215" s="264" t="s">
        <v>160</v>
      </c>
    </row>
    <row r="2216" s="2" customFormat="1" ht="16.5" customHeight="1">
      <c r="A2216" s="40"/>
      <c r="B2216" s="41"/>
      <c r="C2216" s="279" t="s">
        <v>2071</v>
      </c>
      <c r="D2216" s="279" t="s">
        <v>1270</v>
      </c>
      <c r="E2216" s="280" t="s">
        <v>2072</v>
      </c>
      <c r="F2216" s="281" t="s">
        <v>2073</v>
      </c>
      <c r="G2216" s="282" t="s">
        <v>181</v>
      </c>
      <c r="H2216" s="283">
        <v>419.66000000000002</v>
      </c>
      <c r="I2216" s="284"/>
      <c r="J2216" s="285">
        <f>ROUND(I2216*H2216,2)</f>
        <v>0</v>
      </c>
      <c r="K2216" s="281" t="s">
        <v>166</v>
      </c>
      <c r="L2216" s="286"/>
      <c r="M2216" s="287" t="s">
        <v>19</v>
      </c>
      <c r="N2216" s="288" t="s">
        <v>43</v>
      </c>
      <c r="O2216" s="86"/>
      <c r="P2216" s="223">
        <f>O2216*H2216</f>
        <v>0</v>
      </c>
      <c r="Q2216" s="223">
        <v>0.01337</v>
      </c>
      <c r="R2216" s="223">
        <f>Q2216*H2216</f>
        <v>5.6108542000000003</v>
      </c>
      <c r="S2216" s="223">
        <v>0</v>
      </c>
      <c r="T2216" s="224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25" t="s">
        <v>367</v>
      </c>
      <c r="AT2216" s="225" t="s">
        <v>1270</v>
      </c>
      <c r="AU2216" s="225" t="s">
        <v>81</v>
      </c>
      <c r="AY2216" s="19" t="s">
        <v>160</v>
      </c>
      <c r="BE2216" s="226">
        <f>IF(N2216="základní",J2216,0)</f>
        <v>0</v>
      </c>
      <c r="BF2216" s="226">
        <f>IF(N2216="snížená",J2216,0)</f>
        <v>0</v>
      </c>
      <c r="BG2216" s="226">
        <f>IF(N2216="zákl. přenesená",J2216,0)</f>
        <v>0</v>
      </c>
      <c r="BH2216" s="226">
        <f>IF(N2216="sníž. přenesená",J2216,0)</f>
        <v>0</v>
      </c>
      <c r="BI2216" s="226">
        <f>IF(N2216="nulová",J2216,0)</f>
        <v>0</v>
      </c>
      <c r="BJ2216" s="19" t="s">
        <v>79</v>
      </c>
      <c r="BK2216" s="226">
        <f>ROUND(I2216*H2216,2)</f>
        <v>0</v>
      </c>
      <c r="BL2216" s="19" t="s">
        <v>269</v>
      </c>
      <c r="BM2216" s="225" t="s">
        <v>2074</v>
      </c>
    </row>
    <row r="2217" s="13" customFormat="1">
      <c r="A2217" s="13"/>
      <c r="B2217" s="232"/>
      <c r="C2217" s="233"/>
      <c r="D2217" s="234" t="s">
        <v>171</v>
      </c>
      <c r="E2217" s="235" t="s">
        <v>19</v>
      </c>
      <c r="F2217" s="236" t="s">
        <v>1853</v>
      </c>
      <c r="G2217" s="233"/>
      <c r="H2217" s="235" t="s">
        <v>19</v>
      </c>
      <c r="I2217" s="237"/>
      <c r="J2217" s="233"/>
      <c r="K2217" s="233"/>
      <c r="L2217" s="238"/>
      <c r="M2217" s="239"/>
      <c r="N2217" s="240"/>
      <c r="O2217" s="240"/>
      <c r="P2217" s="240"/>
      <c r="Q2217" s="240"/>
      <c r="R2217" s="240"/>
      <c r="S2217" s="240"/>
      <c r="T2217" s="241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2" t="s">
        <v>171</v>
      </c>
      <c r="AU2217" s="242" t="s">
        <v>81</v>
      </c>
      <c r="AV2217" s="13" t="s">
        <v>79</v>
      </c>
      <c r="AW2217" s="13" t="s">
        <v>33</v>
      </c>
      <c r="AX2217" s="13" t="s">
        <v>72</v>
      </c>
      <c r="AY2217" s="242" t="s">
        <v>160</v>
      </c>
    </row>
    <row r="2218" s="14" customFormat="1">
      <c r="A2218" s="14"/>
      <c r="B2218" s="243"/>
      <c r="C2218" s="244"/>
      <c r="D2218" s="234" t="s">
        <v>171</v>
      </c>
      <c r="E2218" s="245" t="s">
        <v>19</v>
      </c>
      <c r="F2218" s="246" t="s">
        <v>1825</v>
      </c>
      <c r="G2218" s="244"/>
      <c r="H2218" s="247">
        <v>7.5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171</v>
      </c>
      <c r="AU2218" s="253" t="s">
        <v>81</v>
      </c>
      <c r="AV2218" s="14" t="s">
        <v>81</v>
      </c>
      <c r="AW2218" s="14" t="s">
        <v>33</v>
      </c>
      <c r="AX2218" s="14" t="s">
        <v>72</v>
      </c>
      <c r="AY2218" s="253" t="s">
        <v>160</v>
      </c>
    </row>
    <row r="2219" s="14" customFormat="1">
      <c r="A2219" s="14"/>
      <c r="B2219" s="243"/>
      <c r="C2219" s="244"/>
      <c r="D2219" s="234" t="s">
        <v>171</v>
      </c>
      <c r="E2219" s="245" t="s">
        <v>19</v>
      </c>
      <c r="F2219" s="246" t="s">
        <v>1828</v>
      </c>
      <c r="G2219" s="244"/>
      <c r="H2219" s="247">
        <v>18.824999999999999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3" t="s">
        <v>171</v>
      </c>
      <c r="AU2219" s="253" t="s">
        <v>81</v>
      </c>
      <c r="AV2219" s="14" t="s">
        <v>81</v>
      </c>
      <c r="AW2219" s="14" t="s">
        <v>33</v>
      </c>
      <c r="AX2219" s="14" t="s">
        <v>72</v>
      </c>
      <c r="AY2219" s="253" t="s">
        <v>160</v>
      </c>
    </row>
    <row r="2220" s="14" customFormat="1">
      <c r="A2220" s="14"/>
      <c r="B2220" s="243"/>
      <c r="C2220" s="244"/>
      <c r="D2220" s="234" t="s">
        <v>171</v>
      </c>
      <c r="E2220" s="245" t="s">
        <v>19</v>
      </c>
      <c r="F2220" s="246" t="s">
        <v>1831</v>
      </c>
      <c r="G2220" s="244"/>
      <c r="H2220" s="247">
        <v>173.51300000000001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3" t="s">
        <v>171</v>
      </c>
      <c r="AU2220" s="253" t="s">
        <v>81</v>
      </c>
      <c r="AV2220" s="14" t="s">
        <v>81</v>
      </c>
      <c r="AW2220" s="14" t="s">
        <v>33</v>
      </c>
      <c r="AX2220" s="14" t="s">
        <v>72</v>
      </c>
      <c r="AY2220" s="253" t="s">
        <v>160</v>
      </c>
    </row>
    <row r="2221" s="15" customFormat="1">
      <c r="A2221" s="15"/>
      <c r="B2221" s="254"/>
      <c r="C2221" s="255"/>
      <c r="D2221" s="234" t="s">
        <v>171</v>
      </c>
      <c r="E2221" s="256" t="s">
        <v>19</v>
      </c>
      <c r="F2221" s="257" t="s">
        <v>173</v>
      </c>
      <c r="G2221" s="255"/>
      <c r="H2221" s="258">
        <v>199.83799999999999</v>
      </c>
      <c r="I2221" s="259"/>
      <c r="J2221" s="255"/>
      <c r="K2221" s="255"/>
      <c r="L2221" s="260"/>
      <c r="M2221" s="261"/>
      <c r="N2221" s="262"/>
      <c r="O2221" s="262"/>
      <c r="P2221" s="262"/>
      <c r="Q2221" s="262"/>
      <c r="R2221" s="262"/>
      <c r="S2221" s="262"/>
      <c r="T2221" s="263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4" t="s">
        <v>171</v>
      </c>
      <c r="AU2221" s="264" t="s">
        <v>81</v>
      </c>
      <c r="AV2221" s="15" t="s">
        <v>167</v>
      </c>
      <c r="AW2221" s="15" t="s">
        <v>33</v>
      </c>
      <c r="AX2221" s="15" t="s">
        <v>72</v>
      </c>
      <c r="AY2221" s="264" t="s">
        <v>160</v>
      </c>
    </row>
    <row r="2222" s="14" customFormat="1">
      <c r="A2222" s="14"/>
      <c r="B2222" s="243"/>
      <c r="C2222" s="244"/>
      <c r="D2222" s="234" t="s">
        <v>171</v>
      </c>
      <c r="E2222" s="245" t="s">
        <v>19</v>
      </c>
      <c r="F2222" s="246" t="s">
        <v>2075</v>
      </c>
      <c r="G2222" s="244"/>
      <c r="H2222" s="247">
        <v>419.66000000000002</v>
      </c>
      <c r="I2222" s="248"/>
      <c r="J2222" s="244"/>
      <c r="K2222" s="244"/>
      <c r="L2222" s="249"/>
      <c r="M2222" s="250"/>
      <c r="N2222" s="251"/>
      <c r="O2222" s="251"/>
      <c r="P2222" s="251"/>
      <c r="Q2222" s="251"/>
      <c r="R2222" s="251"/>
      <c r="S2222" s="251"/>
      <c r="T2222" s="252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3" t="s">
        <v>171</v>
      </c>
      <c r="AU2222" s="253" t="s">
        <v>81</v>
      </c>
      <c r="AV2222" s="14" t="s">
        <v>81</v>
      </c>
      <c r="AW2222" s="14" t="s">
        <v>33</v>
      </c>
      <c r="AX2222" s="14" t="s">
        <v>79</v>
      </c>
      <c r="AY2222" s="253" t="s">
        <v>160</v>
      </c>
    </row>
    <row r="2223" s="2" customFormat="1" ht="24.15" customHeight="1">
      <c r="A2223" s="40"/>
      <c r="B2223" s="41"/>
      <c r="C2223" s="214" t="s">
        <v>2076</v>
      </c>
      <c r="D2223" s="214" t="s">
        <v>162</v>
      </c>
      <c r="E2223" s="215" t="s">
        <v>2077</v>
      </c>
      <c r="F2223" s="216" t="s">
        <v>2078</v>
      </c>
      <c r="G2223" s="217" t="s">
        <v>181</v>
      </c>
      <c r="H2223" s="218">
        <v>204.79499999999999</v>
      </c>
      <c r="I2223" s="219"/>
      <c r="J2223" s="220">
        <f>ROUND(I2223*H2223,2)</f>
        <v>0</v>
      </c>
      <c r="K2223" s="216" t="s">
        <v>166</v>
      </c>
      <c r="L2223" s="46"/>
      <c r="M2223" s="221" t="s">
        <v>19</v>
      </c>
      <c r="N2223" s="222" t="s">
        <v>43</v>
      </c>
      <c r="O2223" s="86"/>
      <c r="P2223" s="223">
        <f>O2223*H2223</f>
        <v>0</v>
      </c>
      <c r="Q2223" s="223">
        <v>0.00010000000000000001</v>
      </c>
      <c r="R2223" s="223">
        <f>Q2223*H2223</f>
        <v>0.020479500000000001</v>
      </c>
      <c r="S2223" s="223">
        <v>0</v>
      </c>
      <c r="T2223" s="224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25" t="s">
        <v>269</v>
      </c>
      <c r="AT2223" s="225" t="s">
        <v>162</v>
      </c>
      <c r="AU2223" s="225" t="s">
        <v>81</v>
      </c>
      <c r="AY2223" s="19" t="s">
        <v>160</v>
      </c>
      <c r="BE2223" s="226">
        <f>IF(N2223="základní",J2223,0)</f>
        <v>0</v>
      </c>
      <c r="BF2223" s="226">
        <f>IF(N2223="snížená",J2223,0)</f>
        <v>0</v>
      </c>
      <c r="BG2223" s="226">
        <f>IF(N2223="zákl. přenesená",J2223,0)</f>
        <v>0</v>
      </c>
      <c r="BH2223" s="226">
        <f>IF(N2223="sníž. přenesená",J2223,0)</f>
        <v>0</v>
      </c>
      <c r="BI2223" s="226">
        <f>IF(N2223="nulová",J2223,0)</f>
        <v>0</v>
      </c>
      <c r="BJ2223" s="19" t="s">
        <v>79</v>
      </c>
      <c r="BK2223" s="226">
        <f>ROUND(I2223*H2223,2)</f>
        <v>0</v>
      </c>
      <c r="BL2223" s="19" t="s">
        <v>269</v>
      </c>
      <c r="BM2223" s="225" t="s">
        <v>2079</v>
      </c>
    </row>
    <row r="2224" s="2" customFormat="1">
      <c r="A2224" s="40"/>
      <c r="B2224" s="41"/>
      <c r="C2224" s="42"/>
      <c r="D2224" s="227" t="s">
        <v>169</v>
      </c>
      <c r="E2224" s="42"/>
      <c r="F2224" s="228" t="s">
        <v>2080</v>
      </c>
      <c r="G2224" s="42"/>
      <c r="H2224" s="42"/>
      <c r="I2224" s="229"/>
      <c r="J2224" s="42"/>
      <c r="K2224" s="42"/>
      <c r="L2224" s="46"/>
      <c r="M2224" s="230"/>
      <c r="N2224" s="231"/>
      <c r="O2224" s="86"/>
      <c r="P2224" s="86"/>
      <c r="Q2224" s="86"/>
      <c r="R2224" s="86"/>
      <c r="S2224" s="86"/>
      <c r="T2224" s="87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T2224" s="19" t="s">
        <v>169</v>
      </c>
      <c r="AU2224" s="19" t="s">
        <v>81</v>
      </c>
    </row>
    <row r="2225" s="13" customFormat="1">
      <c r="A2225" s="13"/>
      <c r="B2225" s="232"/>
      <c r="C2225" s="233"/>
      <c r="D2225" s="234" t="s">
        <v>171</v>
      </c>
      <c r="E2225" s="235" t="s">
        <v>19</v>
      </c>
      <c r="F2225" s="236" t="s">
        <v>2081</v>
      </c>
      <c r="G2225" s="233"/>
      <c r="H2225" s="235" t="s">
        <v>19</v>
      </c>
      <c r="I2225" s="237"/>
      <c r="J2225" s="233"/>
      <c r="K2225" s="233"/>
      <c r="L2225" s="238"/>
      <c r="M2225" s="239"/>
      <c r="N2225" s="240"/>
      <c r="O2225" s="240"/>
      <c r="P2225" s="240"/>
      <c r="Q2225" s="240"/>
      <c r="R2225" s="240"/>
      <c r="S2225" s="240"/>
      <c r="T2225" s="241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2" t="s">
        <v>171</v>
      </c>
      <c r="AU2225" s="242" t="s">
        <v>81</v>
      </c>
      <c r="AV2225" s="13" t="s">
        <v>79</v>
      </c>
      <c r="AW2225" s="13" t="s">
        <v>33</v>
      </c>
      <c r="AX2225" s="13" t="s">
        <v>72</v>
      </c>
      <c r="AY2225" s="242" t="s">
        <v>160</v>
      </c>
    </row>
    <row r="2226" s="14" customFormat="1">
      <c r="A2226" s="14"/>
      <c r="B2226" s="243"/>
      <c r="C2226" s="244"/>
      <c r="D2226" s="234" t="s">
        <v>171</v>
      </c>
      <c r="E2226" s="245" t="s">
        <v>19</v>
      </c>
      <c r="F2226" s="246" t="s">
        <v>1825</v>
      </c>
      <c r="G2226" s="244"/>
      <c r="H2226" s="247">
        <v>7.5</v>
      </c>
      <c r="I2226" s="248"/>
      <c r="J2226" s="244"/>
      <c r="K2226" s="244"/>
      <c r="L2226" s="249"/>
      <c r="M2226" s="250"/>
      <c r="N2226" s="251"/>
      <c r="O2226" s="251"/>
      <c r="P2226" s="251"/>
      <c r="Q2226" s="251"/>
      <c r="R2226" s="251"/>
      <c r="S2226" s="251"/>
      <c r="T2226" s="25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3" t="s">
        <v>171</v>
      </c>
      <c r="AU2226" s="253" t="s">
        <v>81</v>
      </c>
      <c r="AV2226" s="14" t="s">
        <v>81</v>
      </c>
      <c r="AW2226" s="14" t="s">
        <v>33</v>
      </c>
      <c r="AX2226" s="14" t="s">
        <v>72</v>
      </c>
      <c r="AY2226" s="253" t="s">
        <v>160</v>
      </c>
    </row>
    <row r="2227" s="14" customFormat="1">
      <c r="A2227" s="14"/>
      <c r="B2227" s="243"/>
      <c r="C2227" s="244"/>
      <c r="D2227" s="234" t="s">
        <v>171</v>
      </c>
      <c r="E2227" s="245" t="s">
        <v>19</v>
      </c>
      <c r="F2227" s="246" t="s">
        <v>1828</v>
      </c>
      <c r="G2227" s="244"/>
      <c r="H2227" s="247">
        <v>18.824999999999999</v>
      </c>
      <c r="I2227" s="248"/>
      <c r="J2227" s="244"/>
      <c r="K2227" s="244"/>
      <c r="L2227" s="249"/>
      <c r="M2227" s="250"/>
      <c r="N2227" s="251"/>
      <c r="O2227" s="251"/>
      <c r="P2227" s="251"/>
      <c r="Q2227" s="251"/>
      <c r="R2227" s="251"/>
      <c r="S2227" s="251"/>
      <c r="T2227" s="252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3" t="s">
        <v>171</v>
      </c>
      <c r="AU2227" s="253" t="s">
        <v>81</v>
      </c>
      <c r="AV2227" s="14" t="s">
        <v>81</v>
      </c>
      <c r="AW2227" s="14" t="s">
        <v>33</v>
      </c>
      <c r="AX2227" s="14" t="s">
        <v>72</v>
      </c>
      <c r="AY2227" s="253" t="s">
        <v>160</v>
      </c>
    </row>
    <row r="2228" s="14" customFormat="1">
      <c r="A2228" s="14"/>
      <c r="B2228" s="243"/>
      <c r="C2228" s="244"/>
      <c r="D2228" s="234" t="s">
        <v>171</v>
      </c>
      <c r="E2228" s="245" t="s">
        <v>19</v>
      </c>
      <c r="F2228" s="246" t="s">
        <v>2060</v>
      </c>
      <c r="G2228" s="244"/>
      <c r="H2228" s="247">
        <v>178.47</v>
      </c>
      <c r="I2228" s="248"/>
      <c r="J2228" s="244"/>
      <c r="K2228" s="244"/>
      <c r="L2228" s="249"/>
      <c r="M2228" s="250"/>
      <c r="N2228" s="251"/>
      <c r="O2228" s="251"/>
      <c r="P2228" s="251"/>
      <c r="Q2228" s="251"/>
      <c r="R2228" s="251"/>
      <c r="S2228" s="251"/>
      <c r="T2228" s="252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3" t="s">
        <v>171</v>
      </c>
      <c r="AU2228" s="253" t="s">
        <v>81</v>
      </c>
      <c r="AV2228" s="14" t="s">
        <v>81</v>
      </c>
      <c r="AW2228" s="14" t="s">
        <v>33</v>
      </c>
      <c r="AX2228" s="14" t="s">
        <v>72</v>
      </c>
      <c r="AY2228" s="253" t="s">
        <v>160</v>
      </c>
    </row>
    <row r="2229" s="15" customFormat="1">
      <c r="A2229" s="15"/>
      <c r="B2229" s="254"/>
      <c r="C2229" s="255"/>
      <c r="D2229" s="234" t="s">
        <v>171</v>
      </c>
      <c r="E2229" s="256" t="s">
        <v>19</v>
      </c>
      <c r="F2229" s="257" t="s">
        <v>173</v>
      </c>
      <c r="G2229" s="255"/>
      <c r="H2229" s="258">
        <v>204.79499999999999</v>
      </c>
      <c r="I2229" s="259"/>
      <c r="J2229" s="255"/>
      <c r="K2229" s="255"/>
      <c r="L2229" s="260"/>
      <c r="M2229" s="261"/>
      <c r="N2229" s="262"/>
      <c r="O2229" s="262"/>
      <c r="P2229" s="262"/>
      <c r="Q2229" s="262"/>
      <c r="R2229" s="262"/>
      <c r="S2229" s="262"/>
      <c r="T2229" s="263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T2229" s="264" t="s">
        <v>171</v>
      </c>
      <c r="AU2229" s="264" t="s">
        <v>81</v>
      </c>
      <c r="AV2229" s="15" t="s">
        <v>167</v>
      </c>
      <c r="AW2229" s="15" t="s">
        <v>33</v>
      </c>
      <c r="AX2229" s="15" t="s">
        <v>79</v>
      </c>
      <c r="AY2229" s="264" t="s">
        <v>160</v>
      </c>
    </row>
    <row r="2230" s="2" customFormat="1" ht="16.5" customHeight="1">
      <c r="A2230" s="40"/>
      <c r="B2230" s="41"/>
      <c r="C2230" s="214" t="s">
        <v>2082</v>
      </c>
      <c r="D2230" s="214" t="s">
        <v>162</v>
      </c>
      <c r="E2230" s="215" t="s">
        <v>2083</v>
      </c>
      <c r="F2230" s="216" t="s">
        <v>2084</v>
      </c>
      <c r="G2230" s="217" t="s">
        <v>181</v>
      </c>
      <c r="H2230" s="218">
        <v>206.11099999999999</v>
      </c>
      <c r="I2230" s="219"/>
      <c r="J2230" s="220">
        <f>ROUND(I2230*H2230,2)</f>
        <v>0</v>
      </c>
      <c r="K2230" s="216" t="s">
        <v>166</v>
      </c>
      <c r="L2230" s="46"/>
      <c r="M2230" s="221" t="s">
        <v>19</v>
      </c>
      <c r="N2230" s="222" t="s">
        <v>43</v>
      </c>
      <c r="O2230" s="86"/>
      <c r="P2230" s="223">
        <f>O2230*H2230</f>
        <v>0</v>
      </c>
      <c r="Q2230" s="223">
        <v>0</v>
      </c>
      <c r="R2230" s="223">
        <f>Q2230*H2230</f>
        <v>0</v>
      </c>
      <c r="S2230" s="223">
        <v>0</v>
      </c>
      <c r="T2230" s="224">
        <f>S2230*H2230</f>
        <v>0</v>
      </c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R2230" s="225" t="s">
        <v>269</v>
      </c>
      <c r="AT2230" s="225" t="s">
        <v>162</v>
      </c>
      <c r="AU2230" s="225" t="s">
        <v>81</v>
      </c>
      <c r="AY2230" s="19" t="s">
        <v>160</v>
      </c>
      <c r="BE2230" s="226">
        <f>IF(N2230="základní",J2230,0)</f>
        <v>0</v>
      </c>
      <c r="BF2230" s="226">
        <f>IF(N2230="snížená",J2230,0)</f>
        <v>0</v>
      </c>
      <c r="BG2230" s="226">
        <f>IF(N2230="zákl. přenesená",J2230,0)</f>
        <v>0</v>
      </c>
      <c r="BH2230" s="226">
        <f>IF(N2230="sníž. přenesená",J2230,0)</f>
        <v>0</v>
      </c>
      <c r="BI2230" s="226">
        <f>IF(N2230="nulová",J2230,0)</f>
        <v>0</v>
      </c>
      <c r="BJ2230" s="19" t="s">
        <v>79</v>
      </c>
      <c r="BK2230" s="226">
        <f>ROUND(I2230*H2230,2)</f>
        <v>0</v>
      </c>
      <c r="BL2230" s="19" t="s">
        <v>269</v>
      </c>
      <c r="BM2230" s="225" t="s">
        <v>2085</v>
      </c>
    </row>
    <row r="2231" s="2" customFormat="1">
      <c r="A2231" s="40"/>
      <c r="B2231" s="41"/>
      <c r="C2231" s="42"/>
      <c r="D2231" s="227" t="s">
        <v>169</v>
      </c>
      <c r="E2231" s="42"/>
      <c r="F2231" s="228" t="s">
        <v>2086</v>
      </c>
      <c r="G2231" s="42"/>
      <c r="H2231" s="42"/>
      <c r="I2231" s="229"/>
      <c r="J2231" s="42"/>
      <c r="K2231" s="42"/>
      <c r="L2231" s="46"/>
      <c r="M2231" s="230"/>
      <c r="N2231" s="231"/>
      <c r="O2231" s="86"/>
      <c r="P2231" s="86"/>
      <c r="Q2231" s="86"/>
      <c r="R2231" s="86"/>
      <c r="S2231" s="86"/>
      <c r="T2231" s="87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T2231" s="19" t="s">
        <v>169</v>
      </c>
      <c r="AU2231" s="19" t="s">
        <v>81</v>
      </c>
    </row>
    <row r="2232" s="13" customFormat="1">
      <c r="A2232" s="13"/>
      <c r="B2232" s="232"/>
      <c r="C2232" s="233"/>
      <c r="D2232" s="234" t="s">
        <v>171</v>
      </c>
      <c r="E2232" s="235" t="s">
        <v>19</v>
      </c>
      <c r="F2232" s="236" t="s">
        <v>1853</v>
      </c>
      <c r="G2232" s="233"/>
      <c r="H2232" s="235" t="s">
        <v>19</v>
      </c>
      <c r="I2232" s="237"/>
      <c r="J2232" s="233"/>
      <c r="K2232" s="233"/>
      <c r="L2232" s="238"/>
      <c r="M2232" s="239"/>
      <c r="N2232" s="240"/>
      <c r="O2232" s="240"/>
      <c r="P2232" s="240"/>
      <c r="Q2232" s="240"/>
      <c r="R2232" s="240"/>
      <c r="S2232" s="240"/>
      <c r="T2232" s="241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2" t="s">
        <v>171</v>
      </c>
      <c r="AU2232" s="242" t="s">
        <v>81</v>
      </c>
      <c r="AV2232" s="13" t="s">
        <v>79</v>
      </c>
      <c r="AW2232" s="13" t="s">
        <v>33</v>
      </c>
      <c r="AX2232" s="13" t="s">
        <v>72</v>
      </c>
      <c r="AY2232" s="242" t="s">
        <v>160</v>
      </c>
    </row>
    <row r="2233" s="14" customFormat="1">
      <c r="A2233" s="14"/>
      <c r="B2233" s="243"/>
      <c r="C2233" s="244"/>
      <c r="D2233" s="234" t="s">
        <v>171</v>
      </c>
      <c r="E2233" s="245" t="s">
        <v>19</v>
      </c>
      <c r="F2233" s="246" t="s">
        <v>2087</v>
      </c>
      <c r="G2233" s="244"/>
      <c r="H2233" s="247">
        <v>7.875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3" t="s">
        <v>171</v>
      </c>
      <c r="AU2233" s="253" t="s">
        <v>81</v>
      </c>
      <c r="AV2233" s="14" t="s">
        <v>81</v>
      </c>
      <c r="AW2233" s="14" t="s">
        <v>33</v>
      </c>
      <c r="AX2233" s="14" t="s">
        <v>72</v>
      </c>
      <c r="AY2233" s="253" t="s">
        <v>160</v>
      </c>
    </row>
    <row r="2234" s="14" customFormat="1">
      <c r="A2234" s="14"/>
      <c r="B2234" s="243"/>
      <c r="C2234" s="244"/>
      <c r="D2234" s="234" t="s">
        <v>171</v>
      </c>
      <c r="E2234" s="245" t="s">
        <v>19</v>
      </c>
      <c r="F2234" s="246" t="s">
        <v>2059</v>
      </c>
      <c r="G2234" s="244"/>
      <c r="H2234" s="247">
        <v>19.765999999999998</v>
      </c>
      <c r="I2234" s="248"/>
      <c r="J2234" s="244"/>
      <c r="K2234" s="244"/>
      <c r="L2234" s="249"/>
      <c r="M2234" s="250"/>
      <c r="N2234" s="251"/>
      <c r="O2234" s="251"/>
      <c r="P2234" s="251"/>
      <c r="Q2234" s="251"/>
      <c r="R2234" s="251"/>
      <c r="S2234" s="251"/>
      <c r="T2234" s="252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3" t="s">
        <v>171</v>
      </c>
      <c r="AU2234" s="253" t="s">
        <v>81</v>
      </c>
      <c r="AV2234" s="14" t="s">
        <v>81</v>
      </c>
      <c r="AW2234" s="14" t="s">
        <v>33</v>
      </c>
      <c r="AX2234" s="14" t="s">
        <v>72</v>
      </c>
      <c r="AY2234" s="253" t="s">
        <v>160</v>
      </c>
    </row>
    <row r="2235" s="14" customFormat="1">
      <c r="A2235" s="14"/>
      <c r="B2235" s="243"/>
      <c r="C2235" s="244"/>
      <c r="D2235" s="234" t="s">
        <v>171</v>
      </c>
      <c r="E2235" s="245" t="s">
        <v>19</v>
      </c>
      <c r="F2235" s="246" t="s">
        <v>2088</v>
      </c>
      <c r="G2235" s="244"/>
      <c r="H2235" s="247">
        <v>178.47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171</v>
      </c>
      <c r="AU2235" s="253" t="s">
        <v>81</v>
      </c>
      <c r="AV2235" s="14" t="s">
        <v>81</v>
      </c>
      <c r="AW2235" s="14" t="s">
        <v>33</v>
      </c>
      <c r="AX2235" s="14" t="s">
        <v>72</v>
      </c>
      <c r="AY2235" s="253" t="s">
        <v>160</v>
      </c>
    </row>
    <row r="2236" s="15" customFormat="1">
      <c r="A2236" s="15"/>
      <c r="B2236" s="254"/>
      <c r="C2236" s="255"/>
      <c r="D2236" s="234" t="s">
        <v>171</v>
      </c>
      <c r="E2236" s="256" t="s">
        <v>19</v>
      </c>
      <c r="F2236" s="257" t="s">
        <v>173</v>
      </c>
      <c r="G2236" s="255"/>
      <c r="H2236" s="258">
        <v>206.11099999999999</v>
      </c>
      <c r="I2236" s="259"/>
      <c r="J2236" s="255"/>
      <c r="K2236" s="255"/>
      <c r="L2236" s="260"/>
      <c r="M2236" s="261"/>
      <c r="N2236" s="262"/>
      <c r="O2236" s="262"/>
      <c r="P2236" s="262"/>
      <c r="Q2236" s="262"/>
      <c r="R2236" s="262"/>
      <c r="S2236" s="262"/>
      <c r="T2236" s="263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T2236" s="264" t="s">
        <v>171</v>
      </c>
      <c r="AU2236" s="264" t="s">
        <v>81</v>
      </c>
      <c r="AV2236" s="15" t="s">
        <v>167</v>
      </c>
      <c r="AW2236" s="15" t="s">
        <v>33</v>
      </c>
      <c r="AX2236" s="15" t="s">
        <v>79</v>
      </c>
      <c r="AY2236" s="264" t="s">
        <v>160</v>
      </c>
    </row>
    <row r="2237" s="2" customFormat="1" ht="16.5" customHeight="1">
      <c r="A2237" s="40"/>
      <c r="B2237" s="41"/>
      <c r="C2237" s="279" t="s">
        <v>2089</v>
      </c>
      <c r="D2237" s="279" t="s">
        <v>1270</v>
      </c>
      <c r="E2237" s="280" t="s">
        <v>2090</v>
      </c>
      <c r="F2237" s="281" t="s">
        <v>2091</v>
      </c>
      <c r="G2237" s="282" t="s">
        <v>222</v>
      </c>
      <c r="H2237" s="283">
        <v>21.643000000000001</v>
      </c>
      <c r="I2237" s="284"/>
      <c r="J2237" s="285">
        <f>ROUND(I2237*H2237,2)</f>
        <v>0</v>
      </c>
      <c r="K2237" s="281" t="s">
        <v>166</v>
      </c>
      <c r="L2237" s="286"/>
      <c r="M2237" s="287" t="s">
        <v>19</v>
      </c>
      <c r="N2237" s="288" t="s">
        <v>43</v>
      </c>
      <c r="O2237" s="86"/>
      <c r="P2237" s="223">
        <f>O2237*H2237</f>
        <v>0</v>
      </c>
      <c r="Q2237" s="223">
        <v>0.026249999999999999</v>
      </c>
      <c r="R2237" s="223">
        <f>Q2237*H2237</f>
        <v>0.56812874999999996</v>
      </c>
      <c r="S2237" s="223">
        <v>0</v>
      </c>
      <c r="T2237" s="224">
        <f>S2237*H2237</f>
        <v>0</v>
      </c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R2237" s="225" t="s">
        <v>367</v>
      </c>
      <c r="AT2237" s="225" t="s">
        <v>1270</v>
      </c>
      <c r="AU2237" s="225" t="s">
        <v>81</v>
      </c>
      <c r="AY2237" s="19" t="s">
        <v>160</v>
      </c>
      <c r="BE2237" s="226">
        <f>IF(N2237="základní",J2237,0)</f>
        <v>0</v>
      </c>
      <c r="BF2237" s="226">
        <f>IF(N2237="snížená",J2237,0)</f>
        <v>0</v>
      </c>
      <c r="BG2237" s="226">
        <f>IF(N2237="zákl. přenesená",J2237,0)</f>
        <v>0</v>
      </c>
      <c r="BH2237" s="226">
        <f>IF(N2237="sníž. přenesená",J2237,0)</f>
        <v>0</v>
      </c>
      <c r="BI2237" s="226">
        <f>IF(N2237="nulová",J2237,0)</f>
        <v>0</v>
      </c>
      <c r="BJ2237" s="19" t="s">
        <v>79</v>
      </c>
      <c r="BK2237" s="226">
        <f>ROUND(I2237*H2237,2)</f>
        <v>0</v>
      </c>
      <c r="BL2237" s="19" t="s">
        <v>269</v>
      </c>
      <c r="BM2237" s="225" t="s">
        <v>2092</v>
      </c>
    </row>
    <row r="2238" s="13" customFormat="1">
      <c r="A2238" s="13"/>
      <c r="B2238" s="232"/>
      <c r="C2238" s="233"/>
      <c r="D2238" s="234" t="s">
        <v>171</v>
      </c>
      <c r="E2238" s="235" t="s">
        <v>19</v>
      </c>
      <c r="F2238" s="236" t="s">
        <v>1853</v>
      </c>
      <c r="G2238" s="233"/>
      <c r="H2238" s="235" t="s">
        <v>19</v>
      </c>
      <c r="I2238" s="237"/>
      <c r="J2238" s="233"/>
      <c r="K2238" s="233"/>
      <c r="L2238" s="238"/>
      <c r="M2238" s="239"/>
      <c r="N2238" s="240"/>
      <c r="O2238" s="240"/>
      <c r="P2238" s="240"/>
      <c r="Q2238" s="240"/>
      <c r="R2238" s="240"/>
      <c r="S2238" s="240"/>
      <c r="T2238" s="241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2" t="s">
        <v>171</v>
      </c>
      <c r="AU2238" s="242" t="s">
        <v>81</v>
      </c>
      <c r="AV2238" s="13" t="s">
        <v>79</v>
      </c>
      <c r="AW2238" s="13" t="s">
        <v>33</v>
      </c>
      <c r="AX2238" s="13" t="s">
        <v>72</v>
      </c>
      <c r="AY2238" s="242" t="s">
        <v>160</v>
      </c>
    </row>
    <row r="2239" s="14" customFormat="1">
      <c r="A2239" s="14"/>
      <c r="B2239" s="243"/>
      <c r="C2239" s="244"/>
      <c r="D2239" s="234" t="s">
        <v>171</v>
      </c>
      <c r="E2239" s="245" t="s">
        <v>19</v>
      </c>
      <c r="F2239" s="246" t="s">
        <v>2093</v>
      </c>
      <c r="G2239" s="244"/>
      <c r="H2239" s="247">
        <v>0.78800000000000003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171</v>
      </c>
      <c r="AU2239" s="253" t="s">
        <v>81</v>
      </c>
      <c r="AV2239" s="14" t="s">
        <v>81</v>
      </c>
      <c r="AW2239" s="14" t="s">
        <v>33</v>
      </c>
      <c r="AX2239" s="14" t="s">
        <v>72</v>
      </c>
      <c r="AY2239" s="253" t="s">
        <v>160</v>
      </c>
    </row>
    <row r="2240" s="14" customFormat="1">
      <c r="A2240" s="14"/>
      <c r="B2240" s="243"/>
      <c r="C2240" s="244"/>
      <c r="D2240" s="234" t="s">
        <v>171</v>
      </c>
      <c r="E2240" s="245" t="s">
        <v>19</v>
      </c>
      <c r="F2240" s="246" t="s">
        <v>2094</v>
      </c>
      <c r="G2240" s="244"/>
      <c r="H2240" s="247">
        <v>1.9770000000000001</v>
      </c>
      <c r="I2240" s="248"/>
      <c r="J2240" s="244"/>
      <c r="K2240" s="244"/>
      <c r="L2240" s="249"/>
      <c r="M2240" s="250"/>
      <c r="N2240" s="251"/>
      <c r="O2240" s="251"/>
      <c r="P2240" s="251"/>
      <c r="Q2240" s="251"/>
      <c r="R2240" s="251"/>
      <c r="S2240" s="251"/>
      <c r="T2240" s="252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3" t="s">
        <v>171</v>
      </c>
      <c r="AU2240" s="253" t="s">
        <v>81</v>
      </c>
      <c r="AV2240" s="14" t="s">
        <v>81</v>
      </c>
      <c r="AW2240" s="14" t="s">
        <v>33</v>
      </c>
      <c r="AX2240" s="14" t="s">
        <v>72</v>
      </c>
      <c r="AY2240" s="253" t="s">
        <v>160</v>
      </c>
    </row>
    <row r="2241" s="14" customFormat="1">
      <c r="A2241" s="14"/>
      <c r="B2241" s="243"/>
      <c r="C2241" s="244"/>
      <c r="D2241" s="234" t="s">
        <v>171</v>
      </c>
      <c r="E2241" s="245" t="s">
        <v>19</v>
      </c>
      <c r="F2241" s="246" t="s">
        <v>2095</v>
      </c>
      <c r="G2241" s="244"/>
      <c r="H2241" s="247">
        <v>17.847000000000001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3" t="s">
        <v>171</v>
      </c>
      <c r="AU2241" s="253" t="s">
        <v>81</v>
      </c>
      <c r="AV2241" s="14" t="s">
        <v>81</v>
      </c>
      <c r="AW2241" s="14" t="s">
        <v>33</v>
      </c>
      <c r="AX2241" s="14" t="s">
        <v>72</v>
      </c>
      <c r="AY2241" s="253" t="s">
        <v>160</v>
      </c>
    </row>
    <row r="2242" s="15" customFormat="1">
      <c r="A2242" s="15"/>
      <c r="B2242" s="254"/>
      <c r="C2242" s="255"/>
      <c r="D2242" s="234" t="s">
        <v>171</v>
      </c>
      <c r="E2242" s="256" t="s">
        <v>19</v>
      </c>
      <c r="F2242" s="257" t="s">
        <v>173</v>
      </c>
      <c r="G2242" s="255"/>
      <c r="H2242" s="258">
        <v>20.611999999999998</v>
      </c>
      <c r="I2242" s="259"/>
      <c r="J2242" s="255"/>
      <c r="K2242" s="255"/>
      <c r="L2242" s="260"/>
      <c r="M2242" s="261"/>
      <c r="N2242" s="262"/>
      <c r="O2242" s="262"/>
      <c r="P2242" s="262"/>
      <c r="Q2242" s="262"/>
      <c r="R2242" s="262"/>
      <c r="S2242" s="262"/>
      <c r="T2242" s="263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64" t="s">
        <v>171</v>
      </c>
      <c r="AU2242" s="264" t="s">
        <v>81</v>
      </c>
      <c r="AV2242" s="15" t="s">
        <v>167</v>
      </c>
      <c r="AW2242" s="15" t="s">
        <v>33</v>
      </c>
      <c r="AX2242" s="15" t="s">
        <v>72</v>
      </c>
      <c r="AY2242" s="264" t="s">
        <v>160</v>
      </c>
    </row>
    <row r="2243" s="14" customFormat="1">
      <c r="A2243" s="14"/>
      <c r="B2243" s="243"/>
      <c r="C2243" s="244"/>
      <c r="D2243" s="234" t="s">
        <v>171</v>
      </c>
      <c r="E2243" s="245" t="s">
        <v>19</v>
      </c>
      <c r="F2243" s="246" t="s">
        <v>2096</v>
      </c>
      <c r="G2243" s="244"/>
      <c r="H2243" s="247">
        <v>21.643000000000001</v>
      </c>
      <c r="I2243" s="248"/>
      <c r="J2243" s="244"/>
      <c r="K2243" s="244"/>
      <c r="L2243" s="249"/>
      <c r="M2243" s="250"/>
      <c r="N2243" s="251"/>
      <c r="O2243" s="251"/>
      <c r="P2243" s="251"/>
      <c r="Q2243" s="251"/>
      <c r="R2243" s="251"/>
      <c r="S2243" s="251"/>
      <c r="T2243" s="25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3" t="s">
        <v>171</v>
      </c>
      <c r="AU2243" s="253" t="s">
        <v>81</v>
      </c>
      <c r="AV2243" s="14" t="s">
        <v>81</v>
      </c>
      <c r="AW2243" s="14" t="s">
        <v>33</v>
      </c>
      <c r="AX2243" s="14" t="s">
        <v>79</v>
      </c>
      <c r="AY2243" s="253" t="s">
        <v>160</v>
      </c>
    </row>
    <row r="2244" s="2" customFormat="1" ht="37.8" customHeight="1">
      <c r="A2244" s="40"/>
      <c r="B2244" s="41"/>
      <c r="C2244" s="214" t="s">
        <v>2097</v>
      </c>
      <c r="D2244" s="214" t="s">
        <v>162</v>
      </c>
      <c r="E2244" s="215" t="s">
        <v>2098</v>
      </c>
      <c r="F2244" s="216" t="s">
        <v>2099</v>
      </c>
      <c r="G2244" s="217" t="s">
        <v>181</v>
      </c>
      <c r="H2244" s="218">
        <v>206.11099999999999</v>
      </c>
      <c r="I2244" s="219"/>
      <c r="J2244" s="220">
        <f>ROUND(I2244*H2244,2)</f>
        <v>0</v>
      </c>
      <c r="K2244" s="216" t="s">
        <v>166</v>
      </c>
      <c r="L2244" s="46"/>
      <c r="M2244" s="221" t="s">
        <v>19</v>
      </c>
      <c r="N2244" s="222" t="s">
        <v>43</v>
      </c>
      <c r="O2244" s="86"/>
      <c r="P2244" s="223">
        <f>O2244*H2244</f>
        <v>0</v>
      </c>
      <c r="Q2244" s="223">
        <v>0.00020000000000000001</v>
      </c>
      <c r="R2244" s="223">
        <f>Q2244*H2244</f>
        <v>0.041222200000000001</v>
      </c>
      <c r="S2244" s="223">
        <v>0</v>
      </c>
      <c r="T2244" s="224">
        <f>S2244*H2244</f>
        <v>0</v>
      </c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R2244" s="225" t="s">
        <v>269</v>
      </c>
      <c r="AT2244" s="225" t="s">
        <v>162</v>
      </c>
      <c r="AU2244" s="225" t="s">
        <v>81</v>
      </c>
      <c r="AY2244" s="19" t="s">
        <v>160</v>
      </c>
      <c r="BE2244" s="226">
        <f>IF(N2244="základní",J2244,0)</f>
        <v>0</v>
      </c>
      <c r="BF2244" s="226">
        <f>IF(N2244="snížená",J2244,0)</f>
        <v>0</v>
      </c>
      <c r="BG2244" s="226">
        <f>IF(N2244="zákl. přenesená",J2244,0)</f>
        <v>0</v>
      </c>
      <c r="BH2244" s="226">
        <f>IF(N2244="sníž. přenesená",J2244,0)</f>
        <v>0</v>
      </c>
      <c r="BI2244" s="226">
        <f>IF(N2244="nulová",J2244,0)</f>
        <v>0</v>
      </c>
      <c r="BJ2244" s="19" t="s">
        <v>79</v>
      </c>
      <c r="BK2244" s="226">
        <f>ROUND(I2244*H2244,2)</f>
        <v>0</v>
      </c>
      <c r="BL2244" s="19" t="s">
        <v>269</v>
      </c>
      <c r="BM2244" s="225" t="s">
        <v>2100</v>
      </c>
    </row>
    <row r="2245" s="2" customFormat="1">
      <c r="A2245" s="40"/>
      <c r="B2245" s="41"/>
      <c r="C2245" s="42"/>
      <c r="D2245" s="227" t="s">
        <v>169</v>
      </c>
      <c r="E2245" s="42"/>
      <c r="F2245" s="228" t="s">
        <v>2101</v>
      </c>
      <c r="G2245" s="42"/>
      <c r="H2245" s="42"/>
      <c r="I2245" s="229"/>
      <c r="J2245" s="42"/>
      <c r="K2245" s="42"/>
      <c r="L2245" s="46"/>
      <c r="M2245" s="230"/>
      <c r="N2245" s="231"/>
      <c r="O2245" s="86"/>
      <c r="P2245" s="86"/>
      <c r="Q2245" s="86"/>
      <c r="R2245" s="86"/>
      <c r="S2245" s="86"/>
      <c r="T2245" s="87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T2245" s="19" t="s">
        <v>169</v>
      </c>
      <c r="AU2245" s="19" t="s">
        <v>81</v>
      </c>
    </row>
    <row r="2246" s="13" customFormat="1">
      <c r="A2246" s="13"/>
      <c r="B2246" s="232"/>
      <c r="C2246" s="233"/>
      <c r="D2246" s="234" t="s">
        <v>171</v>
      </c>
      <c r="E2246" s="235" t="s">
        <v>19</v>
      </c>
      <c r="F2246" s="236" t="s">
        <v>1853</v>
      </c>
      <c r="G2246" s="233"/>
      <c r="H2246" s="235" t="s">
        <v>19</v>
      </c>
      <c r="I2246" s="237"/>
      <c r="J2246" s="233"/>
      <c r="K2246" s="233"/>
      <c r="L2246" s="238"/>
      <c r="M2246" s="239"/>
      <c r="N2246" s="240"/>
      <c r="O2246" s="240"/>
      <c r="P2246" s="240"/>
      <c r="Q2246" s="240"/>
      <c r="R2246" s="240"/>
      <c r="S2246" s="240"/>
      <c r="T2246" s="241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2" t="s">
        <v>171</v>
      </c>
      <c r="AU2246" s="242" t="s">
        <v>81</v>
      </c>
      <c r="AV2246" s="13" t="s">
        <v>79</v>
      </c>
      <c r="AW2246" s="13" t="s">
        <v>33</v>
      </c>
      <c r="AX2246" s="13" t="s">
        <v>72</v>
      </c>
      <c r="AY2246" s="242" t="s">
        <v>160</v>
      </c>
    </row>
    <row r="2247" s="14" customFormat="1">
      <c r="A2247" s="14"/>
      <c r="B2247" s="243"/>
      <c r="C2247" s="244"/>
      <c r="D2247" s="234" t="s">
        <v>171</v>
      </c>
      <c r="E2247" s="245" t="s">
        <v>19</v>
      </c>
      <c r="F2247" s="246" t="s">
        <v>2087</v>
      </c>
      <c r="G2247" s="244"/>
      <c r="H2247" s="247">
        <v>7.875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171</v>
      </c>
      <c r="AU2247" s="253" t="s">
        <v>81</v>
      </c>
      <c r="AV2247" s="14" t="s">
        <v>81</v>
      </c>
      <c r="AW2247" s="14" t="s">
        <v>33</v>
      </c>
      <c r="AX2247" s="14" t="s">
        <v>72</v>
      </c>
      <c r="AY2247" s="253" t="s">
        <v>160</v>
      </c>
    </row>
    <row r="2248" s="14" customFormat="1">
      <c r="A2248" s="14"/>
      <c r="B2248" s="243"/>
      <c r="C2248" s="244"/>
      <c r="D2248" s="234" t="s">
        <v>171</v>
      </c>
      <c r="E2248" s="245" t="s">
        <v>19</v>
      </c>
      <c r="F2248" s="246" t="s">
        <v>2059</v>
      </c>
      <c r="G2248" s="244"/>
      <c r="H2248" s="247">
        <v>19.765999999999998</v>
      </c>
      <c r="I2248" s="248"/>
      <c r="J2248" s="244"/>
      <c r="K2248" s="244"/>
      <c r="L2248" s="249"/>
      <c r="M2248" s="250"/>
      <c r="N2248" s="251"/>
      <c r="O2248" s="251"/>
      <c r="P2248" s="251"/>
      <c r="Q2248" s="251"/>
      <c r="R2248" s="251"/>
      <c r="S2248" s="251"/>
      <c r="T2248" s="252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3" t="s">
        <v>171</v>
      </c>
      <c r="AU2248" s="253" t="s">
        <v>81</v>
      </c>
      <c r="AV2248" s="14" t="s">
        <v>81</v>
      </c>
      <c r="AW2248" s="14" t="s">
        <v>33</v>
      </c>
      <c r="AX2248" s="14" t="s">
        <v>72</v>
      </c>
      <c r="AY2248" s="253" t="s">
        <v>160</v>
      </c>
    </row>
    <row r="2249" s="14" customFormat="1">
      <c r="A2249" s="14"/>
      <c r="B2249" s="243"/>
      <c r="C2249" s="244"/>
      <c r="D2249" s="234" t="s">
        <v>171</v>
      </c>
      <c r="E2249" s="245" t="s">
        <v>19</v>
      </c>
      <c r="F2249" s="246" t="s">
        <v>2088</v>
      </c>
      <c r="G2249" s="244"/>
      <c r="H2249" s="247">
        <v>178.47</v>
      </c>
      <c r="I2249" s="248"/>
      <c r="J2249" s="244"/>
      <c r="K2249" s="244"/>
      <c r="L2249" s="249"/>
      <c r="M2249" s="250"/>
      <c r="N2249" s="251"/>
      <c r="O2249" s="251"/>
      <c r="P2249" s="251"/>
      <c r="Q2249" s="251"/>
      <c r="R2249" s="251"/>
      <c r="S2249" s="251"/>
      <c r="T2249" s="252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3" t="s">
        <v>171</v>
      </c>
      <c r="AU2249" s="253" t="s">
        <v>81</v>
      </c>
      <c r="AV2249" s="14" t="s">
        <v>81</v>
      </c>
      <c r="AW2249" s="14" t="s">
        <v>33</v>
      </c>
      <c r="AX2249" s="14" t="s">
        <v>72</v>
      </c>
      <c r="AY2249" s="253" t="s">
        <v>160</v>
      </c>
    </row>
    <row r="2250" s="15" customFormat="1">
      <c r="A2250" s="15"/>
      <c r="B2250" s="254"/>
      <c r="C2250" s="255"/>
      <c r="D2250" s="234" t="s">
        <v>171</v>
      </c>
      <c r="E2250" s="256" t="s">
        <v>19</v>
      </c>
      <c r="F2250" s="257" t="s">
        <v>173</v>
      </c>
      <c r="G2250" s="255"/>
      <c r="H2250" s="258">
        <v>206.11099999999999</v>
      </c>
      <c r="I2250" s="259"/>
      <c r="J2250" s="255"/>
      <c r="K2250" s="255"/>
      <c r="L2250" s="260"/>
      <c r="M2250" s="261"/>
      <c r="N2250" s="262"/>
      <c r="O2250" s="262"/>
      <c r="P2250" s="262"/>
      <c r="Q2250" s="262"/>
      <c r="R2250" s="262"/>
      <c r="S2250" s="262"/>
      <c r="T2250" s="263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64" t="s">
        <v>171</v>
      </c>
      <c r="AU2250" s="264" t="s">
        <v>81</v>
      </c>
      <c r="AV2250" s="15" t="s">
        <v>167</v>
      </c>
      <c r="AW2250" s="15" t="s">
        <v>33</v>
      </c>
      <c r="AX2250" s="15" t="s">
        <v>79</v>
      </c>
      <c r="AY2250" s="264" t="s">
        <v>160</v>
      </c>
    </row>
    <row r="2251" s="2" customFormat="1" ht="37.8" customHeight="1">
      <c r="A2251" s="40"/>
      <c r="B2251" s="41"/>
      <c r="C2251" s="214" t="s">
        <v>2102</v>
      </c>
      <c r="D2251" s="214" t="s">
        <v>162</v>
      </c>
      <c r="E2251" s="215" t="s">
        <v>2103</v>
      </c>
      <c r="F2251" s="216" t="s">
        <v>2104</v>
      </c>
      <c r="G2251" s="217" t="s">
        <v>181</v>
      </c>
      <c r="H2251" s="218">
        <v>3.6629999999999998</v>
      </c>
      <c r="I2251" s="219"/>
      <c r="J2251" s="220">
        <f>ROUND(I2251*H2251,2)</f>
        <v>0</v>
      </c>
      <c r="K2251" s="216" t="s">
        <v>166</v>
      </c>
      <c r="L2251" s="46"/>
      <c r="M2251" s="221" t="s">
        <v>19</v>
      </c>
      <c r="N2251" s="222" t="s">
        <v>43</v>
      </c>
      <c r="O2251" s="86"/>
      <c r="P2251" s="223">
        <f>O2251*H2251</f>
        <v>0</v>
      </c>
      <c r="Q2251" s="223">
        <v>5.0000000000000002E-05</v>
      </c>
      <c r="R2251" s="223">
        <f>Q2251*H2251</f>
        <v>0.00018315000000000001</v>
      </c>
      <c r="S2251" s="223">
        <v>0</v>
      </c>
      <c r="T2251" s="224">
        <f>S2251*H2251</f>
        <v>0</v>
      </c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R2251" s="225" t="s">
        <v>269</v>
      </c>
      <c r="AT2251" s="225" t="s">
        <v>162</v>
      </c>
      <c r="AU2251" s="225" t="s">
        <v>81</v>
      </c>
      <c r="AY2251" s="19" t="s">
        <v>160</v>
      </c>
      <c r="BE2251" s="226">
        <f>IF(N2251="základní",J2251,0)</f>
        <v>0</v>
      </c>
      <c r="BF2251" s="226">
        <f>IF(N2251="snížená",J2251,0)</f>
        <v>0</v>
      </c>
      <c r="BG2251" s="226">
        <f>IF(N2251="zákl. přenesená",J2251,0)</f>
        <v>0</v>
      </c>
      <c r="BH2251" s="226">
        <f>IF(N2251="sníž. přenesená",J2251,0)</f>
        <v>0</v>
      </c>
      <c r="BI2251" s="226">
        <f>IF(N2251="nulová",J2251,0)</f>
        <v>0</v>
      </c>
      <c r="BJ2251" s="19" t="s">
        <v>79</v>
      </c>
      <c r="BK2251" s="226">
        <f>ROUND(I2251*H2251,2)</f>
        <v>0</v>
      </c>
      <c r="BL2251" s="19" t="s">
        <v>269</v>
      </c>
      <c r="BM2251" s="225" t="s">
        <v>2105</v>
      </c>
    </row>
    <row r="2252" s="2" customFormat="1">
      <c r="A2252" s="40"/>
      <c r="B2252" s="41"/>
      <c r="C2252" s="42"/>
      <c r="D2252" s="227" t="s">
        <v>169</v>
      </c>
      <c r="E2252" s="42"/>
      <c r="F2252" s="228" t="s">
        <v>2106</v>
      </c>
      <c r="G2252" s="42"/>
      <c r="H2252" s="42"/>
      <c r="I2252" s="229"/>
      <c r="J2252" s="42"/>
      <c r="K2252" s="42"/>
      <c r="L2252" s="46"/>
      <c r="M2252" s="230"/>
      <c r="N2252" s="231"/>
      <c r="O2252" s="86"/>
      <c r="P2252" s="86"/>
      <c r="Q2252" s="86"/>
      <c r="R2252" s="86"/>
      <c r="S2252" s="86"/>
      <c r="T2252" s="87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T2252" s="19" t="s">
        <v>169</v>
      </c>
      <c r="AU2252" s="19" t="s">
        <v>81</v>
      </c>
    </row>
    <row r="2253" s="13" customFormat="1">
      <c r="A2253" s="13"/>
      <c r="B2253" s="232"/>
      <c r="C2253" s="233"/>
      <c r="D2253" s="234" t="s">
        <v>171</v>
      </c>
      <c r="E2253" s="235" t="s">
        <v>19</v>
      </c>
      <c r="F2253" s="236" t="s">
        <v>2107</v>
      </c>
      <c r="G2253" s="233"/>
      <c r="H2253" s="235" t="s">
        <v>19</v>
      </c>
      <c r="I2253" s="237"/>
      <c r="J2253" s="233"/>
      <c r="K2253" s="233"/>
      <c r="L2253" s="238"/>
      <c r="M2253" s="239"/>
      <c r="N2253" s="240"/>
      <c r="O2253" s="240"/>
      <c r="P2253" s="240"/>
      <c r="Q2253" s="240"/>
      <c r="R2253" s="240"/>
      <c r="S2253" s="240"/>
      <c r="T2253" s="241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2" t="s">
        <v>171</v>
      </c>
      <c r="AU2253" s="242" t="s">
        <v>81</v>
      </c>
      <c r="AV2253" s="13" t="s">
        <v>79</v>
      </c>
      <c r="AW2253" s="13" t="s">
        <v>33</v>
      </c>
      <c r="AX2253" s="13" t="s">
        <v>72</v>
      </c>
      <c r="AY2253" s="242" t="s">
        <v>160</v>
      </c>
    </row>
    <row r="2254" s="13" customFormat="1">
      <c r="A2254" s="13"/>
      <c r="B2254" s="232"/>
      <c r="C2254" s="233"/>
      <c r="D2254" s="234" t="s">
        <v>171</v>
      </c>
      <c r="E2254" s="235" t="s">
        <v>19</v>
      </c>
      <c r="F2254" s="236" t="s">
        <v>2108</v>
      </c>
      <c r="G2254" s="233"/>
      <c r="H2254" s="235" t="s">
        <v>19</v>
      </c>
      <c r="I2254" s="237"/>
      <c r="J2254" s="233"/>
      <c r="K2254" s="233"/>
      <c r="L2254" s="238"/>
      <c r="M2254" s="239"/>
      <c r="N2254" s="240"/>
      <c r="O2254" s="240"/>
      <c r="P2254" s="240"/>
      <c r="Q2254" s="240"/>
      <c r="R2254" s="240"/>
      <c r="S2254" s="240"/>
      <c r="T2254" s="241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2" t="s">
        <v>171</v>
      </c>
      <c r="AU2254" s="242" t="s">
        <v>81</v>
      </c>
      <c r="AV2254" s="13" t="s">
        <v>79</v>
      </c>
      <c r="AW2254" s="13" t="s">
        <v>33</v>
      </c>
      <c r="AX2254" s="13" t="s">
        <v>72</v>
      </c>
      <c r="AY2254" s="242" t="s">
        <v>160</v>
      </c>
    </row>
    <row r="2255" s="14" customFormat="1">
      <c r="A2255" s="14"/>
      <c r="B2255" s="243"/>
      <c r="C2255" s="244"/>
      <c r="D2255" s="234" t="s">
        <v>171</v>
      </c>
      <c r="E2255" s="245" t="s">
        <v>19</v>
      </c>
      <c r="F2255" s="246" t="s">
        <v>2109</v>
      </c>
      <c r="G2255" s="244"/>
      <c r="H2255" s="247">
        <v>3.6629999999999998</v>
      </c>
      <c r="I2255" s="248"/>
      <c r="J2255" s="244"/>
      <c r="K2255" s="244"/>
      <c r="L2255" s="249"/>
      <c r="M2255" s="250"/>
      <c r="N2255" s="251"/>
      <c r="O2255" s="251"/>
      <c r="P2255" s="251"/>
      <c r="Q2255" s="251"/>
      <c r="R2255" s="251"/>
      <c r="S2255" s="251"/>
      <c r="T2255" s="25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3" t="s">
        <v>171</v>
      </c>
      <c r="AU2255" s="253" t="s">
        <v>81</v>
      </c>
      <c r="AV2255" s="14" t="s">
        <v>81</v>
      </c>
      <c r="AW2255" s="14" t="s">
        <v>33</v>
      </c>
      <c r="AX2255" s="14" t="s">
        <v>79</v>
      </c>
      <c r="AY2255" s="253" t="s">
        <v>160</v>
      </c>
    </row>
    <row r="2256" s="2" customFormat="1" ht="16.5" customHeight="1">
      <c r="A2256" s="40"/>
      <c r="B2256" s="41"/>
      <c r="C2256" s="279" t="s">
        <v>2110</v>
      </c>
      <c r="D2256" s="279" t="s">
        <v>1270</v>
      </c>
      <c r="E2256" s="280" t="s">
        <v>2111</v>
      </c>
      <c r="F2256" s="281" t="s">
        <v>2112</v>
      </c>
      <c r="G2256" s="282" t="s">
        <v>181</v>
      </c>
      <c r="H2256" s="283">
        <v>4.0289999999999999</v>
      </c>
      <c r="I2256" s="284"/>
      <c r="J2256" s="285">
        <f>ROUND(I2256*H2256,2)</f>
        <v>0</v>
      </c>
      <c r="K2256" s="281" t="s">
        <v>166</v>
      </c>
      <c r="L2256" s="286"/>
      <c r="M2256" s="287" t="s">
        <v>19</v>
      </c>
      <c r="N2256" s="288" t="s">
        <v>43</v>
      </c>
      <c r="O2256" s="86"/>
      <c r="P2256" s="223">
        <f>O2256*H2256</f>
        <v>0</v>
      </c>
      <c r="Q2256" s="223">
        <v>0.0022399999999999998</v>
      </c>
      <c r="R2256" s="223">
        <f>Q2256*H2256</f>
        <v>0.0090249599999999985</v>
      </c>
      <c r="S2256" s="223">
        <v>0</v>
      </c>
      <c r="T2256" s="224">
        <f>S2256*H2256</f>
        <v>0</v>
      </c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R2256" s="225" t="s">
        <v>367</v>
      </c>
      <c r="AT2256" s="225" t="s">
        <v>1270</v>
      </c>
      <c r="AU2256" s="225" t="s">
        <v>81</v>
      </c>
      <c r="AY2256" s="19" t="s">
        <v>160</v>
      </c>
      <c r="BE2256" s="226">
        <f>IF(N2256="základní",J2256,0)</f>
        <v>0</v>
      </c>
      <c r="BF2256" s="226">
        <f>IF(N2256="snížená",J2256,0)</f>
        <v>0</v>
      </c>
      <c r="BG2256" s="226">
        <f>IF(N2256="zákl. přenesená",J2256,0)</f>
        <v>0</v>
      </c>
      <c r="BH2256" s="226">
        <f>IF(N2256="sníž. přenesená",J2256,0)</f>
        <v>0</v>
      </c>
      <c r="BI2256" s="226">
        <f>IF(N2256="nulová",J2256,0)</f>
        <v>0</v>
      </c>
      <c r="BJ2256" s="19" t="s">
        <v>79</v>
      </c>
      <c r="BK2256" s="226">
        <f>ROUND(I2256*H2256,2)</f>
        <v>0</v>
      </c>
      <c r="BL2256" s="19" t="s">
        <v>269</v>
      </c>
      <c r="BM2256" s="225" t="s">
        <v>2113</v>
      </c>
    </row>
    <row r="2257" s="13" customFormat="1">
      <c r="A2257" s="13"/>
      <c r="B2257" s="232"/>
      <c r="C2257" s="233"/>
      <c r="D2257" s="234" t="s">
        <v>171</v>
      </c>
      <c r="E2257" s="235" t="s">
        <v>19</v>
      </c>
      <c r="F2257" s="236" t="s">
        <v>2114</v>
      </c>
      <c r="G2257" s="233"/>
      <c r="H2257" s="235" t="s">
        <v>19</v>
      </c>
      <c r="I2257" s="237"/>
      <c r="J2257" s="233"/>
      <c r="K2257" s="233"/>
      <c r="L2257" s="238"/>
      <c r="M2257" s="239"/>
      <c r="N2257" s="240"/>
      <c r="O2257" s="240"/>
      <c r="P2257" s="240"/>
      <c r="Q2257" s="240"/>
      <c r="R2257" s="240"/>
      <c r="S2257" s="240"/>
      <c r="T2257" s="241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2" t="s">
        <v>171</v>
      </c>
      <c r="AU2257" s="242" t="s">
        <v>81</v>
      </c>
      <c r="AV2257" s="13" t="s">
        <v>79</v>
      </c>
      <c r="AW2257" s="13" t="s">
        <v>33</v>
      </c>
      <c r="AX2257" s="13" t="s">
        <v>72</v>
      </c>
      <c r="AY2257" s="242" t="s">
        <v>160</v>
      </c>
    </row>
    <row r="2258" s="13" customFormat="1">
      <c r="A2258" s="13"/>
      <c r="B2258" s="232"/>
      <c r="C2258" s="233"/>
      <c r="D2258" s="234" t="s">
        <v>171</v>
      </c>
      <c r="E2258" s="235" t="s">
        <v>19</v>
      </c>
      <c r="F2258" s="236" t="s">
        <v>2115</v>
      </c>
      <c r="G2258" s="233"/>
      <c r="H2258" s="235" t="s">
        <v>19</v>
      </c>
      <c r="I2258" s="237"/>
      <c r="J2258" s="233"/>
      <c r="K2258" s="233"/>
      <c r="L2258" s="238"/>
      <c r="M2258" s="239"/>
      <c r="N2258" s="240"/>
      <c r="O2258" s="240"/>
      <c r="P2258" s="240"/>
      <c r="Q2258" s="240"/>
      <c r="R2258" s="240"/>
      <c r="S2258" s="240"/>
      <c r="T2258" s="241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2" t="s">
        <v>171</v>
      </c>
      <c r="AU2258" s="242" t="s">
        <v>81</v>
      </c>
      <c r="AV2258" s="13" t="s">
        <v>79</v>
      </c>
      <c r="AW2258" s="13" t="s">
        <v>33</v>
      </c>
      <c r="AX2258" s="13" t="s">
        <v>72</v>
      </c>
      <c r="AY2258" s="242" t="s">
        <v>160</v>
      </c>
    </row>
    <row r="2259" s="14" customFormat="1">
      <c r="A2259" s="14"/>
      <c r="B2259" s="243"/>
      <c r="C2259" s="244"/>
      <c r="D2259" s="234" t="s">
        <v>171</v>
      </c>
      <c r="E2259" s="245" t="s">
        <v>19</v>
      </c>
      <c r="F2259" s="246" t="s">
        <v>2116</v>
      </c>
      <c r="G2259" s="244"/>
      <c r="H2259" s="247">
        <v>4.0289999999999999</v>
      </c>
      <c r="I2259" s="248"/>
      <c r="J2259" s="244"/>
      <c r="K2259" s="244"/>
      <c r="L2259" s="249"/>
      <c r="M2259" s="250"/>
      <c r="N2259" s="251"/>
      <c r="O2259" s="251"/>
      <c r="P2259" s="251"/>
      <c r="Q2259" s="251"/>
      <c r="R2259" s="251"/>
      <c r="S2259" s="251"/>
      <c r="T2259" s="252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3" t="s">
        <v>171</v>
      </c>
      <c r="AU2259" s="253" t="s">
        <v>81</v>
      </c>
      <c r="AV2259" s="14" t="s">
        <v>81</v>
      </c>
      <c r="AW2259" s="14" t="s">
        <v>33</v>
      </c>
      <c r="AX2259" s="14" t="s">
        <v>79</v>
      </c>
      <c r="AY2259" s="253" t="s">
        <v>160</v>
      </c>
    </row>
    <row r="2260" s="2" customFormat="1" ht="24.15" customHeight="1">
      <c r="A2260" s="40"/>
      <c r="B2260" s="41"/>
      <c r="C2260" s="214" t="s">
        <v>2117</v>
      </c>
      <c r="D2260" s="214" t="s">
        <v>162</v>
      </c>
      <c r="E2260" s="215" t="s">
        <v>2118</v>
      </c>
      <c r="F2260" s="216" t="s">
        <v>2119</v>
      </c>
      <c r="G2260" s="217" t="s">
        <v>253</v>
      </c>
      <c r="H2260" s="218">
        <v>15.609999999999999</v>
      </c>
      <c r="I2260" s="219"/>
      <c r="J2260" s="220">
        <f>ROUND(I2260*H2260,2)</f>
        <v>0</v>
      </c>
      <c r="K2260" s="216" t="s">
        <v>166</v>
      </c>
      <c r="L2260" s="46"/>
      <c r="M2260" s="221" t="s">
        <v>19</v>
      </c>
      <c r="N2260" s="222" t="s">
        <v>43</v>
      </c>
      <c r="O2260" s="86"/>
      <c r="P2260" s="223">
        <f>O2260*H2260</f>
        <v>0</v>
      </c>
      <c r="Q2260" s="223">
        <v>0</v>
      </c>
      <c r="R2260" s="223">
        <f>Q2260*H2260</f>
        <v>0</v>
      </c>
      <c r="S2260" s="223">
        <v>0</v>
      </c>
      <c r="T2260" s="224">
        <f>S2260*H2260</f>
        <v>0</v>
      </c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R2260" s="225" t="s">
        <v>269</v>
      </c>
      <c r="AT2260" s="225" t="s">
        <v>162</v>
      </c>
      <c r="AU2260" s="225" t="s">
        <v>81</v>
      </c>
      <c r="AY2260" s="19" t="s">
        <v>160</v>
      </c>
      <c r="BE2260" s="226">
        <f>IF(N2260="základní",J2260,0)</f>
        <v>0</v>
      </c>
      <c r="BF2260" s="226">
        <f>IF(N2260="snížená",J2260,0)</f>
        <v>0</v>
      </c>
      <c r="BG2260" s="226">
        <f>IF(N2260="zákl. přenesená",J2260,0)</f>
        <v>0</v>
      </c>
      <c r="BH2260" s="226">
        <f>IF(N2260="sníž. přenesená",J2260,0)</f>
        <v>0</v>
      </c>
      <c r="BI2260" s="226">
        <f>IF(N2260="nulová",J2260,0)</f>
        <v>0</v>
      </c>
      <c r="BJ2260" s="19" t="s">
        <v>79</v>
      </c>
      <c r="BK2260" s="226">
        <f>ROUND(I2260*H2260,2)</f>
        <v>0</v>
      </c>
      <c r="BL2260" s="19" t="s">
        <v>269</v>
      </c>
      <c r="BM2260" s="225" t="s">
        <v>2120</v>
      </c>
    </row>
    <row r="2261" s="2" customFormat="1">
      <c r="A2261" s="40"/>
      <c r="B2261" s="41"/>
      <c r="C2261" s="42"/>
      <c r="D2261" s="227" t="s">
        <v>169</v>
      </c>
      <c r="E2261" s="42"/>
      <c r="F2261" s="228" t="s">
        <v>2121</v>
      </c>
      <c r="G2261" s="42"/>
      <c r="H2261" s="42"/>
      <c r="I2261" s="229"/>
      <c r="J2261" s="42"/>
      <c r="K2261" s="42"/>
      <c r="L2261" s="46"/>
      <c r="M2261" s="230"/>
      <c r="N2261" s="231"/>
      <c r="O2261" s="86"/>
      <c r="P2261" s="86"/>
      <c r="Q2261" s="86"/>
      <c r="R2261" s="86"/>
      <c r="S2261" s="86"/>
      <c r="T2261" s="87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T2261" s="19" t="s">
        <v>169</v>
      </c>
      <c r="AU2261" s="19" t="s">
        <v>81</v>
      </c>
    </row>
    <row r="2262" s="12" customFormat="1" ht="22.8" customHeight="1">
      <c r="A2262" s="12"/>
      <c r="B2262" s="198"/>
      <c r="C2262" s="199"/>
      <c r="D2262" s="200" t="s">
        <v>71</v>
      </c>
      <c r="E2262" s="212" t="s">
        <v>493</v>
      </c>
      <c r="F2262" s="212" t="s">
        <v>494</v>
      </c>
      <c r="G2262" s="199"/>
      <c r="H2262" s="199"/>
      <c r="I2262" s="202"/>
      <c r="J2262" s="213">
        <f>BK2262</f>
        <v>0</v>
      </c>
      <c r="K2262" s="199"/>
      <c r="L2262" s="204"/>
      <c r="M2262" s="205"/>
      <c r="N2262" s="206"/>
      <c r="O2262" s="206"/>
      <c r="P2262" s="207">
        <f>SUM(P2263:P2284)</f>
        <v>0</v>
      </c>
      <c r="Q2262" s="206"/>
      <c r="R2262" s="207">
        <f>SUM(R2263:R2284)</f>
        <v>0.41142112000000003</v>
      </c>
      <c r="S2262" s="206"/>
      <c r="T2262" s="208">
        <f>SUM(T2263:T2284)</f>
        <v>0</v>
      </c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R2262" s="209" t="s">
        <v>81</v>
      </c>
      <c r="AT2262" s="210" t="s">
        <v>71</v>
      </c>
      <c r="AU2262" s="210" t="s">
        <v>79</v>
      </c>
      <c r="AY2262" s="209" t="s">
        <v>160</v>
      </c>
      <c r="BK2262" s="211">
        <f>SUM(BK2263:BK2284)</f>
        <v>0</v>
      </c>
    </row>
    <row r="2263" s="2" customFormat="1" ht="24.15" customHeight="1">
      <c r="A2263" s="40"/>
      <c r="B2263" s="41"/>
      <c r="C2263" s="214" t="s">
        <v>2122</v>
      </c>
      <c r="D2263" s="214" t="s">
        <v>162</v>
      </c>
      <c r="E2263" s="215" t="s">
        <v>2123</v>
      </c>
      <c r="F2263" s="216" t="s">
        <v>2124</v>
      </c>
      <c r="G2263" s="217" t="s">
        <v>222</v>
      </c>
      <c r="H2263" s="218">
        <v>0.65000000000000002</v>
      </c>
      <c r="I2263" s="219"/>
      <c r="J2263" s="220">
        <f>ROUND(I2263*H2263,2)</f>
        <v>0</v>
      </c>
      <c r="K2263" s="216" t="s">
        <v>166</v>
      </c>
      <c r="L2263" s="46"/>
      <c r="M2263" s="221" t="s">
        <v>19</v>
      </c>
      <c r="N2263" s="222" t="s">
        <v>43</v>
      </c>
      <c r="O2263" s="86"/>
      <c r="P2263" s="223">
        <f>O2263*H2263</f>
        <v>0</v>
      </c>
      <c r="Q2263" s="223">
        <v>0.00189</v>
      </c>
      <c r="R2263" s="223">
        <f>Q2263*H2263</f>
        <v>0.0012285</v>
      </c>
      <c r="S2263" s="223">
        <v>0</v>
      </c>
      <c r="T2263" s="224">
        <f>S2263*H2263</f>
        <v>0</v>
      </c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R2263" s="225" t="s">
        <v>269</v>
      </c>
      <c r="AT2263" s="225" t="s">
        <v>162</v>
      </c>
      <c r="AU2263" s="225" t="s">
        <v>81</v>
      </c>
      <c r="AY2263" s="19" t="s">
        <v>160</v>
      </c>
      <c r="BE2263" s="226">
        <f>IF(N2263="základní",J2263,0)</f>
        <v>0</v>
      </c>
      <c r="BF2263" s="226">
        <f>IF(N2263="snížená",J2263,0)</f>
        <v>0</v>
      </c>
      <c r="BG2263" s="226">
        <f>IF(N2263="zákl. přenesená",J2263,0)</f>
        <v>0</v>
      </c>
      <c r="BH2263" s="226">
        <f>IF(N2263="sníž. přenesená",J2263,0)</f>
        <v>0</v>
      </c>
      <c r="BI2263" s="226">
        <f>IF(N2263="nulová",J2263,0)</f>
        <v>0</v>
      </c>
      <c r="BJ2263" s="19" t="s">
        <v>79</v>
      </c>
      <c r="BK2263" s="226">
        <f>ROUND(I2263*H2263,2)</f>
        <v>0</v>
      </c>
      <c r="BL2263" s="19" t="s">
        <v>269</v>
      </c>
      <c r="BM2263" s="225" t="s">
        <v>2125</v>
      </c>
    </row>
    <row r="2264" s="2" customFormat="1">
      <c r="A2264" s="40"/>
      <c r="B2264" s="41"/>
      <c r="C2264" s="42"/>
      <c r="D2264" s="227" t="s">
        <v>169</v>
      </c>
      <c r="E2264" s="42"/>
      <c r="F2264" s="228" t="s">
        <v>2126</v>
      </c>
      <c r="G2264" s="42"/>
      <c r="H2264" s="42"/>
      <c r="I2264" s="229"/>
      <c r="J2264" s="42"/>
      <c r="K2264" s="42"/>
      <c r="L2264" s="46"/>
      <c r="M2264" s="230"/>
      <c r="N2264" s="231"/>
      <c r="O2264" s="86"/>
      <c r="P2264" s="86"/>
      <c r="Q2264" s="86"/>
      <c r="R2264" s="86"/>
      <c r="S2264" s="86"/>
      <c r="T2264" s="87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T2264" s="19" t="s">
        <v>169</v>
      </c>
      <c r="AU2264" s="19" t="s">
        <v>81</v>
      </c>
    </row>
    <row r="2265" s="13" customFormat="1">
      <c r="A2265" s="13"/>
      <c r="B2265" s="232"/>
      <c r="C2265" s="233"/>
      <c r="D2265" s="234" t="s">
        <v>171</v>
      </c>
      <c r="E2265" s="235" t="s">
        <v>19</v>
      </c>
      <c r="F2265" s="236" t="s">
        <v>2035</v>
      </c>
      <c r="G2265" s="233"/>
      <c r="H2265" s="235" t="s">
        <v>19</v>
      </c>
      <c r="I2265" s="237"/>
      <c r="J2265" s="233"/>
      <c r="K2265" s="233"/>
      <c r="L2265" s="238"/>
      <c r="M2265" s="239"/>
      <c r="N2265" s="240"/>
      <c r="O2265" s="240"/>
      <c r="P2265" s="240"/>
      <c r="Q2265" s="240"/>
      <c r="R2265" s="240"/>
      <c r="S2265" s="240"/>
      <c r="T2265" s="241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2" t="s">
        <v>171</v>
      </c>
      <c r="AU2265" s="242" t="s">
        <v>81</v>
      </c>
      <c r="AV2265" s="13" t="s">
        <v>79</v>
      </c>
      <c r="AW2265" s="13" t="s">
        <v>33</v>
      </c>
      <c r="AX2265" s="13" t="s">
        <v>72</v>
      </c>
      <c r="AY2265" s="242" t="s">
        <v>160</v>
      </c>
    </row>
    <row r="2266" s="14" customFormat="1">
      <c r="A2266" s="14"/>
      <c r="B2266" s="243"/>
      <c r="C2266" s="244"/>
      <c r="D2266" s="234" t="s">
        <v>171</v>
      </c>
      <c r="E2266" s="245" t="s">
        <v>19</v>
      </c>
      <c r="F2266" s="246" t="s">
        <v>2127</v>
      </c>
      <c r="G2266" s="244"/>
      <c r="H2266" s="247">
        <v>0.086999999999999994</v>
      </c>
      <c r="I2266" s="248"/>
      <c r="J2266" s="244"/>
      <c r="K2266" s="244"/>
      <c r="L2266" s="249"/>
      <c r="M2266" s="250"/>
      <c r="N2266" s="251"/>
      <c r="O2266" s="251"/>
      <c r="P2266" s="251"/>
      <c r="Q2266" s="251"/>
      <c r="R2266" s="251"/>
      <c r="S2266" s="251"/>
      <c r="T2266" s="252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3" t="s">
        <v>171</v>
      </c>
      <c r="AU2266" s="253" t="s">
        <v>81</v>
      </c>
      <c r="AV2266" s="14" t="s">
        <v>81</v>
      </c>
      <c r="AW2266" s="14" t="s">
        <v>33</v>
      </c>
      <c r="AX2266" s="14" t="s">
        <v>72</v>
      </c>
      <c r="AY2266" s="253" t="s">
        <v>160</v>
      </c>
    </row>
    <row r="2267" s="14" customFormat="1">
      <c r="A2267" s="14"/>
      <c r="B2267" s="243"/>
      <c r="C2267" s="244"/>
      <c r="D2267" s="234" t="s">
        <v>171</v>
      </c>
      <c r="E2267" s="245" t="s">
        <v>19</v>
      </c>
      <c r="F2267" s="246" t="s">
        <v>2128</v>
      </c>
      <c r="G2267" s="244"/>
      <c r="H2267" s="247">
        <v>0.068000000000000005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3" t="s">
        <v>171</v>
      </c>
      <c r="AU2267" s="253" t="s">
        <v>81</v>
      </c>
      <c r="AV2267" s="14" t="s">
        <v>81</v>
      </c>
      <c r="AW2267" s="14" t="s">
        <v>33</v>
      </c>
      <c r="AX2267" s="14" t="s">
        <v>72</v>
      </c>
      <c r="AY2267" s="253" t="s">
        <v>160</v>
      </c>
    </row>
    <row r="2268" s="14" customFormat="1">
      <c r="A2268" s="14"/>
      <c r="B2268" s="243"/>
      <c r="C2268" s="244"/>
      <c r="D2268" s="234" t="s">
        <v>171</v>
      </c>
      <c r="E2268" s="245" t="s">
        <v>19</v>
      </c>
      <c r="F2268" s="246" t="s">
        <v>2129</v>
      </c>
      <c r="G2268" s="244"/>
      <c r="H2268" s="247">
        <v>0.374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3" t="s">
        <v>171</v>
      </c>
      <c r="AU2268" s="253" t="s">
        <v>81</v>
      </c>
      <c r="AV2268" s="14" t="s">
        <v>81</v>
      </c>
      <c r="AW2268" s="14" t="s">
        <v>33</v>
      </c>
      <c r="AX2268" s="14" t="s">
        <v>72</v>
      </c>
      <c r="AY2268" s="253" t="s">
        <v>160</v>
      </c>
    </row>
    <row r="2269" s="14" customFormat="1">
      <c r="A2269" s="14"/>
      <c r="B2269" s="243"/>
      <c r="C2269" s="244"/>
      <c r="D2269" s="234" t="s">
        <v>171</v>
      </c>
      <c r="E2269" s="245" t="s">
        <v>19</v>
      </c>
      <c r="F2269" s="246" t="s">
        <v>2130</v>
      </c>
      <c r="G2269" s="244"/>
      <c r="H2269" s="247">
        <v>0.029000000000000001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171</v>
      </c>
      <c r="AU2269" s="253" t="s">
        <v>81</v>
      </c>
      <c r="AV2269" s="14" t="s">
        <v>81</v>
      </c>
      <c r="AW2269" s="14" t="s">
        <v>33</v>
      </c>
      <c r="AX2269" s="14" t="s">
        <v>72</v>
      </c>
      <c r="AY2269" s="253" t="s">
        <v>160</v>
      </c>
    </row>
    <row r="2270" s="14" customFormat="1">
      <c r="A2270" s="14"/>
      <c r="B2270" s="243"/>
      <c r="C2270" s="244"/>
      <c r="D2270" s="234" t="s">
        <v>171</v>
      </c>
      <c r="E2270" s="245" t="s">
        <v>19</v>
      </c>
      <c r="F2270" s="246" t="s">
        <v>2131</v>
      </c>
      <c r="G2270" s="244"/>
      <c r="H2270" s="247">
        <v>0.035999999999999997</v>
      </c>
      <c r="I2270" s="248"/>
      <c r="J2270" s="244"/>
      <c r="K2270" s="244"/>
      <c r="L2270" s="249"/>
      <c r="M2270" s="250"/>
      <c r="N2270" s="251"/>
      <c r="O2270" s="251"/>
      <c r="P2270" s="251"/>
      <c r="Q2270" s="251"/>
      <c r="R2270" s="251"/>
      <c r="S2270" s="251"/>
      <c r="T2270" s="252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3" t="s">
        <v>171</v>
      </c>
      <c r="AU2270" s="253" t="s">
        <v>81</v>
      </c>
      <c r="AV2270" s="14" t="s">
        <v>81</v>
      </c>
      <c r="AW2270" s="14" t="s">
        <v>33</v>
      </c>
      <c r="AX2270" s="14" t="s">
        <v>72</v>
      </c>
      <c r="AY2270" s="253" t="s">
        <v>160</v>
      </c>
    </row>
    <row r="2271" s="14" customFormat="1">
      <c r="A2271" s="14"/>
      <c r="B2271" s="243"/>
      <c r="C2271" s="244"/>
      <c r="D2271" s="234" t="s">
        <v>171</v>
      </c>
      <c r="E2271" s="245" t="s">
        <v>19</v>
      </c>
      <c r="F2271" s="246" t="s">
        <v>2132</v>
      </c>
      <c r="G2271" s="244"/>
      <c r="H2271" s="247">
        <v>0.056000000000000001</v>
      </c>
      <c r="I2271" s="248"/>
      <c r="J2271" s="244"/>
      <c r="K2271" s="244"/>
      <c r="L2271" s="249"/>
      <c r="M2271" s="250"/>
      <c r="N2271" s="251"/>
      <c r="O2271" s="251"/>
      <c r="P2271" s="251"/>
      <c r="Q2271" s="251"/>
      <c r="R2271" s="251"/>
      <c r="S2271" s="251"/>
      <c r="T2271" s="252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3" t="s">
        <v>171</v>
      </c>
      <c r="AU2271" s="253" t="s">
        <v>81</v>
      </c>
      <c r="AV2271" s="14" t="s">
        <v>81</v>
      </c>
      <c r="AW2271" s="14" t="s">
        <v>33</v>
      </c>
      <c r="AX2271" s="14" t="s">
        <v>72</v>
      </c>
      <c r="AY2271" s="253" t="s">
        <v>160</v>
      </c>
    </row>
    <row r="2272" s="15" customFormat="1">
      <c r="A2272" s="15"/>
      <c r="B2272" s="254"/>
      <c r="C2272" s="255"/>
      <c r="D2272" s="234" t="s">
        <v>171</v>
      </c>
      <c r="E2272" s="256" t="s">
        <v>19</v>
      </c>
      <c r="F2272" s="257" t="s">
        <v>173</v>
      </c>
      <c r="G2272" s="255"/>
      <c r="H2272" s="258">
        <v>0.65000000000000002</v>
      </c>
      <c r="I2272" s="259"/>
      <c r="J2272" s="255"/>
      <c r="K2272" s="255"/>
      <c r="L2272" s="260"/>
      <c r="M2272" s="261"/>
      <c r="N2272" s="262"/>
      <c r="O2272" s="262"/>
      <c r="P2272" s="262"/>
      <c r="Q2272" s="262"/>
      <c r="R2272" s="262"/>
      <c r="S2272" s="262"/>
      <c r="T2272" s="263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T2272" s="264" t="s">
        <v>171</v>
      </c>
      <c r="AU2272" s="264" t="s">
        <v>81</v>
      </c>
      <c r="AV2272" s="15" t="s">
        <v>167</v>
      </c>
      <c r="AW2272" s="15" t="s">
        <v>33</v>
      </c>
      <c r="AX2272" s="15" t="s">
        <v>79</v>
      </c>
      <c r="AY2272" s="264" t="s">
        <v>160</v>
      </c>
    </row>
    <row r="2273" s="2" customFormat="1" ht="24.15" customHeight="1">
      <c r="A2273" s="40"/>
      <c r="B2273" s="41"/>
      <c r="C2273" s="214" t="s">
        <v>2133</v>
      </c>
      <c r="D2273" s="214" t="s">
        <v>162</v>
      </c>
      <c r="E2273" s="215" t="s">
        <v>2134</v>
      </c>
      <c r="F2273" s="216" t="s">
        <v>2135</v>
      </c>
      <c r="G2273" s="217" t="s">
        <v>181</v>
      </c>
      <c r="H2273" s="218">
        <v>25.978000000000002</v>
      </c>
      <c r="I2273" s="219"/>
      <c r="J2273" s="220">
        <f>ROUND(I2273*H2273,2)</f>
        <v>0</v>
      </c>
      <c r="K2273" s="216" t="s">
        <v>166</v>
      </c>
      <c r="L2273" s="46"/>
      <c r="M2273" s="221" t="s">
        <v>19</v>
      </c>
      <c r="N2273" s="222" t="s">
        <v>43</v>
      </c>
      <c r="O2273" s="86"/>
      <c r="P2273" s="223">
        <f>O2273*H2273</f>
        <v>0</v>
      </c>
      <c r="Q2273" s="223">
        <v>0.015789999999999998</v>
      </c>
      <c r="R2273" s="223">
        <f>Q2273*H2273</f>
        <v>0.41019262000000001</v>
      </c>
      <c r="S2273" s="223">
        <v>0</v>
      </c>
      <c r="T2273" s="224">
        <f>S2273*H2273</f>
        <v>0</v>
      </c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R2273" s="225" t="s">
        <v>269</v>
      </c>
      <c r="AT2273" s="225" t="s">
        <v>162</v>
      </c>
      <c r="AU2273" s="225" t="s">
        <v>81</v>
      </c>
      <c r="AY2273" s="19" t="s">
        <v>160</v>
      </c>
      <c r="BE2273" s="226">
        <f>IF(N2273="základní",J2273,0)</f>
        <v>0</v>
      </c>
      <c r="BF2273" s="226">
        <f>IF(N2273="snížená",J2273,0)</f>
        <v>0</v>
      </c>
      <c r="BG2273" s="226">
        <f>IF(N2273="zákl. přenesená",J2273,0)</f>
        <v>0</v>
      </c>
      <c r="BH2273" s="226">
        <f>IF(N2273="sníž. přenesená",J2273,0)</f>
        <v>0</v>
      </c>
      <c r="BI2273" s="226">
        <f>IF(N2273="nulová",J2273,0)</f>
        <v>0</v>
      </c>
      <c r="BJ2273" s="19" t="s">
        <v>79</v>
      </c>
      <c r="BK2273" s="226">
        <f>ROUND(I2273*H2273,2)</f>
        <v>0</v>
      </c>
      <c r="BL2273" s="19" t="s">
        <v>269</v>
      </c>
      <c r="BM2273" s="225" t="s">
        <v>2136</v>
      </c>
    </row>
    <row r="2274" s="2" customFormat="1">
      <c r="A2274" s="40"/>
      <c r="B2274" s="41"/>
      <c r="C2274" s="42"/>
      <c r="D2274" s="227" t="s">
        <v>169</v>
      </c>
      <c r="E2274" s="42"/>
      <c r="F2274" s="228" t="s">
        <v>2137</v>
      </c>
      <c r="G2274" s="42"/>
      <c r="H2274" s="42"/>
      <c r="I2274" s="229"/>
      <c r="J2274" s="42"/>
      <c r="K2274" s="42"/>
      <c r="L2274" s="46"/>
      <c r="M2274" s="230"/>
      <c r="N2274" s="231"/>
      <c r="O2274" s="86"/>
      <c r="P2274" s="86"/>
      <c r="Q2274" s="86"/>
      <c r="R2274" s="86"/>
      <c r="S2274" s="86"/>
      <c r="T2274" s="87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T2274" s="19" t="s">
        <v>169</v>
      </c>
      <c r="AU2274" s="19" t="s">
        <v>81</v>
      </c>
    </row>
    <row r="2275" s="13" customFormat="1">
      <c r="A2275" s="13"/>
      <c r="B2275" s="232"/>
      <c r="C2275" s="233"/>
      <c r="D2275" s="234" t="s">
        <v>171</v>
      </c>
      <c r="E2275" s="235" t="s">
        <v>19</v>
      </c>
      <c r="F2275" s="236" t="s">
        <v>2035</v>
      </c>
      <c r="G2275" s="233"/>
      <c r="H2275" s="235" t="s">
        <v>19</v>
      </c>
      <c r="I2275" s="237"/>
      <c r="J2275" s="233"/>
      <c r="K2275" s="233"/>
      <c r="L2275" s="238"/>
      <c r="M2275" s="239"/>
      <c r="N2275" s="240"/>
      <c r="O2275" s="240"/>
      <c r="P2275" s="240"/>
      <c r="Q2275" s="240"/>
      <c r="R2275" s="240"/>
      <c r="S2275" s="240"/>
      <c r="T2275" s="241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2" t="s">
        <v>171</v>
      </c>
      <c r="AU2275" s="242" t="s">
        <v>81</v>
      </c>
      <c r="AV2275" s="13" t="s">
        <v>79</v>
      </c>
      <c r="AW2275" s="13" t="s">
        <v>33</v>
      </c>
      <c r="AX2275" s="13" t="s">
        <v>72</v>
      </c>
      <c r="AY2275" s="242" t="s">
        <v>160</v>
      </c>
    </row>
    <row r="2276" s="14" customFormat="1">
      <c r="A2276" s="14"/>
      <c r="B2276" s="243"/>
      <c r="C2276" s="244"/>
      <c r="D2276" s="234" t="s">
        <v>171</v>
      </c>
      <c r="E2276" s="245" t="s">
        <v>19</v>
      </c>
      <c r="F2276" s="246" t="s">
        <v>2020</v>
      </c>
      <c r="G2276" s="244"/>
      <c r="H2276" s="247">
        <v>3.4750000000000001</v>
      </c>
      <c r="I2276" s="248"/>
      <c r="J2276" s="244"/>
      <c r="K2276" s="244"/>
      <c r="L2276" s="249"/>
      <c r="M2276" s="250"/>
      <c r="N2276" s="251"/>
      <c r="O2276" s="251"/>
      <c r="P2276" s="251"/>
      <c r="Q2276" s="251"/>
      <c r="R2276" s="251"/>
      <c r="S2276" s="251"/>
      <c r="T2276" s="252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3" t="s">
        <v>171</v>
      </c>
      <c r="AU2276" s="253" t="s">
        <v>81</v>
      </c>
      <c r="AV2276" s="14" t="s">
        <v>81</v>
      </c>
      <c r="AW2276" s="14" t="s">
        <v>33</v>
      </c>
      <c r="AX2276" s="14" t="s">
        <v>72</v>
      </c>
      <c r="AY2276" s="253" t="s">
        <v>160</v>
      </c>
    </row>
    <row r="2277" s="14" customFormat="1">
      <c r="A2277" s="14"/>
      <c r="B2277" s="243"/>
      <c r="C2277" s="244"/>
      <c r="D2277" s="234" t="s">
        <v>171</v>
      </c>
      <c r="E2277" s="245" t="s">
        <v>19</v>
      </c>
      <c r="F2277" s="246" t="s">
        <v>1942</v>
      </c>
      <c r="G2277" s="244"/>
      <c r="H2277" s="247">
        <v>2.7000000000000002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3" t="s">
        <v>171</v>
      </c>
      <c r="AU2277" s="253" t="s">
        <v>81</v>
      </c>
      <c r="AV2277" s="14" t="s">
        <v>81</v>
      </c>
      <c r="AW2277" s="14" t="s">
        <v>33</v>
      </c>
      <c r="AX2277" s="14" t="s">
        <v>72</v>
      </c>
      <c r="AY2277" s="253" t="s">
        <v>160</v>
      </c>
    </row>
    <row r="2278" s="14" customFormat="1">
      <c r="A2278" s="14"/>
      <c r="B2278" s="243"/>
      <c r="C2278" s="244"/>
      <c r="D2278" s="234" t="s">
        <v>171</v>
      </c>
      <c r="E2278" s="245" t="s">
        <v>19</v>
      </c>
      <c r="F2278" s="246" t="s">
        <v>1943</v>
      </c>
      <c r="G2278" s="244"/>
      <c r="H2278" s="247">
        <v>14.965</v>
      </c>
      <c r="I2278" s="248"/>
      <c r="J2278" s="244"/>
      <c r="K2278" s="244"/>
      <c r="L2278" s="249"/>
      <c r="M2278" s="250"/>
      <c r="N2278" s="251"/>
      <c r="O2278" s="251"/>
      <c r="P2278" s="251"/>
      <c r="Q2278" s="251"/>
      <c r="R2278" s="251"/>
      <c r="S2278" s="251"/>
      <c r="T2278" s="25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3" t="s">
        <v>171</v>
      </c>
      <c r="AU2278" s="253" t="s">
        <v>81</v>
      </c>
      <c r="AV2278" s="14" t="s">
        <v>81</v>
      </c>
      <c r="AW2278" s="14" t="s">
        <v>33</v>
      </c>
      <c r="AX2278" s="14" t="s">
        <v>72</v>
      </c>
      <c r="AY2278" s="253" t="s">
        <v>160</v>
      </c>
    </row>
    <row r="2279" s="14" customFormat="1">
      <c r="A2279" s="14"/>
      <c r="B2279" s="243"/>
      <c r="C2279" s="244"/>
      <c r="D2279" s="234" t="s">
        <v>171</v>
      </c>
      <c r="E2279" s="245" t="s">
        <v>19</v>
      </c>
      <c r="F2279" s="246" t="s">
        <v>1944</v>
      </c>
      <c r="G2279" s="244"/>
      <c r="H2279" s="247">
        <v>1.175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3" t="s">
        <v>171</v>
      </c>
      <c r="AU2279" s="253" t="s">
        <v>81</v>
      </c>
      <c r="AV2279" s="14" t="s">
        <v>81</v>
      </c>
      <c r="AW2279" s="14" t="s">
        <v>33</v>
      </c>
      <c r="AX2279" s="14" t="s">
        <v>72</v>
      </c>
      <c r="AY2279" s="253" t="s">
        <v>160</v>
      </c>
    </row>
    <row r="2280" s="14" customFormat="1">
      <c r="A2280" s="14"/>
      <c r="B2280" s="243"/>
      <c r="C2280" s="244"/>
      <c r="D2280" s="234" t="s">
        <v>171</v>
      </c>
      <c r="E2280" s="245" t="s">
        <v>19</v>
      </c>
      <c r="F2280" s="246" t="s">
        <v>1945</v>
      </c>
      <c r="G2280" s="244"/>
      <c r="H2280" s="247">
        <v>1.423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171</v>
      </c>
      <c r="AU2280" s="253" t="s">
        <v>81</v>
      </c>
      <c r="AV2280" s="14" t="s">
        <v>81</v>
      </c>
      <c r="AW2280" s="14" t="s">
        <v>33</v>
      </c>
      <c r="AX2280" s="14" t="s">
        <v>72</v>
      </c>
      <c r="AY2280" s="253" t="s">
        <v>160</v>
      </c>
    </row>
    <row r="2281" s="14" customFormat="1">
      <c r="A2281" s="14"/>
      <c r="B2281" s="243"/>
      <c r="C2281" s="244"/>
      <c r="D2281" s="234" t="s">
        <v>171</v>
      </c>
      <c r="E2281" s="245" t="s">
        <v>19</v>
      </c>
      <c r="F2281" s="246" t="s">
        <v>1946</v>
      </c>
      <c r="G2281" s="244"/>
      <c r="H2281" s="247">
        <v>2.2400000000000002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3" t="s">
        <v>171</v>
      </c>
      <c r="AU2281" s="253" t="s">
        <v>81</v>
      </c>
      <c r="AV2281" s="14" t="s">
        <v>81</v>
      </c>
      <c r="AW2281" s="14" t="s">
        <v>33</v>
      </c>
      <c r="AX2281" s="14" t="s">
        <v>72</v>
      </c>
      <c r="AY2281" s="253" t="s">
        <v>160</v>
      </c>
    </row>
    <row r="2282" s="15" customFormat="1">
      <c r="A2282" s="15"/>
      <c r="B2282" s="254"/>
      <c r="C2282" s="255"/>
      <c r="D2282" s="234" t="s">
        <v>171</v>
      </c>
      <c r="E2282" s="256" t="s">
        <v>19</v>
      </c>
      <c r="F2282" s="257" t="s">
        <v>173</v>
      </c>
      <c r="G2282" s="255"/>
      <c r="H2282" s="258">
        <v>25.978000000000002</v>
      </c>
      <c r="I2282" s="259"/>
      <c r="J2282" s="255"/>
      <c r="K2282" s="255"/>
      <c r="L2282" s="260"/>
      <c r="M2282" s="261"/>
      <c r="N2282" s="262"/>
      <c r="O2282" s="262"/>
      <c r="P2282" s="262"/>
      <c r="Q2282" s="262"/>
      <c r="R2282" s="262"/>
      <c r="S2282" s="262"/>
      <c r="T2282" s="263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64" t="s">
        <v>171</v>
      </c>
      <c r="AU2282" s="264" t="s">
        <v>81</v>
      </c>
      <c r="AV2282" s="15" t="s">
        <v>167</v>
      </c>
      <c r="AW2282" s="15" t="s">
        <v>33</v>
      </c>
      <c r="AX2282" s="15" t="s">
        <v>79</v>
      </c>
      <c r="AY2282" s="264" t="s">
        <v>160</v>
      </c>
    </row>
    <row r="2283" s="2" customFormat="1" ht="24.15" customHeight="1">
      <c r="A2283" s="40"/>
      <c r="B2283" s="41"/>
      <c r="C2283" s="214" t="s">
        <v>2138</v>
      </c>
      <c r="D2283" s="214" t="s">
        <v>162</v>
      </c>
      <c r="E2283" s="215" t="s">
        <v>2139</v>
      </c>
      <c r="F2283" s="216" t="s">
        <v>2140</v>
      </c>
      <c r="G2283" s="217" t="s">
        <v>253</v>
      </c>
      <c r="H2283" s="218">
        <v>0.41099999999999998</v>
      </c>
      <c r="I2283" s="219"/>
      <c r="J2283" s="220">
        <f>ROUND(I2283*H2283,2)</f>
        <v>0</v>
      </c>
      <c r="K2283" s="216" t="s">
        <v>166</v>
      </c>
      <c r="L2283" s="46"/>
      <c r="M2283" s="221" t="s">
        <v>19</v>
      </c>
      <c r="N2283" s="222" t="s">
        <v>43</v>
      </c>
      <c r="O2283" s="86"/>
      <c r="P2283" s="223">
        <f>O2283*H2283</f>
        <v>0</v>
      </c>
      <c r="Q2283" s="223">
        <v>0</v>
      </c>
      <c r="R2283" s="223">
        <f>Q2283*H2283</f>
        <v>0</v>
      </c>
      <c r="S2283" s="223">
        <v>0</v>
      </c>
      <c r="T2283" s="224">
        <f>S2283*H2283</f>
        <v>0</v>
      </c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R2283" s="225" t="s">
        <v>269</v>
      </c>
      <c r="AT2283" s="225" t="s">
        <v>162</v>
      </c>
      <c r="AU2283" s="225" t="s">
        <v>81</v>
      </c>
      <c r="AY2283" s="19" t="s">
        <v>160</v>
      </c>
      <c r="BE2283" s="226">
        <f>IF(N2283="základní",J2283,0)</f>
        <v>0</v>
      </c>
      <c r="BF2283" s="226">
        <f>IF(N2283="snížená",J2283,0)</f>
        <v>0</v>
      </c>
      <c r="BG2283" s="226">
        <f>IF(N2283="zákl. přenesená",J2283,0)</f>
        <v>0</v>
      </c>
      <c r="BH2283" s="226">
        <f>IF(N2283="sníž. přenesená",J2283,0)</f>
        <v>0</v>
      </c>
      <c r="BI2283" s="226">
        <f>IF(N2283="nulová",J2283,0)</f>
        <v>0</v>
      </c>
      <c r="BJ2283" s="19" t="s">
        <v>79</v>
      </c>
      <c r="BK2283" s="226">
        <f>ROUND(I2283*H2283,2)</f>
        <v>0</v>
      </c>
      <c r="BL2283" s="19" t="s">
        <v>269</v>
      </c>
      <c r="BM2283" s="225" t="s">
        <v>2141</v>
      </c>
    </row>
    <row r="2284" s="2" customFormat="1">
      <c r="A2284" s="40"/>
      <c r="B2284" s="41"/>
      <c r="C2284" s="42"/>
      <c r="D2284" s="227" t="s">
        <v>169</v>
      </c>
      <c r="E2284" s="42"/>
      <c r="F2284" s="228" t="s">
        <v>2142</v>
      </c>
      <c r="G2284" s="42"/>
      <c r="H2284" s="42"/>
      <c r="I2284" s="229"/>
      <c r="J2284" s="42"/>
      <c r="K2284" s="42"/>
      <c r="L2284" s="46"/>
      <c r="M2284" s="230"/>
      <c r="N2284" s="231"/>
      <c r="O2284" s="86"/>
      <c r="P2284" s="86"/>
      <c r="Q2284" s="86"/>
      <c r="R2284" s="86"/>
      <c r="S2284" s="86"/>
      <c r="T2284" s="87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T2284" s="19" t="s">
        <v>169</v>
      </c>
      <c r="AU2284" s="19" t="s">
        <v>81</v>
      </c>
    </row>
    <row r="2285" s="12" customFormat="1" ht="22.8" customHeight="1">
      <c r="A2285" s="12"/>
      <c r="B2285" s="198"/>
      <c r="C2285" s="199"/>
      <c r="D2285" s="200" t="s">
        <v>71</v>
      </c>
      <c r="E2285" s="212" t="s">
        <v>511</v>
      </c>
      <c r="F2285" s="212" t="s">
        <v>512</v>
      </c>
      <c r="G2285" s="199"/>
      <c r="H2285" s="199"/>
      <c r="I2285" s="202"/>
      <c r="J2285" s="213">
        <f>BK2285</f>
        <v>0</v>
      </c>
      <c r="K2285" s="199"/>
      <c r="L2285" s="204"/>
      <c r="M2285" s="205"/>
      <c r="N2285" s="206"/>
      <c r="O2285" s="206"/>
      <c r="P2285" s="207">
        <f>SUM(P2286:P2344)</f>
        <v>0</v>
      </c>
      <c r="Q2285" s="206"/>
      <c r="R2285" s="207">
        <f>SUM(R2286:R2344)</f>
        <v>3.3958490000000001</v>
      </c>
      <c r="S2285" s="206"/>
      <c r="T2285" s="208">
        <f>SUM(T2286:T2344)</f>
        <v>0</v>
      </c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R2285" s="209" t="s">
        <v>81</v>
      </c>
      <c r="AT2285" s="210" t="s">
        <v>71</v>
      </c>
      <c r="AU2285" s="210" t="s">
        <v>79</v>
      </c>
      <c r="AY2285" s="209" t="s">
        <v>160</v>
      </c>
      <c r="BK2285" s="211">
        <f>SUM(BK2286:BK2344)</f>
        <v>0</v>
      </c>
    </row>
    <row r="2286" s="2" customFormat="1" ht="37.8" customHeight="1">
      <c r="A2286" s="40"/>
      <c r="B2286" s="41"/>
      <c r="C2286" s="214" t="s">
        <v>2143</v>
      </c>
      <c r="D2286" s="214" t="s">
        <v>162</v>
      </c>
      <c r="E2286" s="215" t="s">
        <v>2144</v>
      </c>
      <c r="F2286" s="216" t="s">
        <v>2145</v>
      </c>
      <c r="G2286" s="217" t="s">
        <v>181</v>
      </c>
      <c r="H2286" s="218">
        <v>18.550000000000001</v>
      </c>
      <c r="I2286" s="219"/>
      <c r="J2286" s="220">
        <f>ROUND(I2286*H2286,2)</f>
        <v>0</v>
      </c>
      <c r="K2286" s="216" t="s">
        <v>166</v>
      </c>
      <c r="L2286" s="46"/>
      <c r="M2286" s="221" t="s">
        <v>19</v>
      </c>
      <c r="N2286" s="222" t="s">
        <v>43</v>
      </c>
      <c r="O2286" s="86"/>
      <c r="P2286" s="223">
        <f>O2286*H2286</f>
        <v>0</v>
      </c>
      <c r="Q2286" s="223">
        <v>0.02963</v>
      </c>
      <c r="R2286" s="223">
        <f>Q2286*H2286</f>
        <v>0.54963649999999997</v>
      </c>
      <c r="S2286" s="223">
        <v>0</v>
      </c>
      <c r="T2286" s="224">
        <f>S2286*H2286</f>
        <v>0</v>
      </c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R2286" s="225" t="s">
        <v>269</v>
      </c>
      <c r="AT2286" s="225" t="s">
        <v>162</v>
      </c>
      <c r="AU2286" s="225" t="s">
        <v>81</v>
      </c>
      <c r="AY2286" s="19" t="s">
        <v>160</v>
      </c>
      <c r="BE2286" s="226">
        <f>IF(N2286="základní",J2286,0)</f>
        <v>0</v>
      </c>
      <c r="BF2286" s="226">
        <f>IF(N2286="snížená",J2286,0)</f>
        <v>0</v>
      </c>
      <c r="BG2286" s="226">
        <f>IF(N2286="zákl. přenesená",J2286,0)</f>
        <v>0</v>
      </c>
      <c r="BH2286" s="226">
        <f>IF(N2286="sníž. přenesená",J2286,0)</f>
        <v>0</v>
      </c>
      <c r="BI2286" s="226">
        <f>IF(N2286="nulová",J2286,0)</f>
        <v>0</v>
      </c>
      <c r="BJ2286" s="19" t="s">
        <v>79</v>
      </c>
      <c r="BK2286" s="226">
        <f>ROUND(I2286*H2286,2)</f>
        <v>0</v>
      </c>
      <c r="BL2286" s="19" t="s">
        <v>269</v>
      </c>
      <c r="BM2286" s="225" t="s">
        <v>2146</v>
      </c>
    </row>
    <row r="2287" s="2" customFormat="1">
      <c r="A2287" s="40"/>
      <c r="B2287" s="41"/>
      <c r="C2287" s="42"/>
      <c r="D2287" s="227" t="s">
        <v>169</v>
      </c>
      <c r="E2287" s="42"/>
      <c r="F2287" s="228" t="s">
        <v>2147</v>
      </c>
      <c r="G2287" s="42"/>
      <c r="H2287" s="42"/>
      <c r="I2287" s="229"/>
      <c r="J2287" s="42"/>
      <c r="K2287" s="42"/>
      <c r="L2287" s="46"/>
      <c r="M2287" s="230"/>
      <c r="N2287" s="231"/>
      <c r="O2287" s="86"/>
      <c r="P2287" s="86"/>
      <c r="Q2287" s="86"/>
      <c r="R2287" s="86"/>
      <c r="S2287" s="86"/>
      <c r="T2287" s="87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T2287" s="19" t="s">
        <v>169</v>
      </c>
      <c r="AU2287" s="19" t="s">
        <v>81</v>
      </c>
    </row>
    <row r="2288" s="13" customFormat="1">
      <c r="A2288" s="13"/>
      <c r="B2288" s="232"/>
      <c r="C2288" s="233"/>
      <c r="D2288" s="234" t="s">
        <v>171</v>
      </c>
      <c r="E2288" s="235" t="s">
        <v>19</v>
      </c>
      <c r="F2288" s="236" t="s">
        <v>1606</v>
      </c>
      <c r="G2288" s="233"/>
      <c r="H2288" s="235" t="s">
        <v>19</v>
      </c>
      <c r="I2288" s="237"/>
      <c r="J2288" s="233"/>
      <c r="K2288" s="233"/>
      <c r="L2288" s="238"/>
      <c r="M2288" s="239"/>
      <c r="N2288" s="240"/>
      <c r="O2288" s="240"/>
      <c r="P2288" s="240"/>
      <c r="Q2288" s="240"/>
      <c r="R2288" s="240"/>
      <c r="S2288" s="240"/>
      <c r="T2288" s="241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2" t="s">
        <v>171</v>
      </c>
      <c r="AU2288" s="242" t="s">
        <v>81</v>
      </c>
      <c r="AV2288" s="13" t="s">
        <v>79</v>
      </c>
      <c r="AW2288" s="13" t="s">
        <v>33</v>
      </c>
      <c r="AX2288" s="13" t="s">
        <v>72</v>
      </c>
      <c r="AY2288" s="242" t="s">
        <v>160</v>
      </c>
    </row>
    <row r="2289" s="14" customFormat="1">
      <c r="A2289" s="14"/>
      <c r="B2289" s="243"/>
      <c r="C2289" s="244"/>
      <c r="D2289" s="234" t="s">
        <v>171</v>
      </c>
      <c r="E2289" s="245" t="s">
        <v>19</v>
      </c>
      <c r="F2289" s="246" t="s">
        <v>2148</v>
      </c>
      <c r="G2289" s="244"/>
      <c r="H2289" s="247">
        <v>18.550000000000001</v>
      </c>
      <c r="I2289" s="248"/>
      <c r="J2289" s="244"/>
      <c r="K2289" s="244"/>
      <c r="L2289" s="249"/>
      <c r="M2289" s="250"/>
      <c r="N2289" s="251"/>
      <c r="O2289" s="251"/>
      <c r="P2289" s="251"/>
      <c r="Q2289" s="251"/>
      <c r="R2289" s="251"/>
      <c r="S2289" s="251"/>
      <c r="T2289" s="25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3" t="s">
        <v>171</v>
      </c>
      <c r="AU2289" s="253" t="s">
        <v>81</v>
      </c>
      <c r="AV2289" s="14" t="s">
        <v>81</v>
      </c>
      <c r="AW2289" s="14" t="s">
        <v>33</v>
      </c>
      <c r="AX2289" s="14" t="s">
        <v>72</v>
      </c>
      <c r="AY2289" s="253" t="s">
        <v>160</v>
      </c>
    </row>
    <row r="2290" s="15" customFormat="1">
      <c r="A2290" s="15"/>
      <c r="B2290" s="254"/>
      <c r="C2290" s="255"/>
      <c r="D2290" s="234" t="s">
        <v>171</v>
      </c>
      <c r="E2290" s="256" t="s">
        <v>19</v>
      </c>
      <c r="F2290" s="257" t="s">
        <v>173</v>
      </c>
      <c r="G2290" s="255"/>
      <c r="H2290" s="258">
        <v>18.550000000000001</v>
      </c>
      <c r="I2290" s="259"/>
      <c r="J2290" s="255"/>
      <c r="K2290" s="255"/>
      <c r="L2290" s="260"/>
      <c r="M2290" s="261"/>
      <c r="N2290" s="262"/>
      <c r="O2290" s="262"/>
      <c r="P2290" s="262"/>
      <c r="Q2290" s="262"/>
      <c r="R2290" s="262"/>
      <c r="S2290" s="262"/>
      <c r="T2290" s="263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T2290" s="264" t="s">
        <v>171</v>
      </c>
      <c r="AU2290" s="264" t="s">
        <v>81</v>
      </c>
      <c r="AV2290" s="15" t="s">
        <v>167</v>
      </c>
      <c r="AW2290" s="15" t="s">
        <v>33</v>
      </c>
      <c r="AX2290" s="15" t="s">
        <v>79</v>
      </c>
      <c r="AY2290" s="264" t="s">
        <v>160</v>
      </c>
    </row>
    <row r="2291" s="2" customFormat="1" ht="24.15" customHeight="1">
      <c r="A2291" s="40"/>
      <c r="B2291" s="41"/>
      <c r="C2291" s="214" t="s">
        <v>2149</v>
      </c>
      <c r="D2291" s="214" t="s">
        <v>162</v>
      </c>
      <c r="E2291" s="215" t="s">
        <v>2150</v>
      </c>
      <c r="F2291" s="216" t="s">
        <v>2151</v>
      </c>
      <c r="G2291" s="217" t="s">
        <v>181</v>
      </c>
      <c r="H2291" s="218">
        <v>18.550000000000001</v>
      </c>
      <c r="I2291" s="219"/>
      <c r="J2291" s="220">
        <f>ROUND(I2291*H2291,2)</f>
        <v>0</v>
      </c>
      <c r="K2291" s="216" t="s">
        <v>166</v>
      </c>
      <c r="L2291" s="46"/>
      <c r="M2291" s="221" t="s">
        <v>19</v>
      </c>
      <c r="N2291" s="222" t="s">
        <v>43</v>
      </c>
      <c r="O2291" s="86"/>
      <c r="P2291" s="223">
        <f>O2291*H2291</f>
        <v>0</v>
      </c>
      <c r="Q2291" s="223">
        <v>0.00010000000000000001</v>
      </c>
      <c r="R2291" s="223">
        <f>Q2291*H2291</f>
        <v>0.0018550000000000001</v>
      </c>
      <c r="S2291" s="223">
        <v>0</v>
      </c>
      <c r="T2291" s="224">
        <f>S2291*H2291</f>
        <v>0</v>
      </c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R2291" s="225" t="s">
        <v>269</v>
      </c>
      <c r="AT2291" s="225" t="s">
        <v>162</v>
      </c>
      <c r="AU2291" s="225" t="s">
        <v>81</v>
      </c>
      <c r="AY2291" s="19" t="s">
        <v>160</v>
      </c>
      <c r="BE2291" s="226">
        <f>IF(N2291="základní",J2291,0)</f>
        <v>0</v>
      </c>
      <c r="BF2291" s="226">
        <f>IF(N2291="snížená",J2291,0)</f>
        <v>0</v>
      </c>
      <c r="BG2291" s="226">
        <f>IF(N2291="zákl. přenesená",J2291,0)</f>
        <v>0</v>
      </c>
      <c r="BH2291" s="226">
        <f>IF(N2291="sníž. přenesená",J2291,0)</f>
        <v>0</v>
      </c>
      <c r="BI2291" s="226">
        <f>IF(N2291="nulová",J2291,0)</f>
        <v>0</v>
      </c>
      <c r="BJ2291" s="19" t="s">
        <v>79</v>
      </c>
      <c r="BK2291" s="226">
        <f>ROUND(I2291*H2291,2)</f>
        <v>0</v>
      </c>
      <c r="BL2291" s="19" t="s">
        <v>269</v>
      </c>
      <c r="BM2291" s="225" t="s">
        <v>2152</v>
      </c>
    </row>
    <row r="2292" s="2" customFormat="1">
      <c r="A2292" s="40"/>
      <c r="B2292" s="41"/>
      <c r="C2292" s="42"/>
      <c r="D2292" s="227" t="s">
        <v>169</v>
      </c>
      <c r="E2292" s="42"/>
      <c r="F2292" s="228" t="s">
        <v>2153</v>
      </c>
      <c r="G2292" s="42"/>
      <c r="H2292" s="42"/>
      <c r="I2292" s="229"/>
      <c r="J2292" s="42"/>
      <c r="K2292" s="42"/>
      <c r="L2292" s="46"/>
      <c r="M2292" s="230"/>
      <c r="N2292" s="231"/>
      <c r="O2292" s="86"/>
      <c r="P2292" s="86"/>
      <c r="Q2292" s="86"/>
      <c r="R2292" s="86"/>
      <c r="S2292" s="86"/>
      <c r="T2292" s="87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T2292" s="19" t="s">
        <v>169</v>
      </c>
      <c r="AU2292" s="19" t="s">
        <v>81</v>
      </c>
    </row>
    <row r="2293" s="13" customFormat="1">
      <c r="A2293" s="13"/>
      <c r="B2293" s="232"/>
      <c r="C2293" s="233"/>
      <c r="D2293" s="234" t="s">
        <v>171</v>
      </c>
      <c r="E2293" s="235" t="s">
        <v>19</v>
      </c>
      <c r="F2293" s="236" t="s">
        <v>1606</v>
      </c>
      <c r="G2293" s="233"/>
      <c r="H2293" s="235" t="s">
        <v>19</v>
      </c>
      <c r="I2293" s="237"/>
      <c r="J2293" s="233"/>
      <c r="K2293" s="233"/>
      <c r="L2293" s="238"/>
      <c r="M2293" s="239"/>
      <c r="N2293" s="240"/>
      <c r="O2293" s="240"/>
      <c r="P2293" s="240"/>
      <c r="Q2293" s="240"/>
      <c r="R2293" s="240"/>
      <c r="S2293" s="240"/>
      <c r="T2293" s="241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2" t="s">
        <v>171</v>
      </c>
      <c r="AU2293" s="242" t="s">
        <v>81</v>
      </c>
      <c r="AV2293" s="13" t="s">
        <v>79</v>
      </c>
      <c r="AW2293" s="13" t="s">
        <v>33</v>
      </c>
      <c r="AX2293" s="13" t="s">
        <v>72</v>
      </c>
      <c r="AY2293" s="242" t="s">
        <v>160</v>
      </c>
    </row>
    <row r="2294" s="14" customFormat="1">
      <c r="A2294" s="14"/>
      <c r="B2294" s="243"/>
      <c r="C2294" s="244"/>
      <c r="D2294" s="234" t="s">
        <v>171</v>
      </c>
      <c r="E2294" s="245" t="s">
        <v>19</v>
      </c>
      <c r="F2294" s="246" t="s">
        <v>2148</v>
      </c>
      <c r="G2294" s="244"/>
      <c r="H2294" s="247">
        <v>18.550000000000001</v>
      </c>
      <c r="I2294" s="248"/>
      <c r="J2294" s="244"/>
      <c r="K2294" s="244"/>
      <c r="L2294" s="249"/>
      <c r="M2294" s="250"/>
      <c r="N2294" s="251"/>
      <c r="O2294" s="251"/>
      <c r="P2294" s="251"/>
      <c r="Q2294" s="251"/>
      <c r="R2294" s="251"/>
      <c r="S2294" s="251"/>
      <c r="T2294" s="252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3" t="s">
        <v>171</v>
      </c>
      <c r="AU2294" s="253" t="s">
        <v>81</v>
      </c>
      <c r="AV2294" s="14" t="s">
        <v>81</v>
      </c>
      <c r="AW2294" s="14" t="s">
        <v>33</v>
      </c>
      <c r="AX2294" s="14" t="s">
        <v>72</v>
      </c>
      <c r="AY2294" s="253" t="s">
        <v>160</v>
      </c>
    </row>
    <row r="2295" s="15" customFormat="1">
      <c r="A2295" s="15"/>
      <c r="B2295" s="254"/>
      <c r="C2295" s="255"/>
      <c r="D2295" s="234" t="s">
        <v>171</v>
      </c>
      <c r="E2295" s="256" t="s">
        <v>19</v>
      </c>
      <c r="F2295" s="257" t="s">
        <v>173</v>
      </c>
      <c r="G2295" s="255"/>
      <c r="H2295" s="258">
        <v>18.550000000000001</v>
      </c>
      <c r="I2295" s="259"/>
      <c r="J2295" s="255"/>
      <c r="K2295" s="255"/>
      <c r="L2295" s="260"/>
      <c r="M2295" s="261"/>
      <c r="N2295" s="262"/>
      <c r="O2295" s="262"/>
      <c r="P2295" s="262"/>
      <c r="Q2295" s="262"/>
      <c r="R2295" s="262"/>
      <c r="S2295" s="262"/>
      <c r="T2295" s="263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64" t="s">
        <v>171</v>
      </c>
      <c r="AU2295" s="264" t="s">
        <v>81</v>
      </c>
      <c r="AV2295" s="15" t="s">
        <v>167</v>
      </c>
      <c r="AW2295" s="15" t="s">
        <v>33</v>
      </c>
      <c r="AX2295" s="15" t="s">
        <v>79</v>
      </c>
      <c r="AY2295" s="264" t="s">
        <v>160</v>
      </c>
    </row>
    <row r="2296" s="2" customFormat="1" ht="24.15" customHeight="1">
      <c r="A2296" s="40"/>
      <c r="B2296" s="41"/>
      <c r="C2296" s="214" t="s">
        <v>2154</v>
      </c>
      <c r="D2296" s="214" t="s">
        <v>162</v>
      </c>
      <c r="E2296" s="215" t="s">
        <v>2155</v>
      </c>
      <c r="F2296" s="216" t="s">
        <v>2156</v>
      </c>
      <c r="G2296" s="217" t="s">
        <v>181</v>
      </c>
      <c r="H2296" s="218">
        <v>18.550000000000001</v>
      </c>
      <c r="I2296" s="219"/>
      <c r="J2296" s="220">
        <f>ROUND(I2296*H2296,2)</f>
        <v>0</v>
      </c>
      <c r="K2296" s="216" t="s">
        <v>166</v>
      </c>
      <c r="L2296" s="46"/>
      <c r="M2296" s="221" t="s">
        <v>19</v>
      </c>
      <c r="N2296" s="222" t="s">
        <v>43</v>
      </c>
      <c r="O2296" s="86"/>
      <c r="P2296" s="223">
        <f>O2296*H2296</f>
        <v>0</v>
      </c>
      <c r="Q2296" s="223">
        <v>0.00069999999999999999</v>
      </c>
      <c r="R2296" s="223">
        <f>Q2296*H2296</f>
        <v>0.012985</v>
      </c>
      <c r="S2296" s="223">
        <v>0</v>
      </c>
      <c r="T2296" s="224">
        <f>S2296*H2296</f>
        <v>0</v>
      </c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R2296" s="225" t="s">
        <v>269</v>
      </c>
      <c r="AT2296" s="225" t="s">
        <v>162</v>
      </c>
      <c r="AU2296" s="225" t="s">
        <v>81</v>
      </c>
      <c r="AY2296" s="19" t="s">
        <v>160</v>
      </c>
      <c r="BE2296" s="226">
        <f>IF(N2296="základní",J2296,0)</f>
        <v>0</v>
      </c>
      <c r="BF2296" s="226">
        <f>IF(N2296="snížená",J2296,0)</f>
        <v>0</v>
      </c>
      <c r="BG2296" s="226">
        <f>IF(N2296="zákl. přenesená",J2296,0)</f>
        <v>0</v>
      </c>
      <c r="BH2296" s="226">
        <f>IF(N2296="sníž. přenesená",J2296,0)</f>
        <v>0</v>
      </c>
      <c r="BI2296" s="226">
        <f>IF(N2296="nulová",J2296,0)</f>
        <v>0</v>
      </c>
      <c r="BJ2296" s="19" t="s">
        <v>79</v>
      </c>
      <c r="BK2296" s="226">
        <f>ROUND(I2296*H2296,2)</f>
        <v>0</v>
      </c>
      <c r="BL2296" s="19" t="s">
        <v>269</v>
      </c>
      <c r="BM2296" s="225" t="s">
        <v>2157</v>
      </c>
    </row>
    <row r="2297" s="2" customFormat="1">
      <c r="A2297" s="40"/>
      <c r="B2297" s="41"/>
      <c r="C2297" s="42"/>
      <c r="D2297" s="227" t="s">
        <v>169</v>
      </c>
      <c r="E2297" s="42"/>
      <c r="F2297" s="228" t="s">
        <v>2158</v>
      </c>
      <c r="G2297" s="42"/>
      <c r="H2297" s="42"/>
      <c r="I2297" s="229"/>
      <c r="J2297" s="42"/>
      <c r="K2297" s="42"/>
      <c r="L2297" s="46"/>
      <c r="M2297" s="230"/>
      <c r="N2297" s="231"/>
      <c r="O2297" s="86"/>
      <c r="P2297" s="86"/>
      <c r="Q2297" s="86"/>
      <c r="R2297" s="86"/>
      <c r="S2297" s="86"/>
      <c r="T2297" s="87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T2297" s="19" t="s">
        <v>169</v>
      </c>
      <c r="AU2297" s="19" t="s">
        <v>81</v>
      </c>
    </row>
    <row r="2298" s="13" customFormat="1">
      <c r="A2298" s="13"/>
      <c r="B2298" s="232"/>
      <c r="C2298" s="233"/>
      <c r="D2298" s="234" t="s">
        <v>171</v>
      </c>
      <c r="E2298" s="235" t="s">
        <v>19</v>
      </c>
      <c r="F2298" s="236" t="s">
        <v>1606</v>
      </c>
      <c r="G2298" s="233"/>
      <c r="H2298" s="235" t="s">
        <v>19</v>
      </c>
      <c r="I2298" s="237"/>
      <c r="J2298" s="233"/>
      <c r="K2298" s="233"/>
      <c r="L2298" s="238"/>
      <c r="M2298" s="239"/>
      <c r="N2298" s="240"/>
      <c r="O2298" s="240"/>
      <c r="P2298" s="240"/>
      <c r="Q2298" s="240"/>
      <c r="R2298" s="240"/>
      <c r="S2298" s="240"/>
      <c r="T2298" s="241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2" t="s">
        <v>171</v>
      </c>
      <c r="AU2298" s="242" t="s">
        <v>81</v>
      </c>
      <c r="AV2298" s="13" t="s">
        <v>79</v>
      </c>
      <c r="AW2298" s="13" t="s">
        <v>33</v>
      </c>
      <c r="AX2298" s="13" t="s">
        <v>72</v>
      </c>
      <c r="AY2298" s="242" t="s">
        <v>160</v>
      </c>
    </row>
    <row r="2299" s="14" customFormat="1">
      <c r="A2299" s="14"/>
      <c r="B2299" s="243"/>
      <c r="C2299" s="244"/>
      <c r="D2299" s="234" t="s">
        <v>171</v>
      </c>
      <c r="E2299" s="245" t="s">
        <v>19</v>
      </c>
      <c r="F2299" s="246" t="s">
        <v>2148</v>
      </c>
      <c r="G2299" s="244"/>
      <c r="H2299" s="247">
        <v>18.550000000000001</v>
      </c>
      <c r="I2299" s="248"/>
      <c r="J2299" s="244"/>
      <c r="K2299" s="244"/>
      <c r="L2299" s="249"/>
      <c r="M2299" s="250"/>
      <c r="N2299" s="251"/>
      <c r="O2299" s="251"/>
      <c r="P2299" s="251"/>
      <c r="Q2299" s="251"/>
      <c r="R2299" s="251"/>
      <c r="S2299" s="251"/>
      <c r="T2299" s="252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3" t="s">
        <v>171</v>
      </c>
      <c r="AU2299" s="253" t="s">
        <v>81</v>
      </c>
      <c r="AV2299" s="14" t="s">
        <v>81</v>
      </c>
      <c r="AW2299" s="14" t="s">
        <v>33</v>
      </c>
      <c r="AX2299" s="14" t="s">
        <v>72</v>
      </c>
      <c r="AY2299" s="253" t="s">
        <v>160</v>
      </c>
    </row>
    <row r="2300" s="15" customFormat="1">
      <c r="A2300" s="15"/>
      <c r="B2300" s="254"/>
      <c r="C2300" s="255"/>
      <c r="D2300" s="234" t="s">
        <v>171</v>
      </c>
      <c r="E2300" s="256" t="s">
        <v>19</v>
      </c>
      <c r="F2300" s="257" t="s">
        <v>173</v>
      </c>
      <c r="G2300" s="255"/>
      <c r="H2300" s="258">
        <v>18.550000000000001</v>
      </c>
      <c r="I2300" s="259"/>
      <c r="J2300" s="255"/>
      <c r="K2300" s="255"/>
      <c r="L2300" s="260"/>
      <c r="M2300" s="261"/>
      <c r="N2300" s="262"/>
      <c r="O2300" s="262"/>
      <c r="P2300" s="262"/>
      <c r="Q2300" s="262"/>
      <c r="R2300" s="262"/>
      <c r="S2300" s="262"/>
      <c r="T2300" s="263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T2300" s="264" t="s">
        <v>171</v>
      </c>
      <c r="AU2300" s="264" t="s">
        <v>81</v>
      </c>
      <c r="AV2300" s="15" t="s">
        <v>167</v>
      </c>
      <c r="AW2300" s="15" t="s">
        <v>33</v>
      </c>
      <c r="AX2300" s="15" t="s">
        <v>79</v>
      </c>
      <c r="AY2300" s="264" t="s">
        <v>160</v>
      </c>
    </row>
    <row r="2301" s="2" customFormat="1" ht="24.15" customHeight="1">
      <c r="A2301" s="40"/>
      <c r="B2301" s="41"/>
      <c r="C2301" s="214" t="s">
        <v>2159</v>
      </c>
      <c r="D2301" s="214" t="s">
        <v>162</v>
      </c>
      <c r="E2301" s="215" t="s">
        <v>2160</v>
      </c>
      <c r="F2301" s="216" t="s">
        <v>2161</v>
      </c>
      <c r="G2301" s="217" t="s">
        <v>181</v>
      </c>
      <c r="H2301" s="218">
        <v>455.45999999999998</v>
      </c>
      <c r="I2301" s="219"/>
      <c r="J2301" s="220">
        <f>ROUND(I2301*H2301,2)</f>
        <v>0</v>
      </c>
      <c r="K2301" s="216" t="s">
        <v>166</v>
      </c>
      <c r="L2301" s="46"/>
      <c r="M2301" s="221" t="s">
        <v>19</v>
      </c>
      <c r="N2301" s="222" t="s">
        <v>43</v>
      </c>
      <c r="O2301" s="86"/>
      <c r="P2301" s="223">
        <f>O2301*H2301</f>
        <v>0</v>
      </c>
      <c r="Q2301" s="223">
        <v>0.00125</v>
      </c>
      <c r="R2301" s="223">
        <f>Q2301*H2301</f>
        <v>0.56932499999999997</v>
      </c>
      <c r="S2301" s="223">
        <v>0</v>
      </c>
      <c r="T2301" s="224">
        <f>S2301*H2301</f>
        <v>0</v>
      </c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R2301" s="225" t="s">
        <v>269</v>
      </c>
      <c r="AT2301" s="225" t="s">
        <v>162</v>
      </c>
      <c r="AU2301" s="225" t="s">
        <v>81</v>
      </c>
      <c r="AY2301" s="19" t="s">
        <v>160</v>
      </c>
      <c r="BE2301" s="226">
        <f>IF(N2301="základní",J2301,0)</f>
        <v>0</v>
      </c>
      <c r="BF2301" s="226">
        <f>IF(N2301="snížená",J2301,0)</f>
        <v>0</v>
      </c>
      <c r="BG2301" s="226">
        <f>IF(N2301="zákl. přenesená",J2301,0)</f>
        <v>0</v>
      </c>
      <c r="BH2301" s="226">
        <f>IF(N2301="sníž. přenesená",J2301,0)</f>
        <v>0</v>
      </c>
      <c r="BI2301" s="226">
        <f>IF(N2301="nulová",J2301,0)</f>
        <v>0</v>
      </c>
      <c r="BJ2301" s="19" t="s">
        <v>79</v>
      </c>
      <c r="BK2301" s="226">
        <f>ROUND(I2301*H2301,2)</f>
        <v>0</v>
      </c>
      <c r="BL2301" s="19" t="s">
        <v>269</v>
      </c>
      <c r="BM2301" s="225" t="s">
        <v>2162</v>
      </c>
    </row>
    <row r="2302" s="2" customFormat="1">
      <c r="A2302" s="40"/>
      <c r="B2302" s="41"/>
      <c r="C2302" s="42"/>
      <c r="D2302" s="227" t="s">
        <v>169</v>
      </c>
      <c r="E2302" s="42"/>
      <c r="F2302" s="228" t="s">
        <v>2163</v>
      </c>
      <c r="G2302" s="42"/>
      <c r="H2302" s="42"/>
      <c r="I2302" s="229"/>
      <c r="J2302" s="42"/>
      <c r="K2302" s="42"/>
      <c r="L2302" s="46"/>
      <c r="M2302" s="230"/>
      <c r="N2302" s="231"/>
      <c r="O2302" s="86"/>
      <c r="P2302" s="86"/>
      <c r="Q2302" s="86"/>
      <c r="R2302" s="86"/>
      <c r="S2302" s="86"/>
      <c r="T2302" s="87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T2302" s="19" t="s">
        <v>169</v>
      </c>
      <c r="AU2302" s="19" t="s">
        <v>81</v>
      </c>
    </row>
    <row r="2303" s="13" customFormat="1">
      <c r="A2303" s="13"/>
      <c r="B2303" s="232"/>
      <c r="C2303" s="233"/>
      <c r="D2303" s="234" t="s">
        <v>171</v>
      </c>
      <c r="E2303" s="235" t="s">
        <v>19</v>
      </c>
      <c r="F2303" s="236" t="s">
        <v>1604</v>
      </c>
      <c r="G2303" s="233"/>
      <c r="H2303" s="235" t="s">
        <v>19</v>
      </c>
      <c r="I2303" s="237"/>
      <c r="J2303" s="233"/>
      <c r="K2303" s="233"/>
      <c r="L2303" s="238"/>
      <c r="M2303" s="239"/>
      <c r="N2303" s="240"/>
      <c r="O2303" s="240"/>
      <c r="P2303" s="240"/>
      <c r="Q2303" s="240"/>
      <c r="R2303" s="240"/>
      <c r="S2303" s="240"/>
      <c r="T2303" s="241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2" t="s">
        <v>171</v>
      </c>
      <c r="AU2303" s="242" t="s">
        <v>81</v>
      </c>
      <c r="AV2303" s="13" t="s">
        <v>79</v>
      </c>
      <c r="AW2303" s="13" t="s">
        <v>33</v>
      </c>
      <c r="AX2303" s="13" t="s">
        <v>72</v>
      </c>
      <c r="AY2303" s="242" t="s">
        <v>160</v>
      </c>
    </row>
    <row r="2304" s="14" customFormat="1">
      <c r="A2304" s="14"/>
      <c r="B2304" s="243"/>
      <c r="C2304" s="244"/>
      <c r="D2304" s="234" t="s">
        <v>171</v>
      </c>
      <c r="E2304" s="245" t="s">
        <v>19</v>
      </c>
      <c r="F2304" s="246" t="s">
        <v>1529</v>
      </c>
      <c r="G2304" s="244"/>
      <c r="H2304" s="247">
        <v>105.95999999999999</v>
      </c>
      <c r="I2304" s="248"/>
      <c r="J2304" s="244"/>
      <c r="K2304" s="244"/>
      <c r="L2304" s="249"/>
      <c r="M2304" s="250"/>
      <c r="N2304" s="251"/>
      <c r="O2304" s="251"/>
      <c r="P2304" s="251"/>
      <c r="Q2304" s="251"/>
      <c r="R2304" s="251"/>
      <c r="S2304" s="251"/>
      <c r="T2304" s="252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3" t="s">
        <v>171</v>
      </c>
      <c r="AU2304" s="253" t="s">
        <v>81</v>
      </c>
      <c r="AV2304" s="14" t="s">
        <v>81</v>
      </c>
      <c r="AW2304" s="14" t="s">
        <v>33</v>
      </c>
      <c r="AX2304" s="14" t="s">
        <v>72</v>
      </c>
      <c r="AY2304" s="253" t="s">
        <v>160</v>
      </c>
    </row>
    <row r="2305" s="14" customFormat="1">
      <c r="A2305" s="14"/>
      <c r="B2305" s="243"/>
      <c r="C2305" s="244"/>
      <c r="D2305" s="234" t="s">
        <v>171</v>
      </c>
      <c r="E2305" s="245" t="s">
        <v>19</v>
      </c>
      <c r="F2305" s="246" t="s">
        <v>2164</v>
      </c>
      <c r="G2305" s="244"/>
      <c r="H2305" s="247">
        <v>80.709999999999994</v>
      </c>
      <c r="I2305" s="248"/>
      <c r="J2305" s="244"/>
      <c r="K2305" s="244"/>
      <c r="L2305" s="249"/>
      <c r="M2305" s="250"/>
      <c r="N2305" s="251"/>
      <c r="O2305" s="251"/>
      <c r="P2305" s="251"/>
      <c r="Q2305" s="251"/>
      <c r="R2305" s="251"/>
      <c r="S2305" s="251"/>
      <c r="T2305" s="25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3" t="s">
        <v>171</v>
      </c>
      <c r="AU2305" s="253" t="s">
        <v>81</v>
      </c>
      <c r="AV2305" s="14" t="s">
        <v>81</v>
      </c>
      <c r="AW2305" s="14" t="s">
        <v>33</v>
      </c>
      <c r="AX2305" s="14" t="s">
        <v>72</v>
      </c>
      <c r="AY2305" s="253" t="s">
        <v>160</v>
      </c>
    </row>
    <row r="2306" s="14" customFormat="1">
      <c r="A2306" s="14"/>
      <c r="B2306" s="243"/>
      <c r="C2306" s="244"/>
      <c r="D2306" s="234" t="s">
        <v>171</v>
      </c>
      <c r="E2306" s="245" t="s">
        <v>19</v>
      </c>
      <c r="F2306" s="246" t="s">
        <v>2165</v>
      </c>
      <c r="G2306" s="244"/>
      <c r="H2306" s="247">
        <v>11.24</v>
      </c>
      <c r="I2306" s="248"/>
      <c r="J2306" s="244"/>
      <c r="K2306" s="244"/>
      <c r="L2306" s="249"/>
      <c r="M2306" s="250"/>
      <c r="N2306" s="251"/>
      <c r="O2306" s="251"/>
      <c r="P2306" s="251"/>
      <c r="Q2306" s="251"/>
      <c r="R2306" s="251"/>
      <c r="S2306" s="251"/>
      <c r="T2306" s="252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3" t="s">
        <v>171</v>
      </c>
      <c r="AU2306" s="253" t="s">
        <v>81</v>
      </c>
      <c r="AV2306" s="14" t="s">
        <v>81</v>
      </c>
      <c r="AW2306" s="14" t="s">
        <v>33</v>
      </c>
      <c r="AX2306" s="14" t="s">
        <v>72</v>
      </c>
      <c r="AY2306" s="253" t="s">
        <v>160</v>
      </c>
    </row>
    <row r="2307" s="13" customFormat="1">
      <c r="A2307" s="13"/>
      <c r="B2307" s="232"/>
      <c r="C2307" s="233"/>
      <c r="D2307" s="234" t="s">
        <v>171</v>
      </c>
      <c r="E2307" s="235" t="s">
        <v>19</v>
      </c>
      <c r="F2307" s="236" t="s">
        <v>1606</v>
      </c>
      <c r="G2307" s="233"/>
      <c r="H2307" s="235" t="s">
        <v>19</v>
      </c>
      <c r="I2307" s="237"/>
      <c r="J2307" s="233"/>
      <c r="K2307" s="233"/>
      <c r="L2307" s="238"/>
      <c r="M2307" s="239"/>
      <c r="N2307" s="240"/>
      <c r="O2307" s="240"/>
      <c r="P2307" s="240"/>
      <c r="Q2307" s="240"/>
      <c r="R2307" s="240"/>
      <c r="S2307" s="240"/>
      <c r="T2307" s="241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2" t="s">
        <v>171</v>
      </c>
      <c r="AU2307" s="242" t="s">
        <v>81</v>
      </c>
      <c r="AV2307" s="13" t="s">
        <v>79</v>
      </c>
      <c r="AW2307" s="13" t="s">
        <v>33</v>
      </c>
      <c r="AX2307" s="13" t="s">
        <v>72</v>
      </c>
      <c r="AY2307" s="242" t="s">
        <v>160</v>
      </c>
    </row>
    <row r="2308" s="14" customFormat="1">
      <c r="A2308" s="14"/>
      <c r="B2308" s="243"/>
      <c r="C2308" s="244"/>
      <c r="D2308" s="234" t="s">
        <v>171</v>
      </c>
      <c r="E2308" s="245" t="s">
        <v>19</v>
      </c>
      <c r="F2308" s="246" t="s">
        <v>1531</v>
      </c>
      <c r="G2308" s="244"/>
      <c r="H2308" s="247">
        <v>187.63999999999999</v>
      </c>
      <c r="I2308" s="248"/>
      <c r="J2308" s="244"/>
      <c r="K2308" s="244"/>
      <c r="L2308" s="249"/>
      <c r="M2308" s="250"/>
      <c r="N2308" s="251"/>
      <c r="O2308" s="251"/>
      <c r="P2308" s="251"/>
      <c r="Q2308" s="251"/>
      <c r="R2308" s="251"/>
      <c r="S2308" s="251"/>
      <c r="T2308" s="25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3" t="s">
        <v>171</v>
      </c>
      <c r="AU2308" s="253" t="s">
        <v>81</v>
      </c>
      <c r="AV2308" s="14" t="s">
        <v>81</v>
      </c>
      <c r="AW2308" s="14" t="s">
        <v>33</v>
      </c>
      <c r="AX2308" s="14" t="s">
        <v>72</v>
      </c>
      <c r="AY2308" s="253" t="s">
        <v>160</v>
      </c>
    </row>
    <row r="2309" s="14" customFormat="1">
      <c r="A2309" s="14"/>
      <c r="B2309" s="243"/>
      <c r="C2309" s="244"/>
      <c r="D2309" s="234" t="s">
        <v>171</v>
      </c>
      <c r="E2309" s="245" t="s">
        <v>19</v>
      </c>
      <c r="F2309" s="246" t="s">
        <v>1670</v>
      </c>
      <c r="G2309" s="244"/>
      <c r="H2309" s="247">
        <v>69.909999999999997</v>
      </c>
      <c r="I2309" s="248"/>
      <c r="J2309" s="244"/>
      <c r="K2309" s="244"/>
      <c r="L2309" s="249"/>
      <c r="M2309" s="250"/>
      <c r="N2309" s="251"/>
      <c r="O2309" s="251"/>
      <c r="P2309" s="251"/>
      <c r="Q2309" s="251"/>
      <c r="R2309" s="251"/>
      <c r="S2309" s="251"/>
      <c r="T2309" s="252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3" t="s">
        <v>171</v>
      </c>
      <c r="AU2309" s="253" t="s">
        <v>81</v>
      </c>
      <c r="AV2309" s="14" t="s">
        <v>81</v>
      </c>
      <c r="AW2309" s="14" t="s">
        <v>33</v>
      </c>
      <c r="AX2309" s="14" t="s">
        <v>72</v>
      </c>
      <c r="AY2309" s="253" t="s">
        <v>160</v>
      </c>
    </row>
    <row r="2310" s="15" customFormat="1">
      <c r="A2310" s="15"/>
      <c r="B2310" s="254"/>
      <c r="C2310" s="255"/>
      <c r="D2310" s="234" t="s">
        <v>171</v>
      </c>
      <c r="E2310" s="256" t="s">
        <v>19</v>
      </c>
      <c r="F2310" s="257" t="s">
        <v>173</v>
      </c>
      <c r="G2310" s="255"/>
      <c r="H2310" s="258">
        <v>455.45999999999998</v>
      </c>
      <c r="I2310" s="259"/>
      <c r="J2310" s="255"/>
      <c r="K2310" s="255"/>
      <c r="L2310" s="260"/>
      <c r="M2310" s="261"/>
      <c r="N2310" s="262"/>
      <c r="O2310" s="262"/>
      <c r="P2310" s="262"/>
      <c r="Q2310" s="262"/>
      <c r="R2310" s="262"/>
      <c r="S2310" s="262"/>
      <c r="T2310" s="263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64" t="s">
        <v>171</v>
      </c>
      <c r="AU2310" s="264" t="s">
        <v>81</v>
      </c>
      <c r="AV2310" s="15" t="s">
        <v>167</v>
      </c>
      <c r="AW2310" s="15" t="s">
        <v>33</v>
      </c>
      <c r="AX2310" s="15" t="s">
        <v>79</v>
      </c>
      <c r="AY2310" s="264" t="s">
        <v>160</v>
      </c>
    </row>
    <row r="2311" s="2" customFormat="1" ht="24.15" customHeight="1">
      <c r="A2311" s="40"/>
      <c r="B2311" s="41"/>
      <c r="C2311" s="279" t="s">
        <v>2166</v>
      </c>
      <c r="D2311" s="279" t="s">
        <v>1270</v>
      </c>
      <c r="E2311" s="280" t="s">
        <v>2167</v>
      </c>
      <c r="F2311" s="281" t="s">
        <v>2168</v>
      </c>
      <c r="G2311" s="282" t="s">
        <v>181</v>
      </c>
      <c r="H2311" s="283">
        <v>478.233</v>
      </c>
      <c r="I2311" s="284"/>
      <c r="J2311" s="285">
        <f>ROUND(I2311*H2311,2)</f>
        <v>0</v>
      </c>
      <c r="K2311" s="281" t="s">
        <v>166</v>
      </c>
      <c r="L2311" s="286"/>
      <c r="M2311" s="287" t="s">
        <v>19</v>
      </c>
      <c r="N2311" s="288" t="s">
        <v>43</v>
      </c>
      <c r="O2311" s="86"/>
      <c r="P2311" s="223">
        <f>O2311*H2311</f>
        <v>0</v>
      </c>
      <c r="Q2311" s="223">
        <v>0.0044999999999999997</v>
      </c>
      <c r="R2311" s="223">
        <f>Q2311*H2311</f>
        <v>2.1520484999999998</v>
      </c>
      <c r="S2311" s="223">
        <v>0</v>
      </c>
      <c r="T2311" s="224">
        <f>S2311*H2311</f>
        <v>0</v>
      </c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R2311" s="225" t="s">
        <v>367</v>
      </c>
      <c r="AT2311" s="225" t="s">
        <v>1270</v>
      </c>
      <c r="AU2311" s="225" t="s">
        <v>81</v>
      </c>
      <c r="AY2311" s="19" t="s">
        <v>160</v>
      </c>
      <c r="BE2311" s="226">
        <f>IF(N2311="základní",J2311,0)</f>
        <v>0</v>
      </c>
      <c r="BF2311" s="226">
        <f>IF(N2311="snížená",J2311,0)</f>
        <v>0</v>
      </c>
      <c r="BG2311" s="226">
        <f>IF(N2311="zákl. přenesená",J2311,0)</f>
        <v>0</v>
      </c>
      <c r="BH2311" s="226">
        <f>IF(N2311="sníž. přenesená",J2311,0)</f>
        <v>0</v>
      </c>
      <c r="BI2311" s="226">
        <f>IF(N2311="nulová",J2311,0)</f>
        <v>0</v>
      </c>
      <c r="BJ2311" s="19" t="s">
        <v>79</v>
      </c>
      <c r="BK2311" s="226">
        <f>ROUND(I2311*H2311,2)</f>
        <v>0</v>
      </c>
      <c r="BL2311" s="19" t="s">
        <v>269</v>
      </c>
      <c r="BM2311" s="225" t="s">
        <v>2169</v>
      </c>
    </row>
    <row r="2312" s="13" customFormat="1">
      <c r="A2312" s="13"/>
      <c r="B2312" s="232"/>
      <c r="C2312" s="233"/>
      <c r="D2312" s="234" t="s">
        <v>171</v>
      </c>
      <c r="E2312" s="235" t="s">
        <v>19</v>
      </c>
      <c r="F2312" s="236" t="s">
        <v>1604</v>
      </c>
      <c r="G2312" s="233"/>
      <c r="H2312" s="235" t="s">
        <v>19</v>
      </c>
      <c r="I2312" s="237"/>
      <c r="J2312" s="233"/>
      <c r="K2312" s="233"/>
      <c r="L2312" s="238"/>
      <c r="M2312" s="239"/>
      <c r="N2312" s="240"/>
      <c r="O2312" s="240"/>
      <c r="P2312" s="240"/>
      <c r="Q2312" s="240"/>
      <c r="R2312" s="240"/>
      <c r="S2312" s="240"/>
      <c r="T2312" s="241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2" t="s">
        <v>171</v>
      </c>
      <c r="AU2312" s="242" t="s">
        <v>81</v>
      </c>
      <c r="AV2312" s="13" t="s">
        <v>79</v>
      </c>
      <c r="AW2312" s="13" t="s">
        <v>33</v>
      </c>
      <c r="AX2312" s="13" t="s">
        <v>72</v>
      </c>
      <c r="AY2312" s="242" t="s">
        <v>160</v>
      </c>
    </row>
    <row r="2313" s="14" customFormat="1">
      <c r="A2313" s="14"/>
      <c r="B2313" s="243"/>
      <c r="C2313" s="244"/>
      <c r="D2313" s="234" t="s">
        <v>171</v>
      </c>
      <c r="E2313" s="245" t="s">
        <v>19</v>
      </c>
      <c r="F2313" s="246" t="s">
        <v>1529</v>
      </c>
      <c r="G2313" s="244"/>
      <c r="H2313" s="247">
        <v>105.95999999999999</v>
      </c>
      <c r="I2313" s="248"/>
      <c r="J2313" s="244"/>
      <c r="K2313" s="244"/>
      <c r="L2313" s="249"/>
      <c r="M2313" s="250"/>
      <c r="N2313" s="251"/>
      <c r="O2313" s="251"/>
      <c r="P2313" s="251"/>
      <c r="Q2313" s="251"/>
      <c r="R2313" s="251"/>
      <c r="S2313" s="251"/>
      <c r="T2313" s="252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3" t="s">
        <v>171</v>
      </c>
      <c r="AU2313" s="253" t="s">
        <v>81</v>
      </c>
      <c r="AV2313" s="14" t="s">
        <v>81</v>
      </c>
      <c r="AW2313" s="14" t="s">
        <v>33</v>
      </c>
      <c r="AX2313" s="14" t="s">
        <v>72</v>
      </c>
      <c r="AY2313" s="253" t="s">
        <v>160</v>
      </c>
    </row>
    <row r="2314" s="14" customFormat="1">
      <c r="A2314" s="14"/>
      <c r="B2314" s="243"/>
      <c r="C2314" s="244"/>
      <c r="D2314" s="234" t="s">
        <v>171</v>
      </c>
      <c r="E2314" s="245" t="s">
        <v>19</v>
      </c>
      <c r="F2314" s="246" t="s">
        <v>2164</v>
      </c>
      <c r="G2314" s="244"/>
      <c r="H2314" s="247">
        <v>80.709999999999994</v>
      </c>
      <c r="I2314" s="248"/>
      <c r="J2314" s="244"/>
      <c r="K2314" s="244"/>
      <c r="L2314" s="249"/>
      <c r="M2314" s="250"/>
      <c r="N2314" s="251"/>
      <c r="O2314" s="251"/>
      <c r="P2314" s="251"/>
      <c r="Q2314" s="251"/>
      <c r="R2314" s="251"/>
      <c r="S2314" s="251"/>
      <c r="T2314" s="25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3" t="s">
        <v>171</v>
      </c>
      <c r="AU2314" s="253" t="s">
        <v>81</v>
      </c>
      <c r="AV2314" s="14" t="s">
        <v>81</v>
      </c>
      <c r="AW2314" s="14" t="s">
        <v>33</v>
      </c>
      <c r="AX2314" s="14" t="s">
        <v>72</v>
      </c>
      <c r="AY2314" s="253" t="s">
        <v>160</v>
      </c>
    </row>
    <row r="2315" s="14" customFormat="1">
      <c r="A2315" s="14"/>
      <c r="B2315" s="243"/>
      <c r="C2315" s="244"/>
      <c r="D2315" s="234" t="s">
        <v>171</v>
      </c>
      <c r="E2315" s="245" t="s">
        <v>19</v>
      </c>
      <c r="F2315" s="246" t="s">
        <v>2165</v>
      </c>
      <c r="G2315" s="244"/>
      <c r="H2315" s="247">
        <v>11.24</v>
      </c>
      <c r="I2315" s="248"/>
      <c r="J2315" s="244"/>
      <c r="K2315" s="244"/>
      <c r="L2315" s="249"/>
      <c r="M2315" s="250"/>
      <c r="N2315" s="251"/>
      <c r="O2315" s="251"/>
      <c r="P2315" s="251"/>
      <c r="Q2315" s="251"/>
      <c r="R2315" s="251"/>
      <c r="S2315" s="251"/>
      <c r="T2315" s="252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3" t="s">
        <v>171</v>
      </c>
      <c r="AU2315" s="253" t="s">
        <v>81</v>
      </c>
      <c r="AV2315" s="14" t="s">
        <v>81</v>
      </c>
      <c r="AW2315" s="14" t="s">
        <v>33</v>
      </c>
      <c r="AX2315" s="14" t="s">
        <v>72</v>
      </c>
      <c r="AY2315" s="253" t="s">
        <v>160</v>
      </c>
    </row>
    <row r="2316" s="13" customFormat="1">
      <c r="A2316" s="13"/>
      <c r="B2316" s="232"/>
      <c r="C2316" s="233"/>
      <c r="D2316" s="234" t="s">
        <v>171</v>
      </c>
      <c r="E2316" s="235" t="s">
        <v>19</v>
      </c>
      <c r="F2316" s="236" t="s">
        <v>1606</v>
      </c>
      <c r="G2316" s="233"/>
      <c r="H2316" s="235" t="s">
        <v>19</v>
      </c>
      <c r="I2316" s="237"/>
      <c r="J2316" s="233"/>
      <c r="K2316" s="233"/>
      <c r="L2316" s="238"/>
      <c r="M2316" s="239"/>
      <c r="N2316" s="240"/>
      <c r="O2316" s="240"/>
      <c r="P2316" s="240"/>
      <c r="Q2316" s="240"/>
      <c r="R2316" s="240"/>
      <c r="S2316" s="240"/>
      <c r="T2316" s="241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2" t="s">
        <v>171</v>
      </c>
      <c r="AU2316" s="242" t="s">
        <v>81</v>
      </c>
      <c r="AV2316" s="13" t="s">
        <v>79</v>
      </c>
      <c r="AW2316" s="13" t="s">
        <v>33</v>
      </c>
      <c r="AX2316" s="13" t="s">
        <v>72</v>
      </c>
      <c r="AY2316" s="242" t="s">
        <v>160</v>
      </c>
    </row>
    <row r="2317" s="14" customFormat="1">
      <c r="A2317" s="14"/>
      <c r="B2317" s="243"/>
      <c r="C2317" s="244"/>
      <c r="D2317" s="234" t="s">
        <v>171</v>
      </c>
      <c r="E2317" s="245" t="s">
        <v>19</v>
      </c>
      <c r="F2317" s="246" t="s">
        <v>1531</v>
      </c>
      <c r="G2317" s="244"/>
      <c r="H2317" s="247">
        <v>187.63999999999999</v>
      </c>
      <c r="I2317" s="248"/>
      <c r="J2317" s="244"/>
      <c r="K2317" s="244"/>
      <c r="L2317" s="249"/>
      <c r="M2317" s="250"/>
      <c r="N2317" s="251"/>
      <c r="O2317" s="251"/>
      <c r="P2317" s="251"/>
      <c r="Q2317" s="251"/>
      <c r="R2317" s="251"/>
      <c r="S2317" s="251"/>
      <c r="T2317" s="252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3" t="s">
        <v>171</v>
      </c>
      <c r="AU2317" s="253" t="s">
        <v>81</v>
      </c>
      <c r="AV2317" s="14" t="s">
        <v>81</v>
      </c>
      <c r="AW2317" s="14" t="s">
        <v>33</v>
      </c>
      <c r="AX2317" s="14" t="s">
        <v>72</v>
      </c>
      <c r="AY2317" s="253" t="s">
        <v>160</v>
      </c>
    </row>
    <row r="2318" s="14" customFormat="1">
      <c r="A2318" s="14"/>
      <c r="B2318" s="243"/>
      <c r="C2318" s="244"/>
      <c r="D2318" s="234" t="s">
        <v>171</v>
      </c>
      <c r="E2318" s="245" t="s">
        <v>19</v>
      </c>
      <c r="F2318" s="246" t="s">
        <v>1670</v>
      </c>
      <c r="G2318" s="244"/>
      <c r="H2318" s="247">
        <v>69.909999999999997</v>
      </c>
      <c r="I2318" s="248"/>
      <c r="J2318" s="244"/>
      <c r="K2318" s="244"/>
      <c r="L2318" s="249"/>
      <c r="M2318" s="250"/>
      <c r="N2318" s="251"/>
      <c r="O2318" s="251"/>
      <c r="P2318" s="251"/>
      <c r="Q2318" s="251"/>
      <c r="R2318" s="251"/>
      <c r="S2318" s="251"/>
      <c r="T2318" s="252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3" t="s">
        <v>171</v>
      </c>
      <c r="AU2318" s="253" t="s">
        <v>81</v>
      </c>
      <c r="AV2318" s="14" t="s">
        <v>81</v>
      </c>
      <c r="AW2318" s="14" t="s">
        <v>33</v>
      </c>
      <c r="AX2318" s="14" t="s">
        <v>72</v>
      </c>
      <c r="AY2318" s="253" t="s">
        <v>160</v>
      </c>
    </row>
    <row r="2319" s="15" customFormat="1">
      <c r="A2319" s="15"/>
      <c r="B2319" s="254"/>
      <c r="C2319" s="255"/>
      <c r="D2319" s="234" t="s">
        <v>171</v>
      </c>
      <c r="E2319" s="256" t="s">
        <v>19</v>
      </c>
      <c r="F2319" s="257" t="s">
        <v>173</v>
      </c>
      <c r="G2319" s="255"/>
      <c r="H2319" s="258">
        <v>455.45999999999992</v>
      </c>
      <c r="I2319" s="259"/>
      <c r="J2319" s="255"/>
      <c r="K2319" s="255"/>
      <c r="L2319" s="260"/>
      <c r="M2319" s="261"/>
      <c r="N2319" s="262"/>
      <c r="O2319" s="262"/>
      <c r="P2319" s="262"/>
      <c r="Q2319" s="262"/>
      <c r="R2319" s="262"/>
      <c r="S2319" s="262"/>
      <c r="T2319" s="263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64" t="s">
        <v>171</v>
      </c>
      <c r="AU2319" s="264" t="s">
        <v>81</v>
      </c>
      <c r="AV2319" s="15" t="s">
        <v>167</v>
      </c>
      <c r="AW2319" s="15" t="s">
        <v>33</v>
      </c>
      <c r="AX2319" s="15" t="s">
        <v>72</v>
      </c>
      <c r="AY2319" s="264" t="s">
        <v>160</v>
      </c>
    </row>
    <row r="2320" s="14" customFormat="1">
      <c r="A2320" s="14"/>
      <c r="B2320" s="243"/>
      <c r="C2320" s="244"/>
      <c r="D2320" s="234" t="s">
        <v>171</v>
      </c>
      <c r="E2320" s="245" t="s">
        <v>19</v>
      </c>
      <c r="F2320" s="246" t="s">
        <v>2170</v>
      </c>
      <c r="G2320" s="244"/>
      <c r="H2320" s="247">
        <v>478.233</v>
      </c>
      <c r="I2320" s="248"/>
      <c r="J2320" s="244"/>
      <c r="K2320" s="244"/>
      <c r="L2320" s="249"/>
      <c r="M2320" s="250"/>
      <c r="N2320" s="251"/>
      <c r="O2320" s="251"/>
      <c r="P2320" s="251"/>
      <c r="Q2320" s="251"/>
      <c r="R2320" s="251"/>
      <c r="S2320" s="251"/>
      <c r="T2320" s="252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3" t="s">
        <v>171</v>
      </c>
      <c r="AU2320" s="253" t="s">
        <v>81</v>
      </c>
      <c r="AV2320" s="14" t="s">
        <v>81</v>
      </c>
      <c r="AW2320" s="14" t="s">
        <v>33</v>
      </c>
      <c r="AX2320" s="14" t="s">
        <v>79</v>
      </c>
      <c r="AY2320" s="253" t="s">
        <v>160</v>
      </c>
    </row>
    <row r="2321" s="2" customFormat="1" ht="24.15" customHeight="1">
      <c r="A2321" s="40"/>
      <c r="B2321" s="41"/>
      <c r="C2321" s="214" t="s">
        <v>2171</v>
      </c>
      <c r="D2321" s="214" t="s">
        <v>162</v>
      </c>
      <c r="E2321" s="215" t="s">
        <v>2172</v>
      </c>
      <c r="F2321" s="216" t="s">
        <v>2173</v>
      </c>
      <c r="G2321" s="217" t="s">
        <v>207</v>
      </c>
      <c r="H2321" s="218">
        <v>4.0700000000000003</v>
      </c>
      <c r="I2321" s="219"/>
      <c r="J2321" s="220">
        <f>ROUND(I2321*H2321,2)</f>
        <v>0</v>
      </c>
      <c r="K2321" s="216" t="s">
        <v>166</v>
      </c>
      <c r="L2321" s="46"/>
      <c r="M2321" s="221" t="s">
        <v>19</v>
      </c>
      <c r="N2321" s="222" t="s">
        <v>43</v>
      </c>
      <c r="O2321" s="86"/>
      <c r="P2321" s="223">
        <f>O2321*H2321</f>
        <v>0</v>
      </c>
      <c r="Q2321" s="223">
        <v>0.015699999999999999</v>
      </c>
      <c r="R2321" s="223">
        <f>Q2321*H2321</f>
        <v>0.063898999999999997</v>
      </c>
      <c r="S2321" s="223">
        <v>0</v>
      </c>
      <c r="T2321" s="224">
        <f>S2321*H2321</f>
        <v>0</v>
      </c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R2321" s="225" t="s">
        <v>269</v>
      </c>
      <c r="AT2321" s="225" t="s">
        <v>162</v>
      </c>
      <c r="AU2321" s="225" t="s">
        <v>81</v>
      </c>
      <c r="AY2321" s="19" t="s">
        <v>160</v>
      </c>
      <c r="BE2321" s="226">
        <f>IF(N2321="základní",J2321,0)</f>
        <v>0</v>
      </c>
      <c r="BF2321" s="226">
        <f>IF(N2321="snížená",J2321,0)</f>
        <v>0</v>
      </c>
      <c r="BG2321" s="226">
        <f>IF(N2321="zákl. přenesená",J2321,0)</f>
        <v>0</v>
      </c>
      <c r="BH2321" s="226">
        <f>IF(N2321="sníž. přenesená",J2321,0)</f>
        <v>0</v>
      </c>
      <c r="BI2321" s="226">
        <f>IF(N2321="nulová",J2321,0)</f>
        <v>0</v>
      </c>
      <c r="BJ2321" s="19" t="s">
        <v>79</v>
      </c>
      <c r="BK2321" s="226">
        <f>ROUND(I2321*H2321,2)</f>
        <v>0</v>
      </c>
      <c r="BL2321" s="19" t="s">
        <v>269</v>
      </c>
      <c r="BM2321" s="225" t="s">
        <v>2174</v>
      </c>
    </row>
    <row r="2322" s="2" customFormat="1">
      <c r="A2322" s="40"/>
      <c r="B2322" s="41"/>
      <c r="C2322" s="42"/>
      <c r="D2322" s="227" t="s">
        <v>169</v>
      </c>
      <c r="E2322" s="42"/>
      <c r="F2322" s="228" t="s">
        <v>2175</v>
      </c>
      <c r="G2322" s="42"/>
      <c r="H2322" s="42"/>
      <c r="I2322" s="229"/>
      <c r="J2322" s="42"/>
      <c r="K2322" s="42"/>
      <c r="L2322" s="46"/>
      <c r="M2322" s="230"/>
      <c r="N2322" s="231"/>
      <c r="O2322" s="86"/>
      <c r="P2322" s="86"/>
      <c r="Q2322" s="86"/>
      <c r="R2322" s="86"/>
      <c r="S2322" s="86"/>
      <c r="T2322" s="87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T2322" s="19" t="s">
        <v>169</v>
      </c>
      <c r="AU2322" s="19" t="s">
        <v>81</v>
      </c>
    </row>
    <row r="2323" s="13" customFormat="1">
      <c r="A2323" s="13"/>
      <c r="B2323" s="232"/>
      <c r="C2323" s="233"/>
      <c r="D2323" s="234" t="s">
        <v>171</v>
      </c>
      <c r="E2323" s="235" t="s">
        <v>19</v>
      </c>
      <c r="F2323" s="236" t="s">
        <v>2107</v>
      </c>
      <c r="G2323" s="233"/>
      <c r="H2323" s="235" t="s">
        <v>19</v>
      </c>
      <c r="I2323" s="237"/>
      <c r="J2323" s="233"/>
      <c r="K2323" s="233"/>
      <c r="L2323" s="238"/>
      <c r="M2323" s="239"/>
      <c r="N2323" s="240"/>
      <c r="O2323" s="240"/>
      <c r="P2323" s="240"/>
      <c r="Q2323" s="240"/>
      <c r="R2323" s="240"/>
      <c r="S2323" s="240"/>
      <c r="T2323" s="241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2" t="s">
        <v>171</v>
      </c>
      <c r="AU2323" s="242" t="s">
        <v>81</v>
      </c>
      <c r="AV2323" s="13" t="s">
        <v>79</v>
      </c>
      <c r="AW2323" s="13" t="s">
        <v>33</v>
      </c>
      <c r="AX2323" s="13" t="s">
        <v>72</v>
      </c>
      <c r="AY2323" s="242" t="s">
        <v>160</v>
      </c>
    </row>
    <row r="2324" s="14" customFormat="1">
      <c r="A2324" s="14"/>
      <c r="B2324" s="243"/>
      <c r="C2324" s="244"/>
      <c r="D2324" s="234" t="s">
        <v>171</v>
      </c>
      <c r="E2324" s="245" t="s">
        <v>19</v>
      </c>
      <c r="F2324" s="246" t="s">
        <v>2176</v>
      </c>
      <c r="G2324" s="244"/>
      <c r="H2324" s="247">
        <v>4.0700000000000003</v>
      </c>
      <c r="I2324" s="248"/>
      <c r="J2324" s="244"/>
      <c r="K2324" s="244"/>
      <c r="L2324" s="249"/>
      <c r="M2324" s="250"/>
      <c r="N2324" s="251"/>
      <c r="O2324" s="251"/>
      <c r="P2324" s="251"/>
      <c r="Q2324" s="251"/>
      <c r="R2324" s="251"/>
      <c r="S2324" s="251"/>
      <c r="T2324" s="252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3" t="s">
        <v>171</v>
      </c>
      <c r="AU2324" s="253" t="s">
        <v>81</v>
      </c>
      <c r="AV2324" s="14" t="s">
        <v>81</v>
      </c>
      <c r="AW2324" s="14" t="s">
        <v>33</v>
      </c>
      <c r="AX2324" s="14" t="s">
        <v>79</v>
      </c>
      <c r="AY2324" s="253" t="s">
        <v>160</v>
      </c>
    </row>
    <row r="2325" s="2" customFormat="1" ht="21.75" customHeight="1">
      <c r="A2325" s="40"/>
      <c r="B2325" s="41"/>
      <c r="C2325" s="214" t="s">
        <v>2177</v>
      </c>
      <c r="D2325" s="214" t="s">
        <v>162</v>
      </c>
      <c r="E2325" s="215" t="s">
        <v>2178</v>
      </c>
      <c r="F2325" s="216" t="s">
        <v>2179</v>
      </c>
      <c r="G2325" s="217" t="s">
        <v>165</v>
      </c>
      <c r="H2325" s="218">
        <v>5</v>
      </c>
      <c r="I2325" s="219"/>
      <c r="J2325" s="220">
        <f>ROUND(I2325*H2325,2)</f>
        <v>0</v>
      </c>
      <c r="K2325" s="216" t="s">
        <v>166</v>
      </c>
      <c r="L2325" s="46"/>
      <c r="M2325" s="221" t="s">
        <v>19</v>
      </c>
      <c r="N2325" s="222" t="s">
        <v>43</v>
      </c>
      <c r="O2325" s="86"/>
      <c r="P2325" s="223">
        <f>O2325*H2325</f>
        <v>0</v>
      </c>
      <c r="Q2325" s="223">
        <v>1.0000000000000001E-05</v>
      </c>
      <c r="R2325" s="223">
        <f>Q2325*H2325</f>
        <v>5.0000000000000002E-05</v>
      </c>
      <c r="S2325" s="223">
        <v>0</v>
      </c>
      <c r="T2325" s="224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25" t="s">
        <v>269</v>
      </c>
      <c r="AT2325" s="225" t="s">
        <v>162</v>
      </c>
      <c r="AU2325" s="225" t="s">
        <v>81</v>
      </c>
      <c r="AY2325" s="19" t="s">
        <v>160</v>
      </c>
      <c r="BE2325" s="226">
        <f>IF(N2325="základní",J2325,0)</f>
        <v>0</v>
      </c>
      <c r="BF2325" s="226">
        <f>IF(N2325="snížená",J2325,0)</f>
        <v>0</v>
      </c>
      <c r="BG2325" s="226">
        <f>IF(N2325="zákl. přenesená",J2325,0)</f>
        <v>0</v>
      </c>
      <c r="BH2325" s="226">
        <f>IF(N2325="sníž. přenesená",J2325,0)</f>
        <v>0</v>
      </c>
      <c r="BI2325" s="226">
        <f>IF(N2325="nulová",J2325,0)</f>
        <v>0</v>
      </c>
      <c r="BJ2325" s="19" t="s">
        <v>79</v>
      </c>
      <c r="BK2325" s="226">
        <f>ROUND(I2325*H2325,2)</f>
        <v>0</v>
      </c>
      <c r="BL2325" s="19" t="s">
        <v>269</v>
      </c>
      <c r="BM2325" s="225" t="s">
        <v>2180</v>
      </c>
    </row>
    <row r="2326" s="2" customFormat="1">
      <c r="A2326" s="40"/>
      <c r="B2326" s="41"/>
      <c r="C2326" s="42"/>
      <c r="D2326" s="227" t="s">
        <v>169</v>
      </c>
      <c r="E2326" s="42"/>
      <c r="F2326" s="228" t="s">
        <v>2181</v>
      </c>
      <c r="G2326" s="42"/>
      <c r="H2326" s="42"/>
      <c r="I2326" s="229"/>
      <c r="J2326" s="42"/>
      <c r="K2326" s="42"/>
      <c r="L2326" s="46"/>
      <c r="M2326" s="230"/>
      <c r="N2326" s="231"/>
      <c r="O2326" s="86"/>
      <c r="P2326" s="86"/>
      <c r="Q2326" s="86"/>
      <c r="R2326" s="86"/>
      <c r="S2326" s="86"/>
      <c r="T2326" s="87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T2326" s="19" t="s">
        <v>169</v>
      </c>
      <c r="AU2326" s="19" t="s">
        <v>81</v>
      </c>
    </row>
    <row r="2327" s="13" customFormat="1">
      <c r="A2327" s="13"/>
      <c r="B2327" s="232"/>
      <c r="C2327" s="233"/>
      <c r="D2327" s="234" t="s">
        <v>171</v>
      </c>
      <c r="E2327" s="235" t="s">
        <v>19</v>
      </c>
      <c r="F2327" s="236" t="s">
        <v>1606</v>
      </c>
      <c r="G2327" s="233"/>
      <c r="H2327" s="235" t="s">
        <v>19</v>
      </c>
      <c r="I2327" s="237"/>
      <c r="J2327" s="233"/>
      <c r="K2327" s="233"/>
      <c r="L2327" s="238"/>
      <c r="M2327" s="239"/>
      <c r="N2327" s="240"/>
      <c r="O2327" s="240"/>
      <c r="P2327" s="240"/>
      <c r="Q2327" s="240"/>
      <c r="R2327" s="240"/>
      <c r="S2327" s="240"/>
      <c r="T2327" s="241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2" t="s">
        <v>171</v>
      </c>
      <c r="AU2327" s="242" t="s">
        <v>81</v>
      </c>
      <c r="AV2327" s="13" t="s">
        <v>79</v>
      </c>
      <c r="AW2327" s="13" t="s">
        <v>33</v>
      </c>
      <c r="AX2327" s="13" t="s">
        <v>72</v>
      </c>
      <c r="AY2327" s="242" t="s">
        <v>160</v>
      </c>
    </row>
    <row r="2328" s="14" customFormat="1">
      <c r="A2328" s="14"/>
      <c r="B2328" s="243"/>
      <c r="C2328" s="244"/>
      <c r="D2328" s="234" t="s">
        <v>171</v>
      </c>
      <c r="E2328" s="245" t="s">
        <v>19</v>
      </c>
      <c r="F2328" s="246" t="s">
        <v>199</v>
      </c>
      <c r="G2328" s="244"/>
      <c r="H2328" s="247">
        <v>5</v>
      </c>
      <c r="I2328" s="248"/>
      <c r="J2328" s="244"/>
      <c r="K2328" s="244"/>
      <c r="L2328" s="249"/>
      <c r="M2328" s="250"/>
      <c r="N2328" s="251"/>
      <c r="O2328" s="251"/>
      <c r="P2328" s="251"/>
      <c r="Q2328" s="251"/>
      <c r="R2328" s="251"/>
      <c r="S2328" s="251"/>
      <c r="T2328" s="25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3" t="s">
        <v>171</v>
      </c>
      <c r="AU2328" s="253" t="s">
        <v>81</v>
      </c>
      <c r="AV2328" s="14" t="s">
        <v>81</v>
      </c>
      <c r="AW2328" s="14" t="s">
        <v>33</v>
      </c>
      <c r="AX2328" s="14" t="s">
        <v>72</v>
      </c>
      <c r="AY2328" s="253" t="s">
        <v>160</v>
      </c>
    </row>
    <row r="2329" s="15" customFormat="1">
      <c r="A2329" s="15"/>
      <c r="B2329" s="254"/>
      <c r="C2329" s="255"/>
      <c r="D2329" s="234" t="s">
        <v>171</v>
      </c>
      <c r="E2329" s="256" t="s">
        <v>19</v>
      </c>
      <c r="F2329" s="257" t="s">
        <v>173</v>
      </c>
      <c r="G2329" s="255"/>
      <c r="H2329" s="258">
        <v>5</v>
      </c>
      <c r="I2329" s="259"/>
      <c r="J2329" s="255"/>
      <c r="K2329" s="255"/>
      <c r="L2329" s="260"/>
      <c r="M2329" s="261"/>
      <c r="N2329" s="262"/>
      <c r="O2329" s="262"/>
      <c r="P2329" s="262"/>
      <c r="Q2329" s="262"/>
      <c r="R2329" s="262"/>
      <c r="S2329" s="262"/>
      <c r="T2329" s="263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T2329" s="264" t="s">
        <v>171</v>
      </c>
      <c r="AU2329" s="264" t="s">
        <v>81</v>
      </c>
      <c r="AV2329" s="15" t="s">
        <v>167</v>
      </c>
      <c r="AW2329" s="15" t="s">
        <v>33</v>
      </c>
      <c r="AX2329" s="15" t="s">
        <v>79</v>
      </c>
      <c r="AY2329" s="264" t="s">
        <v>160</v>
      </c>
    </row>
    <row r="2330" s="2" customFormat="1" ht="16.5" customHeight="1">
      <c r="A2330" s="40"/>
      <c r="B2330" s="41"/>
      <c r="C2330" s="279" t="s">
        <v>2182</v>
      </c>
      <c r="D2330" s="279" t="s">
        <v>1270</v>
      </c>
      <c r="E2330" s="280" t="s">
        <v>2183</v>
      </c>
      <c r="F2330" s="281" t="s">
        <v>2184</v>
      </c>
      <c r="G2330" s="282" t="s">
        <v>165</v>
      </c>
      <c r="H2330" s="283">
        <v>5</v>
      </c>
      <c r="I2330" s="284"/>
      <c r="J2330" s="285">
        <f>ROUND(I2330*H2330,2)</f>
        <v>0</v>
      </c>
      <c r="K2330" s="281" t="s">
        <v>166</v>
      </c>
      <c r="L2330" s="286"/>
      <c r="M2330" s="287" t="s">
        <v>19</v>
      </c>
      <c r="N2330" s="288" t="s">
        <v>43</v>
      </c>
      <c r="O2330" s="86"/>
      <c r="P2330" s="223">
        <f>O2330*H2330</f>
        <v>0</v>
      </c>
      <c r="Q2330" s="223">
        <v>0.0025000000000000001</v>
      </c>
      <c r="R2330" s="223">
        <f>Q2330*H2330</f>
        <v>0.012500000000000001</v>
      </c>
      <c r="S2330" s="223">
        <v>0</v>
      </c>
      <c r="T2330" s="224">
        <f>S2330*H2330</f>
        <v>0</v>
      </c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R2330" s="225" t="s">
        <v>367</v>
      </c>
      <c r="AT2330" s="225" t="s">
        <v>1270</v>
      </c>
      <c r="AU2330" s="225" t="s">
        <v>81</v>
      </c>
      <c r="AY2330" s="19" t="s">
        <v>160</v>
      </c>
      <c r="BE2330" s="226">
        <f>IF(N2330="základní",J2330,0)</f>
        <v>0</v>
      </c>
      <c r="BF2330" s="226">
        <f>IF(N2330="snížená",J2330,0)</f>
        <v>0</v>
      </c>
      <c r="BG2330" s="226">
        <f>IF(N2330="zákl. přenesená",J2330,0)</f>
        <v>0</v>
      </c>
      <c r="BH2330" s="226">
        <f>IF(N2330="sníž. přenesená",J2330,0)</f>
        <v>0</v>
      </c>
      <c r="BI2330" s="226">
        <f>IF(N2330="nulová",J2330,0)</f>
        <v>0</v>
      </c>
      <c r="BJ2330" s="19" t="s">
        <v>79</v>
      </c>
      <c r="BK2330" s="226">
        <f>ROUND(I2330*H2330,2)</f>
        <v>0</v>
      </c>
      <c r="BL2330" s="19" t="s">
        <v>269</v>
      </c>
      <c r="BM2330" s="225" t="s">
        <v>2185</v>
      </c>
    </row>
    <row r="2331" s="13" customFormat="1">
      <c r="A2331" s="13"/>
      <c r="B2331" s="232"/>
      <c r="C2331" s="233"/>
      <c r="D2331" s="234" t="s">
        <v>171</v>
      </c>
      <c r="E2331" s="235" t="s">
        <v>19</v>
      </c>
      <c r="F2331" s="236" t="s">
        <v>1606</v>
      </c>
      <c r="G2331" s="233"/>
      <c r="H2331" s="235" t="s">
        <v>19</v>
      </c>
      <c r="I2331" s="237"/>
      <c r="J2331" s="233"/>
      <c r="K2331" s="233"/>
      <c r="L2331" s="238"/>
      <c r="M2331" s="239"/>
      <c r="N2331" s="240"/>
      <c r="O2331" s="240"/>
      <c r="P2331" s="240"/>
      <c r="Q2331" s="240"/>
      <c r="R2331" s="240"/>
      <c r="S2331" s="240"/>
      <c r="T2331" s="241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2" t="s">
        <v>171</v>
      </c>
      <c r="AU2331" s="242" t="s">
        <v>81</v>
      </c>
      <c r="AV2331" s="13" t="s">
        <v>79</v>
      </c>
      <c r="AW2331" s="13" t="s">
        <v>33</v>
      </c>
      <c r="AX2331" s="13" t="s">
        <v>72</v>
      </c>
      <c r="AY2331" s="242" t="s">
        <v>160</v>
      </c>
    </row>
    <row r="2332" s="14" customFormat="1">
      <c r="A2332" s="14"/>
      <c r="B2332" s="243"/>
      <c r="C2332" s="244"/>
      <c r="D2332" s="234" t="s">
        <v>171</v>
      </c>
      <c r="E2332" s="245" t="s">
        <v>19</v>
      </c>
      <c r="F2332" s="246" t="s">
        <v>199</v>
      </c>
      <c r="G2332" s="244"/>
      <c r="H2332" s="247">
        <v>5</v>
      </c>
      <c r="I2332" s="248"/>
      <c r="J2332" s="244"/>
      <c r="K2332" s="244"/>
      <c r="L2332" s="249"/>
      <c r="M2332" s="250"/>
      <c r="N2332" s="251"/>
      <c r="O2332" s="251"/>
      <c r="P2332" s="251"/>
      <c r="Q2332" s="251"/>
      <c r="R2332" s="251"/>
      <c r="S2332" s="251"/>
      <c r="T2332" s="25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3" t="s">
        <v>171</v>
      </c>
      <c r="AU2332" s="253" t="s">
        <v>81</v>
      </c>
      <c r="AV2332" s="14" t="s">
        <v>81</v>
      </c>
      <c r="AW2332" s="14" t="s">
        <v>33</v>
      </c>
      <c r="AX2332" s="14" t="s">
        <v>72</v>
      </c>
      <c r="AY2332" s="253" t="s">
        <v>160</v>
      </c>
    </row>
    <row r="2333" s="15" customFormat="1">
      <c r="A2333" s="15"/>
      <c r="B2333" s="254"/>
      <c r="C2333" s="255"/>
      <c r="D2333" s="234" t="s">
        <v>171</v>
      </c>
      <c r="E2333" s="256" t="s">
        <v>19</v>
      </c>
      <c r="F2333" s="257" t="s">
        <v>173</v>
      </c>
      <c r="G2333" s="255"/>
      <c r="H2333" s="258">
        <v>5</v>
      </c>
      <c r="I2333" s="259"/>
      <c r="J2333" s="255"/>
      <c r="K2333" s="255"/>
      <c r="L2333" s="260"/>
      <c r="M2333" s="261"/>
      <c r="N2333" s="262"/>
      <c r="O2333" s="262"/>
      <c r="P2333" s="262"/>
      <c r="Q2333" s="262"/>
      <c r="R2333" s="262"/>
      <c r="S2333" s="262"/>
      <c r="T2333" s="263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64" t="s">
        <v>171</v>
      </c>
      <c r="AU2333" s="264" t="s">
        <v>81</v>
      </c>
      <c r="AV2333" s="15" t="s">
        <v>167</v>
      </c>
      <c r="AW2333" s="15" t="s">
        <v>33</v>
      </c>
      <c r="AX2333" s="15" t="s">
        <v>79</v>
      </c>
      <c r="AY2333" s="264" t="s">
        <v>160</v>
      </c>
    </row>
    <row r="2334" s="2" customFormat="1" ht="16.5" customHeight="1">
      <c r="A2334" s="40"/>
      <c r="B2334" s="41"/>
      <c r="C2334" s="214" t="s">
        <v>2186</v>
      </c>
      <c r="D2334" s="214" t="s">
        <v>162</v>
      </c>
      <c r="E2334" s="215" t="s">
        <v>2187</v>
      </c>
      <c r="F2334" s="216" t="s">
        <v>2188</v>
      </c>
      <c r="G2334" s="217" t="s">
        <v>165</v>
      </c>
      <c r="H2334" s="218">
        <v>5</v>
      </c>
      <c r="I2334" s="219"/>
      <c r="J2334" s="220">
        <f>ROUND(I2334*H2334,2)</f>
        <v>0</v>
      </c>
      <c r="K2334" s="216" t="s">
        <v>166</v>
      </c>
      <c r="L2334" s="46"/>
      <c r="M2334" s="221" t="s">
        <v>19</v>
      </c>
      <c r="N2334" s="222" t="s">
        <v>43</v>
      </c>
      <c r="O2334" s="86"/>
      <c r="P2334" s="223">
        <f>O2334*H2334</f>
        <v>0</v>
      </c>
      <c r="Q2334" s="223">
        <v>1.0000000000000001E-05</v>
      </c>
      <c r="R2334" s="223">
        <f>Q2334*H2334</f>
        <v>5.0000000000000002E-05</v>
      </c>
      <c r="S2334" s="223">
        <v>0</v>
      </c>
      <c r="T2334" s="224">
        <f>S2334*H2334</f>
        <v>0</v>
      </c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R2334" s="225" t="s">
        <v>269</v>
      </c>
      <c r="AT2334" s="225" t="s">
        <v>162</v>
      </c>
      <c r="AU2334" s="225" t="s">
        <v>81</v>
      </c>
      <c r="AY2334" s="19" t="s">
        <v>160</v>
      </c>
      <c r="BE2334" s="226">
        <f>IF(N2334="základní",J2334,0)</f>
        <v>0</v>
      </c>
      <c r="BF2334" s="226">
        <f>IF(N2334="snížená",J2334,0)</f>
        <v>0</v>
      </c>
      <c r="BG2334" s="226">
        <f>IF(N2334="zákl. přenesená",J2334,0)</f>
        <v>0</v>
      </c>
      <c r="BH2334" s="226">
        <f>IF(N2334="sníž. přenesená",J2334,0)</f>
        <v>0</v>
      </c>
      <c r="BI2334" s="226">
        <f>IF(N2334="nulová",J2334,0)</f>
        <v>0</v>
      </c>
      <c r="BJ2334" s="19" t="s">
        <v>79</v>
      </c>
      <c r="BK2334" s="226">
        <f>ROUND(I2334*H2334,2)</f>
        <v>0</v>
      </c>
      <c r="BL2334" s="19" t="s">
        <v>269</v>
      </c>
      <c r="BM2334" s="225" t="s">
        <v>2189</v>
      </c>
    </row>
    <row r="2335" s="2" customFormat="1">
      <c r="A2335" s="40"/>
      <c r="B2335" s="41"/>
      <c r="C2335" s="42"/>
      <c r="D2335" s="227" t="s">
        <v>169</v>
      </c>
      <c r="E2335" s="42"/>
      <c r="F2335" s="228" t="s">
        <v>2190</v>
      </c>
      <c r="G2335" s="42"/>
      <c r="H2335" s="42"/>
      <c r="I2335" s="229"/>
      <c r="J2335" s="42"/>
      <c r="K2335" s="42"/>
      <c r="L2335" s="46"/>
      <c r="M2335" s="230"/>
      <c r="N2335" s="231"/>
      <c r="O2335" s="86"/>
      <c r="P2335" s="86"/>
      <c r="Q2335" s="86"/>
      <c r="R2335" s="86"/>
      <c r="S2335" s="86"/>
      <c r="T2335" s="87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T2335" s="19" t="s">
        <v>169</v>
      </c>
      <c r="AU2335" s="19" t="s">
        <v>81</v>
      </c>
    </row>
    <row r="2336" s="13" customFormat="1">
      <c r="A2336" s="13"/>
      <c r="B2336" s="232"/>
      <c r="C2336" s="233"/>
      <c r="D2336" s="234" t="s">
        <v>171</v>
      </c>
      <c r="E2336" s="235" t="s">
        <v>19</v>
      </c>
      <c r="F2336" s="236" t="s">
        <v>1606</v>
      </c>
      <c r="G2336" s="233"/>
      <c r="H2336" s="235" t="s">
        <v>19</v>
      </c>
      <c r="I2336" s="237"/>
      <c r="J2336" s="233"/>
      <c r="K2336" s="233"/>
      <c r="L2336" s="238"/>
      <c r="M2336" s="239"/>
      <c r="N2336" s="240"/>
      <c r="O2336" s="240"/>
      <c r="P2336" s="240"/>
      <c r="Q2336" s="240"/>
      <c r="R2336" s="240"/>
      <c r="S2336" s="240"/>
      <c r="T2336" s="241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2" t="s">
        <v>171</v>
      </c>
      <c r="AU2336" s="242" t="s">
        <v>81</v>
      </c>
      <c r="AV2336" s="13" t="s">
        <v>79</v>
      </c>
      <c r="AW2336" s="13" t="s">
        <v>33</v>
      </c>
      <c r="AX2336" s="13" t="s">
        <v>72</v>
      </c>
      <c r="AY2336" s="242" t="s">
        <v>160</v>
      </c>
    </row>
    <row r="2337" s="14" customFormat="1">
      <c r="A2337" s="14"/>
      <c r="B2337" s="243"/>
      <c r="C2337" s="244"/>
      <c r="D2337" s="234" t="s">
        <v>171</v>
      </c>
      <c r="E2337" s="245" t="s">
        <v>19</v>
      </c>
      <c r="F2337" s="246" t="s">
        <v>199</v>
      </c>
      <c r="G2337" s="244"/>
      <c r="H2337" s="247">
        <v>5</v>
      </c>
      <c r="I2337" s="248"/>
      <c r="J2337" s="244"/>
      <c r="K2337" s="244"/>
      <c r="L2337" s="249"/>
      <c r="M2337" s="250"/>
      <c r="N2337" s="251"/>
      <c r="O2337" s="251"/>
      <c r="P2337" s="251"/>
      <c r="Q2337" s="251"/>
      <c r="R2337" s="251"/>
      <c r="S2337" s="251"/>
      <c r="T2337" s="252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3" t="s">
        <v>171</v>
      </c>
      <c r="AU2337" s="253" t="s">
        <v>81</v>
      </c>
      <c r="AV2337" s="14" t="s">
        <v>81</v>
      </c>
      <c r="AW2337" s="14" t="s">
        <v>33</v>
      </c>
      <c r="AX2337" s="14" t="s">
        <v>72</v>
      </c>
      <c r="AY2337" s="253" t="s">
        <v>160</v>
      </c>
    </row>
    <row r="2338" s="15" customFormat="1">
      <c r="A2338" s="15"/>
      <c r="B2338" s="254"/>
      <c r="C2338" s="255"/>
      <c r="D2338" s="234" t="s">
        <v>171</v>
      </c>
      <c r="E2338" s="256" t="s">
        <v>19</v>
      </c>
      <c r="F2338" s="257" t="s">
        <v>173</v>
      </c>
      <c r="G2338" s="255"/>
      <c r="H2338" s="258">
        <v>5</v>
      </c>
      <c r="I2338" s="259"/>
      <c r="J2338" s="255"/>
      <c r="K2338" s="255"/>
      <c r="L2338" s="260"/>
      <c r="M2338" s="261"/>
      <c r="N2338" s="262"/>
      <c r="O2338" s="262"/>
      <c r="P2338" s="262"/>
      <c r="Q2338" s="262"/>
      <c r="R2338" s="262"/>
      <c r="S2338" s="262"/>
      <c r="T2338" s="263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T2338" s="264" t="s">
        <v>171</v>
      </c>
      <c r="AU2338" s="264" t="s">
        <v>81</v>
      </c>
      <c r="AV2338" s="15" t="s">
        <v>167</v>
      </c>
      <c r="AW2338" s="15" t="s">
        <v>33</v>
      </c>
      <c r="AX2338" s="15" t="s">
        <v>79</v>
      </c>
      <c r="AY2338" s="264" t="s">
        <v>160</v>
      </c>
    </row>
    <row r="2339" s="2" customFormat="1" ht="16.5" customHeight="1">
      <c r="A2339" s="40"/>
      <c r="B2339" s="41"/>
      <c r="C2339" s="279" t="s">
        <v>2191</v>
      </c>
      <c r="D2339" s="279" t="s">
        <v>1270</v>
      </c>
      <c r="E2339" s="280" t="s">
        <v>2192</v>
      </c>
      <c r="F2339" s="281" t="s">
        <v>2193</v>
      </c>
      <c r="G2339" s="282" t="s">
        <v>165</v>
      </c>
      <c r="H2339" s="283">
        <v>5</v>
      </c>
      <c r="I2339" s="284"/>
      <c r="J2339" s="285">
        <f>ROUND(I2339*H2339,2)</f>
        <v>0</v>
      </c>
      <c r="K2339" s="281" t="s">
        <v>166</v>
      </c>
      <c r="L2339" s="286"/>
      <c r="M2339" s="287" t="s">
        <v>19</v>
      </c>
      <c r="N2339" s="288" t="s">
        <v>43</v>
      </c>
      <c r="O2339" s="86"/>
      <c r="P2339" s="223">
        <f>O2339*H2339</f>
        <v>0</v>
      </c>
      <c r="Q2339" s="223">
        <v>0.0067000000000000002</v>
      </c>
      <c r="R2339" s="223">
        <f>Q2339*H2339</f>
        <v>0.033500000000000002</v>
      </c>
      <c r="S2339" s="223">
        <v>0</v>
      </c>
      <c r="T2339" s="224">
        <f>S2339*H2339</f>
        <v>0</v>
      </c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R2339" s="225" t="s">
        <v>367</v>
      </c>
      <c r="AT2339" s="225" t="s">
        <v>1270</v>
      </c>
      <c r="AU2339" s="225" t="s">
        <v>81</v>
      </c>
      <c r="AY2339" s="19" t="s">
        <v>160</v>
      </c>
      <c r="BE2339" s="226">
        <f>IF(N2339="základní",J2339,0)</f>
        <v>0</v>
      </c>
      <c r="BF2339" s="226">
        <f>IF(N2339="snížená",J2339,0)</f>
        <v>0</v>
      </c>
      <c r="BG2339" s="226">
        <f>IF(N2339="zákl. přenesená",J2339,0)</f>
        <v>0</v>
      </c>
      <c r="BH2339" s="226">
        <f>IF(N2339="sníž. přenesená",J2339,0)</f>
        <v>0</v>
      </c>
      <c r="BI2339" s="226">
        <f>IF(N2339="nulová",J2339,0)</f>
        <v>0</v>
      </c>
      <c r="BJ2339" s="19" t="s">
        <v>79</v>
      </c>
      <c r="BK2339" s="226">
        <f>ROUND(I2339*H2339,2)</f>
        <v>0</v>
      </c>
      <c r="BL2339" s="19" t="s">
        <v>269</v>
      </c>
      <c r="BM2339" s="225" t="s">
        <v>2194</v>
      </c>
    </row>
    <row r="2340" s="13" customFormat="1">
      <c r="A2340" s="13"/>
      <c r="B2340" s="232"/>
      <c r="C2340" s="233"/>
      <c r="D2340" s="234" t="s">
        <v>171</v>
      </c>
      <c r="E2340" s="235" t="s">
        <v>19</v>
      </c>
      <c r="F2340" s="236" t="s">
        <v>1606</v>
      </c>
      <c r="G2340" s="233"/>
      <c r="H2340" s="235" t="s">
        <v>19</v>
      </c>
      <c r="I2340" s="237"/>
      <c r="J2340" s="233"/>
      <c r="K2340" s="233"/>
      <c r="L2340" s="238"/>
      <c r="M2340" s="239"/>
      <c r="N2340" s="240"/>
      <c r="O2340" s="240"/>
      <c r="P2340" s="240"/>
      <c r="Q2340" s="240"/>
      <c r="R2340" s="240"/>
      <c r="S2340" s="240"/>
      <c r="T2340" s="241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2" t="s">
        <v>171</v>
      </c>
      <c r="AU2340" s="242" t="s">
        <v>81</v>
      </c>
      <c r="AV2340" s="13" t="s">
        <v>79</v>
      </c>
      <c r="AW2340" s="13" t="s">
        <v>33</v>
      </c>
      <c r="AX2340" s="13" t="s">
        <v>72</v>
      </c>
      <c r="AY2340" s="242" t="s">
        <v>160</v>
      </c>
    </row>
    <row r="2341" s="14" customFormat="1">
      <c r="A2341" s="14"/>
      <c r="B2341" s="243"/>
      <c r="C2341" s="244"/>
      <c r="D2341" s="234" t="s">
        <v>171</v>
      </c>
      <c r="E2341" s="245" t="s">
        <v>19</v>
      </c>
      <c r="F2341" s="246" t="s">
        <v>199</v>
      </c>
      <c r="G2341" s="244"/>
      <c r="H2341" s="247">
        <v>5</v>
      </c>
      <c r="I2341" s="248"/>
      <c r="J2341" s="244"/>
      <c r="K2341" s="244"/>
      <c r="L2341" s="249"/>
      <c r="M2341" s="250"/>
      <c r="N2341" s="251"/>
      <c r="O2341" s="251"/>
      <c r="P2341" s="251"/>
      <c r="Q2341" s="251"/>
      <c r="R2341" s="251"/>
      <c r="S2341" s="251"/>
      <c r="T2341" s="252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3" t="s">
        <v>171</v>
      </c>
      <c r="AU2341" s="253" t="s">
        <v>81</v>
      </c>
      <c r="AV2341" s="14" t="s">
        <v>81</v>
      </c>
      <c r="AW2341" s="14" t="s">
        <v>33</v>
      </c>
      <c r="AX2341" s="14" t="s">
        <v>72</v>
      </c>
      <c r="AY2341" s="253" t="s">
        <v>160</v>
      </c>
    </row>
    <row r="2342" s="15" customFormat="1">
      <c r="A2342" s="15"/>
      <c r="B2342" s="254"/>
      <c r="C2342" s="255"/>
      <c r="D2342" s="234" t="s">
        <v>171</v>
      </c>
      <c r="E2342" s="256" t="s">
        <v>19</v>
      </c>
      <c r="F2342" s="257" t="s">
        <v>173</v>
      </c>
      <c r="G2342" s="255"/>
      <c r="H2342" s="258">
        <v>5</v>
      </c>
      <c r="I2342" s="259"/>
      <c r="J2342" s="255"/>
      <c r="K2342" s="255"/>
      <c r="L2342" s="260"/>
      <c r="M2342" s="261"/>
      <c r="N2342" s="262"/>
      <c r="O2342" s="262"/>
      <c r="P2342" s="262"/>
      <c r="Q2342" s="262"/>
      <c r="R2342" s="262"/>
      <c r="S2342" s="262"/>
      <c r="T2342" s="263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64" t="s">
        <v>171</v>
      </c>
      <c r="AU2342" s="264" t="s">
        <v>81</v>
      </c>
      <c r="AV2342" s="15" t="s">
        <v>167</v>
      </c>
      <c r="AW2342" s="15" t="s">
        <v>33</v>
      </c>
      <c r="AX2342" s="15" t="s">
        <v>79</v>
      </c>
      <c r="AY2342" s="264" t="s">
        <v>160</v>
      </c>
    </row>
    <row r="2343" s="2" customFormat="1" ht="37.8" customHeight="1">
      <c r="A2343" s="40"/>
      <c r="B2343" s="41"/>
      <c r="C2343" s="214" t="s">
        <v>2195</v>
      </c>
      <c r="D2343" s="214" t="s">
        <v>162</v>
      </c>
      <c r="E2343" s="215" t="s">
        <v>2196</v>
      </c>
      <c r="F2343" s="216" t="s">
        <v>2197</v>
      </c>
      <c r="G2343" s="217" t="s">
        <v>253</v>
      </c>
      <c r="H2343" s="218">
        <v>3.3319999999999999</v>
      </c>
      <c r="I2343" s="219"/>
      <c r="J2343" s="220">
        <f>ROUND(I2343*H2343,2)</f>
        <v>0</v>
      </c>
      <c r="K2343" s="216" t="s">
        <v>166</v>
      </c>
      <c r="L2343" s="46"/>
      <c r="M2343" s="221" t="s">
        <v>19</v>
      </c>
      <c r="N2343" s="222" t="s">
        <v>43</v>
      </c>
      <c r="O2343" s="86"/>
      <c r="P2343" s="223">
        <f>O2343*H2343</f>
        <v>0</v>
      </c>
      <c r="Q2343" s="223">
        <v>0</v>
      </c>
      <c r="R2343" s="223">
        <f>Q2343*H2343</f>
        <v>0</v>
      </c>
      <c r="S2343" s="223">
        <v>0</v>
      </c>
      <c r="T2343" s="224">
        <f>S2343*H2343</f>
        <v>0</v>
      </c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R2343" s="225" t="s">
        <v>269</v>
      </c>
      <c r="AT2343" s="225" t="s">
        <v>162</v>
      </c>
      <c r="AU2343" s="225" t="s">
        <v>81</v>
      </c>
      <c r="AY2343" s="19" t="s">
        <v>160</v>
      </c>
      <c r="BE2343" s="226">
        <f>IF(N2343="základní",J2343,0)</f>
        <v>0</v>
      </c>
      <c r="BF2343" s="226">
        <f>IF(N2343="snížená",J2343,0)</f>
        <v>0</v>
      </c>
      <c r="BG2343" s="226">
        <f>IF(N2343="zákl. přenesená",J2343,0)</f>
        <v>0</v>
      </c>
      <c r="BH2343" s="226">
        <f>IF(N2343="sníž. přenesená",J2343,0)</f>
        <v>0</v>
      </c>
      <c r="BI2343" s="226">
        <f>IF(N2343="nulová",J2343,0)</f>
        <v>0</v>
      </c>
      <c r="BJ2343" s="19" t="s">
        <v>79</v>
      </c>
      <c r="BK2343" s="226">
        <f>ROUND(I2343*H2343,2)</f>
        <v>0</v>
      </c>
      <c r="BL2343" s="19" t="s">
        <v>269</v>
      </c>
      <c r="BM2343" s="225" t="s">
        <v>2198</v>
      </c>
    </row>
    <row r="2344" s="2" customFormat="1">
      <c r="A2344" s="40"/>
      <c r="B2344" s="41"/>
      <c r="C2344" s="42"/>
      <c r="D2344" s="227" t="s">
        <v>169</v>
      </c>
      <c r="E2344" s="42"/>
      <c r="F2344" s="228" t="s">
        <v>2199</v>
      </c>
      <c r="G2344" s="42"/>
      <c r="H2344" s="42"/>
      <c r="I2344" s="229"/>
      <c r="J2344" s="42"/>
      <c r="K2344" s="42"/>
      <c r="L2344" s="46"/>
      <c r="M2344" s="230"/>
      <c r="N2344" s="231"/>
      <c r="O2344" s="86"/>
      <c r="P2344" s="86"/>
      <c r="Q2344" s="86"/>
      <c r="R2344" s="86"/>
      <c r="S2344" s="86"/>
      <c r="T2344" s="87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T2344" s="19" t="s">
        <v>169</v>
      </c>
      <c r="AU2344" s="19" t="s">
        <v>81</v>
      </c>
    </row>
    <row r="2345" s="12" customFormat="1" ht="22.8" customHeight="1">
      <c r="A2345" s="12"/>
      <c r="B2345" s="198"/>
      <c r="C2345" s="199"/>
      <c r="D2345" s="200" t="s">
        <v>71</v>
      </c>
      <c r="E2345" s="212" t="s">
        <v>541</v>
      </c>
      <c r="F2345" s="212" t="s">
        <v>542</v>
      </c>
      <c r="G2345" s="199"/>
      <c r="H2345" s="199"/>
      <c r="I2345" s="202"/>
      <c r="J2345" s="213">
        <f>BK2345</f>
        <v>0</v>
      </c>
      <c r="K2345" s="199"/>
      <c r="L2345" s="204"/>
      <c r="M2345" s="205"/>
      <c r="N2345" s="206"/>
      <c r="O2345" s="206"/>
      <c r="P2345" s="207">
        <f>SUM(P2346:P2392)</f>
        <v>0</v>
      </c>
      <c r="Q2345" s="206"/>
      <c r="R2345" s="207">
        <f>SUM(R2346:R2392)</f>
        <v>0.86089559999999998</v>
      </c>
      <c r="S2345" s="206"/>
      <c r="T2345" s="208">
        <f>SUM(T2346:T2392)</f>
        <v>0</v>
      </c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R2345" s="209" t="s">
        <v>81</v>
      </c>
      <c r="AT2345" s="210" t="s">
        <v>71</v>
      </c>
      <c r="AU2345" s="210" t="s">
        <v>79</v>
      </c>
      <c r="AY2345" s="209" t="s">
        <v>160</v>
      </c>
      <c r="BK2345" s="211">
        <f>SUM(BK2346:BK2392)</f>
        <v>0</v>
      </c>
    </row>
    <row r="2346" s="2" customFormat="1" ht="24.15" customHeight="1">
      <c r="A2346" s="40"/>
      <c r="B2346" s="41"/>
      <c r="C2346" s="214" t="s">
        <v>2200</v>
      </c>
      <c r="D2346" s="214" t="s">
        <v>162</v>
      </c>
      <c r="E2346" s="215" t="s">
        <v>2201</v>
      </c>
      <c r="F2346" s="216" t="s">
        <v>2202</v>
      </c>
      <c r="G2346" s="217" t="s">
        <v>207</v>
      </c>
      <c r="H2346" s="218">
        <v>48.420000000000002</v>
      </c>
      <c r="I2346" s="219"/>
      <c r="J2346" s="220">
        <f>ROUND(I2346*H2346,2)</f>
        <v>0</v>
      </c>
      <c r="K2346" s="216" t="s">
        <v>166</v>
      </c>
      <c r="L2346" s="46"/>
      <c r="M2346" s="221" t="s">
        <v>19</v>
      </c>
      <c r="N2346" s="222" t="s">
        <v>43</v>
      </c>
      <c r="O2346" s="86"/>
      <c r="P2346" s="223">
        <f>O2346*H2346</f>
        <v>0</v>
      </c>
      <c r="Q2346" s="223">
        <v>0.0043299999999999996</v>
      </c>
      <c r="R2346" s="223">
        <f>Q2346*H2346</f>
        <v>0.2096586</v>
      </c>
      <c r="S2346" s="223">
        <v>0</v>
      </c>
      <c r="T2346" s="224">
        <f>S2346*H2346</f>
        <v>0</v>
      </c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R2346" s="225" t="s">
        <v>269</v>
      </c>
      <c r="AT2346" s="225" t="s">
        <v>162</v>
      </c>
      <c r="AU2346" s="225" t="s">
        <v>81</v>
      </c>
      <c r="AY2346" s="19" t="s">
        <v>160</v>
      </c>
      <c r="BE2346" s="226">
        <f>IF(N2346="základní",J2346,0)</f>
        <v>0</v>
      </c>
      <c r="BF2346" s="226">
        <f>IF(N2346="snížená",J2346,0)</f>
        <v>0</v>
      </c>
      <c r="BG2346" s="226">
        <f>IF(N2346="zákl. přenesená",J2346,0)</f>
        <v>0</v>
      </c>
      <c r="BH2346" s="226">
        <f>IF(N2346="sníž. přenesená",J2346,0)</f>
        <v>0</v>
      </c>
      <c r="BI2346" s="226">
        <f>IF(N2346="nulová",J2346,0)</f>
        <v>0</v>
      </c>
      <c r="BJ2346" s="19" t="s">
        <v>79</v>
      </c>
      <c r="BK2346" s="226">
        <f>ROUND(I2346*H2346,2)</f>
        <v>0</v>
      </c>
      <c r="BL2346" s="19" t="s">
        <v>269</v>
      </c>
      <c r="BM2346" s="225" t="s">
        <v>2203</v>
      </c>
    </row>
    <row r="2347" s="2" customFormat="1">
      <c r="A2347" s="40"/>
      <c r="B2347" s="41"/>
      <c r="C2347" s="42"/>
      <c r="D2347" s="227" t="s">
        <v>169</v>
      </c>
      <c r="E2347" s="42"/>
      <c r="F2347" s="228" t="s">
        <v>2204</v>
      </c>
      <c r="G2347" s="42"/>
      <c r="H2347" s="42"/>
      <c r="I2347" s="229"/>
      <c r="J2347" s="42"/>
      <c r="K2347" s="42"/>
      <c r="L2347" s="46"/>
      <c r="M2347" s="230"/>
      <c r="N2347" s="231"/>
      <c r="O2347" s="86"/>
      <c r="P2347" s="86"/>
      <c r="Q2347" s="86"/>
      <c r="R2347" s="86"/>
      <c r="S2347" s="86"/>
      <c r="T2347" s="87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T2347" s="19" t="s">
        <v>169</v>
      </c>
      <c r="AU2347" s="19" t="s">
        <v>81</v>
      </c>
    </row>
    <row r="2348" s="14" customFormat="1">
      <c r="A2348" s="14"/>
      <c r="B2348" s="243"/>
      <c r="C2348" s="244"/>
      <c r="D2348" s="234" t="s">
        <v>171</v>
      </c>
      <c r="E2348" s="245" t="s">
        <v>19</v>
      </c>
      <c r="F2348" s="246" t="s">
        <v>2205</v>
      </c>
      <c r="G2348" s="244"/>
      <c r="H2348" s="247">
        <v>48.420000000000002</v>
      </c>
      <c r="I2348" s="248"/>
      <c r="J2348" s="244"/>
      <c r="K2348" s="244"/>
      <c r="L2348" s="249"/>
      <c r="M2348" s="250"/>
      <c r="N2348" s="251"/>
      <c r="O2348" s="251"/>
      <c r="P2348" s="251"/>
      <c r="Q2348" s="251"/>
      <c r="R2348" s="251"/>
      <c r="S2348" s="251"/>
      <c r="T2348" s="25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3" t="s">
        <v>171</v>
      </c>
      <c r="AU2348" s="253" t="s">
        <v>81</v>
      </c>
      <c r="AV2348" s="14" t="s">
        <v>81</v>
      </c>
      <c r="AW2348" s="14" t="s">
        <v>33</v>
      </c>
      <c r="AX2348" s="14" t="s">
        <v>79</v>
      </c>
      <c r="AY2348" s="253" t="s">
        <v>160</v>
      </c>
    </row>
    <row r="2349" s="2" customFormat="1" ht="24.15" customHeight="1">
      <c r="A2349" s="40"/>
      <c r="B2349" s="41"/>
      <c r="C2349" s="214" t="s">
        <v>2206</v>
      </c>
      <c r="D2349" s="214" t="s">
        <v>162</v>
      </c>
      <c r="E2349" s="215" t="s">
        <v>2207</v>
      </c>
      <c r="F2349" s="216" t="s">
        <v>2208</v>
      </c>
      <c r="G2349" s="217" t="s">
        <v>207</v>
      </c>
      <c r="H2349" s="218">
        <v>19.300000000000001</v>
      </c>
      <c r="I2349" s="219"/>
      <c r="J2349" s="220">
        <f>ROUND(I2349*H2349,2)</f>
        <v>0</v>
      </c>
      <c r="K2349" s="216" t="s">
        <v>166</v>
      </c>
      <c r="L2349" s="46"/>
      <c r="M2349" s="221" t="s">
        <v>19</v>
      </c>
      <c r="N2349" s="222" t="s">
        <v>43</v>
      </c>
      <c r="O2349" s="86"/>
      <c r="P2349" s="223">
        <f>O2349*H2349</f>
        <v>0</v>
      </c>
      <c r="Q2349" s="223">
        <v>0.0018500000000000001</v>
      </c>
      <c r="R2349" s="223">
        <f>Q2349*H2349</f>
        <v>0.035705000000000001</v>
      </c>
      <c r="S2349" s="223">
        <v>0</v>
      </c>
      <c r="T2349" s="224">
        <f>S2349*H2349</f>
        <v>0</v>
      </c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R2349" s="225" t="s">
        <v>269</v>
      </c>
      <c r="AT2349" s="225" t="s">
        <v>162</v>
      </c>
      <c r="AU2349" s="225" t="s">
        <v>81</v>
      </c>
      <c r="AY2349" s="19" t="s">
        <v>160</v>
      </c>
      <c r="BE2349" s="226">
        <f>IF(N2349="základní",J2349,0)</f>
        <v>0</v>
      </c>
      <c r="BF2349" s="226">
        <f>IF(N2349="snížená",J2349,0)</f>
        <v>0</v>
      </c>
      <c r="BG2349" s="226">
        <f>IF(N2349="zákl. přenesená",J2349,0)</f>
        <v>0</v>
      </c>
      <c r="BH2349" s="226">
        <f>IF(N2349="sníž. přenesená",J2349,0)</f>
        <v>0</v>
      </c>
      <c r="BI2349" s="226">
        <f>IF(N2349="nulová",J2349,0)</f>
        <v>0</v>
      </c>
      <c r="BJ2349" s="19" t="s">
        <v>79</v>
      </c>
      <c r="BK2349" s="226">
        <f>ROUND(I2349*H2349,2)</f>
        <v>0</v>
      </c>
      <c r="BL2349" s="19" t="s">
        <v>269</v>
      </c>
      <c r="BM2349" s="225" t="s">
        <v>2209</v>
      </c>
    </row>
    <row r="2350" s="2" customFormat="1">
      <c r="A2350" s="40"/>
      <c r="B2350" s="41"/>
      <c r="C2350" s="42"/>
      <c r="D2350" s="227" t="s">
        <v>169</v>
      </c>
      <c r="E2350" s="42"/>
      <c r="F2350" s="228" t="s">
        <v>2210</v>
      </c>
      <c r="G2350" s="42"/>
      <c r="H2350" s="42"/>
      <c r="I2350" s="229"/>
      <c r="J2350" s="42"/>
      <c r="K2350" s="42"/>
      <c r="L2350" s="46"/>
      <c r="M2350" s="230"/>
      <c r="N2350" s="231"/>
      <c r="O2350" s="86"/>
      <c r="P2350" s="86"/>
      <c r="Q2350" s="86"/>
      <c r="R2350" s="86"/>
      <c r="S2350" s="86"/>
      <c r="T2350" s="87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T2350" s="19" t="s">
        <v>169</v>
      </c>
      <c r="AU2350" s="19" t="s">
        <v>81</v>
      </c>
    </row>
    <row r="2351" s="14" customFormat="1">
      <c r="A2351" s="14"/>
      <c r="B2351" s="243"/>
      <c r="C2351" s="244"/>
      <c r="D2351" s="234" t="s">
        <v>171</v>
      </c>
      <c r="E2351" s="245" t="s">
        <v>19</v>
      </c>
      <c r="F2351" s="246" t="s">
        <v>2211</v>
      </c>
      <c r="G2351" s="244"/>
      <c r="H2351" s="247">
        <v>9.6500000000000004</v>
      </c>
      <c r="I2351" s="248"/>
      <c r="J2351" s="244"/>
      <c r="K2351" s="244"/>
      <c r="L2351" s="249"/>
      <c r="M2351" s="250"/>
      <c r="N2351" s="251"/>
      <c r="O2351" s="251"/>
      <c r="P2351" s="251"/>
      <c r="Q2351" s="251"/>
      <c r="R2351" s="251"/>
      <c r="S2351" s="251"/>
      <c r="T2351" s="252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3" t="s">
        <v>171</v>
      </c>
      <c r="AU2351" s="253" t="s">
        <v>81</v>
      </c>
      <c r="AV2351" s="14" t="s">
        <v>81</v>
      </c>
      <c r="AW2351" s="14" t="s">
        <v>33</v>
      </c>
      <c r="AX2351" s="14" t="s">
        <v>72</v>
      </c>
      <c r="AY2351" s="253" t="s">
        <v>160</v>
      </c>
    </row>
    <row r="2352" s="14" customFormat="1">
      <c r="A2352" s="14"/>
      <c r="B2352" s="243"/>
      <c r="C2352" s="244"/>
      <c r="D2352" s="234" t="s">
        <v>171</v>
      </c>
      <c r="E2352" s="245" t="s">
        <v>19</v>
      </c>
      <c r="F2352" s="246" t="s">
        <v>2212</v>
      </c>
      <c r="G2352" s="244"/>
      <c r="H2352" s="247">
        <v>9.6500000000000004</v>
      </c>
      <c r="I2352" s="248"/>
      <c r="J2352" s="244"/>
      <c r="K2352" s="244"/>
      <c r="L2352" s="249"/>
      <c r="M2352" s="250"/>
      <c r="N2352" s="251"/>
      <c r="O2352" s="251"/>
      <c r="P2352" s="251"/>
      <c r="Q2352" s="251"/>
      <c r="R2352" s="251"/>
      <c r="S2352" s="251"/>
      <c r="T2352" s="252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3" t="s">
        <v>171</v>
      </c>
      <c r="AU2352" s="253" t="s">
        <v>81</v>
      </c>
      <c r="AV2352" s="14" t="s">
        <v>81</v>
      </c>
      <c r="AW2352" s="14" t="s">
        <v>33</v>
      </c>
      <c r="AX2352" s="14" t="s">
        <v>72</v>
      </c>
      <c r="AY2352" s="253" t="s">
        <v>160</v>
      </c>
    </row>
    <row r="2353" s="15" customFormat="1">
      <c r="A2353" s="15"/>
      <c r="B2353" s="254"/>
      <c r="C2353" s="255"/>
      <c r="D2353" s="234" t="s">
        <v>171</v>
      </c>
      <c r="E2353" s="256" t="s">
        <v>19</v>
      </c>
      <c r="F2353" s="257" t="s">
        <v>173</v>
      </c>
      <c r="G2353" s="255"/>
      <c r="H2353" s="258">
        <v>19.300000000000001</v>
      </c>
      <c r="I2353" s="259"/>
      <c r="J2353" s="255"/>
      <c r="K2353" s="255"/>
      <c r="L2353" s="260"/>
      <c r="M2353" s="261"/>
      <c r="N2353" s="262"/>
      <c r="O2353" s="262"/>
      <c r="P2353" s="262"/>
      <c r="Q2353" s="262"/>
      <c r="R2353" s="262"/>
      <c r="S2353" s="262"/>
      <c r="T2353" s="263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64" t="s">
        <v>171</v>
      </c>
      <c r="AU2353" s="264" t="s">
        <v>81</v>
      </c>
      <c r="AV2353" s="15" t="s">
        <v>167</v>
      </c>
      <c r="AW2353" s="15" t="s">
        <v>33</v>
      </c>
      <c r="AX2353" s="15" t="s">
        <v>79</v>
      </c>
      <c r="AY2353" s="264" t="s">
        <v>160</v>
      </c>
    </row>
    <row r="2354" s="2" customFormat="1" ht="24.15" customHeight="1">
      <c r="A2354" s="40"/>
      <c r="B2354" s="41"/>
      <c r="C2354" s="214" t="s">
        <v>2213</v>
      </c>
      <c r="D2354" s="214" t="s">
        <v>162</v>
      </c>
      <c r="E2354" s="215" t="s">
        <v>2214</v>
      </c>
      <c r="F2354" s="216" t="s">
        <v>2215</v>
      </c>
      <c r="G2354" s="217" t="s">
        <v>207</v>
      </c>
      <c r="H2354" s="218">
        <v>25</v>
      </c>
      <c r="I2354" s="219"/>
      <c r="J2354" s="220">
        <f>ROUND(I2354*H2354,2)</f>
        <v>0</v>
      </c>
      <c r="K2354" s="216" t="s">
        <v>166</v>
      </c>
      <c r="L2354" s="46"/>
      <c r="M2354" s="221" t="s">
        <v>19</v>
      </c>
      <c r="N2354" s="222" t="s">
        <v>43</v>
      </c>
      <c r="O2354" s="86"/>
      <c r="P2354" s="223">
        <f>O2354*H2354</f>
        <v>0</v>
      </c>
      <c r="Q2354" s="223">
        <v>0.00297</v>
      </c>
      <c r="R2354" s="223">
        <f>Q2354*H2354</f>
        <v>0.074249999999999997</v>
      </c>
      <c r="S2354" s="223">
        <v>0</v>
      </c>
      <c r="T2354" s="224">
        <f>S2354*H2354</f>
        <v>0</v>
      </c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R2354" s="225" t="s">
        <v>167</v>
      </c>
      <c r="AT2354" s="225" t="s">
        <v>162</v>
      </c>
      <c r="AU2354" s="225" t="s">
        <v>81</v>
      </c>
      <c r="AY2354" s="19" t="s">
        <v>160</v>
      </c>
      <c r="BE2354" s="226">
        <f>IF(N2354="základní",J2354,0)</f>
        <v>0</v>
      </c>
      <c r="BF2354" s="226">
        <f>IF(N2354="snížená",J2354,0)</f>
        <v>0</v>
      </c>
      <c r="BG2354" s="226">
        <f>IF(N2354="zákl. přenesená",J2354,0)</f>
        <v>0</v>
      </c>
      <c r="BH2354" s="226">
        <f>IF(N2354="sníž. přenesená",J2354,0)</f>
        <v>0</v>
      </c>
      <c r="BI2354" s="226">
        <f>IF(N2354="nulová",J2354,0)</f>
        <v>0</v>
      </c>
      <c r="BJ2354" s="19" t="s">
        <v>79</v>
      </c>
      <c r="BK2354" s="226">
        <f>ROUND(I2354*H2354,2)</f>
        <v>0</v>
      </c>
      <c r="BL2354" s="19" t="s">
        <v>167</v>
      </c>
      <c r="BM2354" s="225" t="s">
        <v>2216</v>
      </c>
    </row>
    <row r="2355" s="2" customFormat="1">
      <c r="A2355" s="40"/>
      <c r="B2355" s="41"/>
      <c r="C2355" s="42"/>
      <c r="D2355" s="227" t="s">
        <v>169</v>
      </c>
      <c r="E2355" s="42"/>
      <c r="F2355" s="228" t="s">
        <v>2217</v>
      </c>
      <c r="G2355" s="42"/>
      <c r="H2355" s="42"/>
      <c r="I2355" s="229"/>
      <c r="J2355" s="42"/>
      <c r="K2355" s="42"/>
      <c r="L2355" s="46"/>
      <c r="M2355" s="230"/>
      <c r="N2355" s="231"/>
      <c r="O2355" s="86"/>
      <c r="P2355" s="86"/>
      <c r="Q2355" s="86"/>
      <c r="R2355" s="86"/>
      <c r="S2355" s="86"/>
      <c r="T2355" s="87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T2355" s="19" t="s">
        <v>169</v>
      </c>
      <c r="AU2355" s="19" t="s">
        <v>81</v>
      </c>
    </row>
    <row r="2356" s="14" customFormat="1">
      <c r="A2356" s="14"/>
      <c r="B2356" s="243"/>
      <c r="C2356" s="244"/>
      <c r="D2356" s="234" t="s">
        <v>171</v>
      </c>
      <c r="E2356" s="245" t="s">
        <v>19</v>
      </c>
      <c r="F2356" s="246" t="s">
        <v>2218</v>
      </c>
      <c r="G2356" s="244"/>
      <c r="H2356" s="247">
        <v>25</v>
      </c>
      <c r="I2356" s="248"/>
      <c r="J2356" s="244"/>
      <c r="K2356" s="244"/>
      <c r="L2356" s="249"/>
      <c r="M2356" s="250"/>
      <c r="N2356" s="251"/>
      <c r="O2356" s="251"/>
      <c r="P2356" s="251"/>
      <c r="Q2356" s="251"/>
      <c r="R2356" s="251"/>
      <c r="S2356" s="251"/>
      <c r="T2356" s="252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3" t="s">
        <v>171</v>
      </c>
      <c r="AU2356" s="253" t="s">
        <v>81</v>
      </c>
      <c r="AV2356" s="14" t="s">
        <v>81</v>
      </c>
      <c r="AW2356" s="14" t="s">
        <v>33</v>
      </c>
      <c r="AX2356" s="14" t="s">
        <v>79</v>
      </c>
      <c r="AY2356" s="253" t="s">
        <v>160</v>
      </c>
    </row>
    <row r="2357" s="2" customFormat="1" ht="24.15" customHeight="1">
      <c r="A2357" s="40"/>
      <c r="B2357" s="41"/>
      <c r="C2357" s="214" t="s">
        <v>2219</v>
      </c>
      <c r="D2357" s="214" t="s">
        <v>162</v>
      </c>
      <c r="E2357" s="215" t="s">
        <v>2220</v>
      </c>
      <c r="F2357" s="216" t="s">
        <v>2221</v>
      </c>
      <c r="G2357" s="217" t="s">
        <v>207</v>
      </c>
      <c r="H2357" s="218">
        <v>10.4</v>
      </c>
      <c r="I2357" s="219"/>
      <c r="J2357" s="220">
        <f>ROUND(I2357*H2357,2)</f>
        <v>0</v>
      </c>
      <c r="K2357" s="216" t="s">
        <v>166</v>
      </c>
      <c r="L2357" s="46"/>
      <c r="M2357" s="221" t="s">
        <v>19</v>
      </c>
      <c r="N2357" s="222" t="s">
        <v>43</v>
      </c>
      <c r="O2357" s="86"/>
      <c r="P2357" s="223">
        <f>O2357*H2357</f>
        <v>0</v>
      </c>
      <c r="Q2357" s="223">
        <v>0.0043800000000000002</v>
      </c>
      <c r="R2357" s="223">
        <f>Q2357*H2357</f>
        <v>0.045552000000000002</v>
      </c>
      <c r="S2357" s="223">
        <v>0</v>
      </c>
      <c r="T2357" s="224">
        <f>S2357*H2357</f>
        <v>0</v>
      </c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R2357" s="225" t="s">
        <v>269</v>
      </c>
      <c r="AT2357" s="225" t="s">
        <v>162</v>
      </c>
      <c r="AU2357" s="225" t="s">
        <v>81</v>
      </c>
      <c r="AY2357" s="19" t="s">
        <v>160</v>
      </c>
      <c r="BE2357" s="226">
        <f>IF(N2357="základní",J2357,0)</f>
        <v>0</v>
      </c>
      <c r="BF2357" s="226">
        <f>IF(N2357="snížená",J2357,0)</f>
        <v>0</v>
      </c>
      <c r="BG2357" s="226">
        <f>IF(N2357="zákl. přenesená",J2357,0)</f>
        <v>0</v>
      </c>
      <c r="BH2357" s="226">
        <f>IF(N2357="sníž. přenesená",J2357,0)</f>
        <v>0</v>
      </c>
      <c r="BI2357" s="226">
        <f>IF(N2357="nulová",J2357,0)</f>
        <v>0</v>
      </c>
      <c r="BJ2357" s="19" t="s">
        <v>79</v>
      </c>
      <c r="BK2357" s="226">
        <f>ROUND(I2357*H2357,2)</f>
        <v>0</v>
      </c>
      <c r="BL2357" s="19" t="s">
        <v>269</v>
      </c>
      <c r="BM2357" s="225" t="s">
        <v>2222</v>
      </c>
    </row>
    <row r="2358" s="2" customFormat="1">
      <c r="A2358" s="40"/>
      <c r="B2358" s="41"/>
      <c r="C2358" s="42"/>
      <c r="D2358" s="227" t="s">
        <v>169</v>
      </c>
      <c r="E2358" s="42"/>
      <c r="F2358" s="228" t="s">
        <v>2223</v>
      </c>
      <c r="G2358" s="42"/>
      <c r="H2358" s="42"/>
      <c r="I2358" s="229"/>
      <c r="J2358" s="42"/>
      <c r="K2358" s="42"/>
      <c r="L2358" s="46"/>
      <c r="M2358" s="230"/>
      <c r="N2358" s="231"/>
      <c r="O2358" s="86"/>
      <c r="P2358" s="86"/>
      <c r="Q2358" s="86"/>
      <c r="R2358" s="86"/>
      <c r="S2358" s="86"/>
      <c r="T2358" s="87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T2358" s="19" t="s">
        <v>169</v>
      </c>
      <c r="AU2358" s="19" t="s">
        <v>81</v>
      </c>
    </row>
    <row r="2359" s="13" customFormat="1">
      <c r="A2359" s="13"/>
      <c r="B2359" s="232"/>
      <c r="C2359" s="233"/>
      <c r="D2359" s="234" t="s">
        <v>171</v>
      </c>
      <c r="E2359" s="235" t="s">
        <v>19</v>
      </c>
      <c r="F2359" s="236" t="s">
        <v>1853</v>
      </c>
      <c r="G2359" s="233"/>
      <c r="H2359" s="235" t="s">
        <v>19</v>
      </c>
      <c r="I2359" s="237"/>
      <c r="J2359" s="233"/>
      <c r="K2359" s="233"/>
      <c r="L2359" s="238"/>
      <c r="M2359" s="239"/>
      <c r="N2359" s="240"/>
      <c r="O2359" s="240"/>
      <c r="P2359" s="240"/>
      <c r="Q2359" s="240"/>
      <c r="R2359" s="240"/>
      <c r="S2359" s="240"/>
      <c r="T2359" s="241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2" t="s">
        <v>171</v>
      </c>
      <c r="AU2359" s="242" t="s">
        <v>81</v>
      </c>
      <c r="AV2359" s="13" t="s">
        <v>79</v>
      </c>
      <c r="AW2359" s="13" t="s">
        <v>33</v>
      </c>
      <c r="AX2359" s="13" t="s">
        <v>72</v>
      </c>
      <c r="AY2359" s="242" t="s">
        <v>160</v>
      </c>
    </row>
    <row r="2360" s="14" customFormat="1">
      <c r="A2360" s="14"/>
      <c r="B2360" s="243"/>
      <c r="C2360" s="244"/>
      <c r="D2360" s="234" t="s">
        <v>171</v>
      </c>
      <c r="E2360" s="245" t="s">
        <v>19</v>
      </c>
      <c r="F2360" s="246" t="s">
        <v>2224</v>
      </c>
      <c r="G2360" s="244"/>
      <c r="H2360" s="247">
        <v>10.4</v>
      </c>
      <c r="I2360" s="248"/>
      <c r="J2360" s="244"/>
      <c r="K2360" s="244"/>
      <c r="L2360" s="249"/>
      <c r="M2360" s="250"/>
      <c r="N2360" s="251"/>
      <c r="O2360" s="251"/>
      <c r="P2360" s="251"/>
      <c r="Q2360" s="251"/>
      <c r="R2360" s="251"/>
      <c r="S2360" s="251"/>
      <c r="T2360" s="25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3" t="s">
        <v>171</v>
      </c>
      <c r="AU2360" s="253" t="s">
        <v>81</v>
      </c>
      <c r="AV2360" s="14" t="s">
        <v>81</v>
      </c>
      <c r="AW2360" s="14" t="s">
        <v>33</v>
      </c>
      <c r="AX2360" s="14" t="s">
        <v>72</v>
      </c>
      <c r="AY2360" s="253" t="s">
        <v>160</v>
      </c>
    </row>
    <row r="2361" s="15" customFormat="1">
      <c r="A2361" s="15"/>
      <c r="B2361" s="254"/>
      <c r="C2361" s="255"/>
      <c r="D2361" s="234" t="s">
        <v>171</v>
      </c>
      <c r="E2361" s="256" t="s">
        <v>19</v>
      </c>
      <c r="F2361" s="257" t="s">
        <v>173</v>
      </c>
      <c r="G2361" s="255"/>
      <c r="H2361" s="258">
        <v>10.4</v>
      </c>
      <c r="I2361" s="259"/>
      <c r="J2361" s="255"/>
      <c r="K2361" s="255"/>
      <c r="L2361" s="260"/>
      <c r="M2361" s="261"/>
      <c r="N2361" s="262"/>
      <c r="O2361" s="262"/>
      <c r="P2361" s="262"/>
      <c r="Q2361" s="262"/>
      <c r="R2361" s="262"/>
      <c r="S2361" s="262"/>
      <c r="T2361" s="263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64" t="s">
        <v>171</v>
      </c>
      <c r="AU2361" s="264" t="s">
        <v>81</v>
      </c>
      <c r="AV2361" s="15" t="s">
        <v>167</v>
      </c>
      <c r="AW2361" s="15" t="s">
        <v>33</v>
      </c>
      <c r="AX2361" s="15" t="s">
        <v>79</v>
      </c>
      <c r="AY2361" s="264" t="s">
        <v>160</v>
      </c>
    </row>
    <row r="2362" s="2" customFormat="1" ht="24.15" customHeight="1">
      <c r="A2362" s="40"/>
      <c r="B2362" s="41"/>
      <c r="C2362" s="214" t="s">
        <v>2225</v>
      </c>
      <c r="D2362" s="214" t="s">
        <v>162</v>
      </c>
      <c r="E2362" s="215" t="s">
        <v>2226</v>
      </c>
      <c r="F2362" s="216" t="s">
        <v>2227</v>
      </c>
      <c r="G2362" s="217" t="s">
        <v>207</v>
      </c>
      <c r="H2362" s="218">
        <v>38.130000000000003</v>
      </c>
      <c r="I2362" s="219"/>
      <c r="J2362" s="220">
        <f>ROUND(I2362*H2362,2)</f>
        <v>0</v>
      </c>
      <c r="K2362" s="216" t="s">
        <v>166</v>
      </c>
      <c r="L2362" s="46"/>
      <c r="M2362" s="221" t="s">
        <v>19</v>
      </c>
      <c r="N2362" s="222" t="s">
        <v>43</v>
      </c>
      <c r="O2362" s="86"/>
      <c r="P2362" s="223">
        <f>O2362*H2362</f>
        <v>0</v>
      </c>
      <c r="Q2362" s="223">
        <v>0.0058399999999999997</v>
      </c>
      <c r="R2362" s="223">
        <f>Q2362*H2362</f>
        <v>0.22267919999999999</v>
      </c>
      <c r="S2362" s="223">
        <v>0</v>
      </c>
      <c r="T2362" s="224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25" t="s">
        <v>269</v>
      </c>
      <c r="AT2362" s="225" t="s">
        <v>162</v>
      </c>
      <c r="AU2362" s="225" t="s">
        <v>81</v>
      </c>
      <c r="AY2362" s="19" t="s">
        <v>160</v>
      </c>
      <c r="BE2362" s="226">
        <f>IF(N2362="základní",J2362,0)</f>
        <v>0</v>
      </c>
      <c r="BF2362" s="226">
        <f>IF(N2362="snížená",J2362,0)</f>
        <v>0</v>
      </c>
      <c r="BG2362" s="226">
        <f>IF(N2362="zákl. přenesená",J2362,0)</f>
        <v>0</v>
      </c>
      <c r="BH2362" s="226">
        <f>IF(N2362="sníž. přenesená",J2362,0)</f>
        <v>0</v>
      </c>
      <c r="BI2362" s="226">
        <f>IF(N2362="nulová",J2362,0)</f>
        <v>0</v>
      </c>
      <c r="BJ2362" s="19" t="s">
        <v>79</v>
      </c>
      <c r="BK2362" s="226">
        <f>ROUND(I2362*H2362,2)</f>
        <v>0</v>
      </c>
      <c r="BL2362" s="19" t="s">
        <v>269</v>
      </c>
      <c r="BM2362" s="225" t="s">
        <v>2228</v>
      </c>
    </row>
    <row r="2363" s="2" customFormat="1">
      <c r="A2363" s="40"/>
      <c r="B2363" s="41"/>
      <c r="C2363" s="42"/>
      <c r="D2363" s="227" t="s">
        <v>169</v>
      </c>
      <c r="E2363" s="42"/>
      <c r="F2363" s="228" t="s">
        <v>2229</v>
      </c>
      <c r="G2363" s="42"/>
      <c r="H2363" s="42"/>
      <c r="I2363" s="229"/>
      <c r="J2363" s="42"/>
      <c r="K2363" s="42"/>
      <c r="L2363" s="46"/>
      <c r="M2363" s="230"/>
      <c r="N2363" s="231"/>
      <c r="O2363" s="86"/>
      <c r="P2363" s="86"/>
      <c r="Q2363" s="86"/>
      <c r="R2363" s="86"/>
      <c r="S2363" s="86"/>
      <c r="T2363" s="87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T2363" s="19" t="s">
        <v>169</v>
      </c>
      <c r="AU2363" s="19" t="s">
        <v>81</v>
      </c>
    </row>
    <row r="2364" s="13" customFormat="1">
      <c r="A2364" s="13"/>
      <c r="B2364" s="232"/>
      <c r="C2364" s="233"/>
      <c r="D2364" s="234" t="s">
        <v>171</v>
      </c>
      <c r="E2364" s="235" t="s">
        <v>19</v>
      </c>
      <c r="F2364" s="236" t="s">
        <v>1853</v>
      </c>
      <c r="G2364" s="233"/>
      <c r="H2364" s="235" t="s">
        <v>19</v>
      </c>
      <c r="I2364" s="237"/>
      <c r="J2364" s="233"/>
      <c r="K2364" s="233"/>
      <c r="L2364" s="238"/>
      <c r="M2364" s="239"/>
      <c r="N2364" s="240"/>
      <c r="O2364" s="240"/>
      <c r="P2364" s="240"/>
      <c r="Q2364" s="240"/>
      <c r="R2364" s="240"/>
      <c r="S2364" s="240"/>
      <c r="T2364" s="241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2" t="s">
        <v>171</v>
      </c>
      <c r="AU2364" s="242" t="s">
        <v>81</v>
      </c>
      <c r="AV2364" s="13" t="s">
        <v>79</v>
      </c>
      <c r="AW2364" s="13" t="s">
        <v>33</v>
      </c>
      <c r="AX2364" s="13" t="s">
        <v>72</v>
      </c>
      <c r="AY2364" s="242" t="s">
        <v>160</v>
      </c>
    </row>
    <row r="2365" s="14" customFormat="1">
      <c r="A2365" s="14"/>
      <c r="B2365" s="243"/>
      <c r="C2365" s="244"/>
      <c r="D2365" s="234" t="s">
        <v>171</v>
      </c>
      <c r="E2365" s="245" t="s">
        <v>19</v>
      </c>
      <c r="F2365" s="246" t="s">
        <v>2230</v>
      </c>
      <c r="G2365" s="244"/>
      <c r="H2365" s="247">
        <v>5.4000000000000004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3" t="s">
        <v>171</v>
      </c>
      <c r="AU2365" s="253" t="s">
        <v>81</v>
      </c>
      <c r="AV2365" s="14" t="s">
        <v>81</v>
      </c>
      <c r="AW2365" s="14" t="s">
        <v>33</v>
      </c>
      <c r="AX2365" s="14" t="s">
        <v>72</v>
      </c>
      <c r="AY2365" s="253" t="s">
        <v>160</v>
      </c>
    </row>
    <row r="2366" s="14" customFormat="1">
      <c r="A2366" s="14"/>
      <c r="B2366" s="243"/>
      <c r="C2366" s="244"/>
      <c r="D2366" s="234" t="s">
        <v>171</v>
      </c>
      <c r="E2366" s="245" t="s">
        <v>19</v>
      </c>
      <c r="F2366" s="246" t="s">
        <v>2231</v>
      </c>
      <c r="G2366" s="244"/>
      <c r="H2366" s="247">
        <v>32.729999999999997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3" t="s">
        <v>171</v>
      </c>
      <c r="AU2366" s="253" t="s">
        <v>81</v>
      </c>
      <c r="AV2366" s="14" t="s">
        <v>81</v>
      </c>
      <c r="AW2366" s="14" t="s">
        <v>33</v>
      </c>
      <c r="AX2366" s="14" t="s">
        <v>72</v>
      </c>
      <c r="AY2366" s="253" t="s">
        <v>160</v>
      </c>
    </row>
    <row r="2367" s="15" customFormat="1">
      <c r="A2367" s="15"/>
      <c r="B2367" s="254"/>
      <c r="C2367" s="255"/>
      <c r="D2367" s="234" t="s">
        <v>171</v>
      </c>
      <c r="E2367" s="256" t="s">
        <v>19</v>
      </c>
      <c r="F2367" s="257" t="s">
        <v>173</v>
      </c>
      <c r="G2367" s="255"/>
      <c r="H2367" s="258">
        <v>38.130000000000003</v>
      </c>
      <c r="I2367" s="259"/>
      <c r="J2367" s="255"/>
      <c r="K2367" s="255"/>
      <c r="L2367" s="260"/>
      <c r="M2367" s="261"/>
      <c r="N2367" s="262"/>
      <c r="O2367" s="262"/>
      <c r="P2367" s="262"/>
      <c r="Q2367" s="262"/>
      <c r="R2367" s="262"/>
      <c r="S2367" s="262"/>
      <c r="T2367" s="263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64" t="s">
        <v>171</v>
      </c>
      <c r="AU2367" s="264" t="s">
        <v>81</v>
      </c>
      <c r="AV2367" s="15" t="s">
        <v>167</v>
      </c>
      <c r="AW2367" s="15" t="s">
        <v>33</v>
      </c>
      <c r="AX2367" s="15" t="s">
        <v>79</v>
      </c>
      <c r="AY2367" s="264" t="s">
        <v>160</v>
      </c>
    </row>
    <row r="2368" s="2" customFormat="1" ht="24.15" customHeight="1">
      <c r="A2368" s="40"/>
      <c r="B2368" s="41"/>
      <c r="C2368" s="214" t="s">
        <v>2232</v>
      </c>
      <c r="D2368" s="214" t="s">
        <v>162</v>
      </c>
      <c r="E2368" s="215" t="s">
        <v>2233</v>
      </c>
      <c r="F2368" s="216" t="s">
        <v>2234</v>
      </c>
      <c r="G2368" s="217" t="s">
        <v>207</v>
      </c>
      <c r="H2368" s="218">
        <v>20.399999999999999</v>
      </c>
      <c r="I2368" s="219"/>
      <c r="J2368" s="220">
        <f>ROUND(I2368*H2368,2)</f>
        <v>0</v>
      </c>
      <c r="K2368" s="216" t="s">
        <v>166</v>
      </c>
      <c r="L2368" s="46"/>
      <c r="M2368" s="221" t="s">
        <v>19</v>
      </c>
      <c r="N2368" s="222" t="s">
        <v>43</v>
      </c>
      <c r="O2368" s="86"/>
      <c r="P2368" s="223">
        <f>O2368*H2368</f>
        <v>0</v>
      </c>
      <c r="Q2368" s="223">
        <v>0.0035799999999999998</v>
      </c>
      <c r="R2368" s="223">
        <f>Q2368*H2368</f>
        <v>0.073031999999999986</v>
      </c>
      <c r="S2368" s="223">
        <v>0</v>
      </c>
      <c r="T2368" s="224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25" t="s">
        <v>269</v>
      </c>
      <c r="AT2368" s="225" t="s">
        <v>162</v>
      </c>
      <c r="AU2368" s="225" t="s">
        <v>81</v>
      </c>
      <c r="AY2368" s="19" t="s">
        <v>160</v>
      </c>
      <c r="BE2368" s="226">
        <f>IF(N2368="základní",J2368,0)</f>
        <v>0</v>
      </c>
      <c r="BF2368" s="226">
        <f>IF(N2368="snížená",J2368,0)</f>
        <v>0</v>
      </c>
      <c r="BG2368" s="226">
        <f>IF(N2368="zákl. přenesená",J2368,0)</f>
        <v>0</v>
      </c>
      <c r="BH2368" s="226">
        <f>IF(N2368="sníž. přenesená",J2368,0)</f>
        <v>0</v>
      </c>
      <c r="BI2368" s="226">
        <f>IF(N2368="nulová",J2368,0)</f>
        <v>0</v>
      </c>
      <c r="BJ2368" s="19" t="s">
        <v>79</v>
      </c>
      <c r="BK2368" s="226">
        <f>ROUND(I2368*H2368,2)</f>
        <v>0</v>
      </c>
      <c r="BL2368" s="19" t="s">
        <v>269</v>
      </c>
      <c r="BM2368" s="225" t="s">
        <v>2235</v>
      </c>
    </row>
    <row r="2369" s="2" customFormat="1">
      <c r="A2369" s="40"/>
      <c r="B2369" s="41"/>
      <c r="C2369" s="42"/>
      <c r="D2369" s="227" t="s">
        <v>169</v>
      </c>
      <c r="E2369" s="42"/>
      <c r="F2369" s="228" t="s">
        <v>2236</v>
      </c>
      <c r="G2369" s="42"/>
      <c r="H2369" s="42"/>
      <c r="I2369" s="229"/>
      <c r="J2369" s="42"/>
      <c r="K2369" s="42"/>
      <c r="L2369" s="46"/>
      <c r="M2369" s="230"/>
      <c r="N2369" s="231"/>
      <c r="O2369" s="86"/>
      <c r="P2369" s="86"/>
      <c r="Q2369" s="86"/>
      <c r="R2369" s="86"/>
      <c r="S2369" s="86"/>
      <c r="T2369" s="87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T2369" s="19" t="s">
        <v>169</v>
      </c>
      <c r="AU2369" s="19" t="s">
        <v>81</v>
      </c>
    </row>
    <row r="2370" s="13" customFormat="1">
      <c r="A2370" s="13"/>
      <c r="B2370" s="232"/>
      <c r="C2370" s="233"/>
      <c r="D2370" s="234" t="s">
        <v>171</v>
      </c>
      <c r="E2370" s="235" t="s">
        <v>19</v>
      </c>
      <c r="F2370" s="236" t="s">
        <v>2237</v>
      </c>
      <c r="G2370" s="233"/>
      <c r="H2370" s="235" t="s">
        <v>19</v>
      </c>
      <c r="I2370" s="237"/>
      <c r="J2370" s="233"/>
      <c r="K2370" s="233"/>
      <c r="L2370" s="238"/>
      <c r="M2370" s="239"/>
      <c r="N2370" s="240"/>
      <c r="O2370" s="240"/>
      <c r="P2370" s="240"/>
      <c r="Q2370" s="240"/>
      <c r="R2370" s="240"/>
      <c r="S2370" s="240"/>
      <c r="T2370" s="241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2" t="s">
        <v>171</v>
      </c>
      <c r="AU2370" s="242" t="s">
        <v>81</v>
      </c>
      <c r="AV2370" s="13" t="s">
        <v>79</v>
      </c>
      <c r="AW2370" s="13" t="s">
        <v>33</v>
      </c>
      <c r="AX2370" s="13" t="s">
        <v>72</v>
      </c>
      <c r="AY2370" s="242" t="s">
        <v>160</v>
      </c>
    </row>
    <row r="2371" s="14" customFormat="1">
      <c r="A2371" s="14"/>
      <c r="B2371" s="243"/>
      <c r="C2371" s="244"/>
      <c r="D2371" s="234" t="s">
        <v>171</v>
      </c>
      <c r="E2371" s="245" t="s">
        <v>19</v>
      </c>
      <c r="F2371" s="246" t="s">
        <v>2238</v>
      </c>
      <c r="G2371" s="244"/>
      <c r="H2371" s="247">
        <v>20.399999999999999</v>
      </c>
      <c r="I2371" s="248"/>
      <c r="J2371" s="244"/>
      <c r="K2371" s="244"/>
      <c r="L2371" s="249"/>
      <c r="M2371" s="250"/>
      <c r="N2371" s="251"/>
      <c r="O2371" s="251"/>
      <c r="P2371" s="251"/>
      <c r="Q2371" s="251"/>
      <c r="R2371" s="251"/>
      <c r="S2371" s="251"/>
      <c r="T2371" s="252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3" t="s">
        <v>171</v>
      </c>
      <c r="AU2371" s="253" t="s">
        <v>81</v>
      </c>
      <c r="AV2371" s="14" t="s">
        <v>81</v>
      </c>
      <c r="AW2371" s="14" t="s">
        <v>33</v>
      </c>
      <c r="AX2371" s="14" t="s">
        <v>72</v>
      </c>
      <c r="AY2371" s="253" t="s">
        <v>160</v>
      </c>
    </row>
    <row r="2372" s="15" customFormat="1">
      <c r="A2372" s="15"/>
      <c r="B2372" s="254"/>
      <c r="C2372" s="255"/>
      <c r="D2372" s="234" t="s">
        <v>171</v>
      </c>
      <c r="E2372" s="256" t="s">
        <v>19</v>
      </c>
      <c r="F2372" s="257" t="s">
        <v>173</v>
      </c>
      <c r="G2372" s="255"/>
      <c r="H2372" s="258">
        <v>20.399999999999999</v>
      </c>
      <c r="I2372" s="259"/>
      <c r="J2372" s="255"/>
      <c r="K2372" s="255"/>
      <c r="L2372" s="260"/>
      <c r="M2372" s="261"/>
      <c r="N2372" s="262"/>
      <c r="O2372" s="262"/>
      <c r="P2372" s="262"/>
      <c r="Q2372" s="262"/>
      <c r="R2372" s="262"/>
      <c r="S2372" s="262"/>
      <c r="T2372" s="263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T2372" s="264" t="s">
        <v>171</v>
      </c>
      <c r="AU2372" s="264" t="s">
        <v>81</v>
      </c>
      <c r="AV2372" s="15" t="s">
        <v>167</v>
      </c>
      <c r="AW2372" s="15" t="s">
        <v>33</v>
      </c>
      <c r="AX2372" s="15" t="s">
        <v>79</v>
      </c>
      <c r="AY2372" s="264" t="s">
        <v>160</v>
      </c>
    </row>
    <row r="2373" s="2" customFormat="1" ht="21.75" customHeight="1">
      <c r="A2373" s="40"/>
      <c r="B2373" s="41"/>
      <c r="C2373" s="214" t="s">
        <v>2239</v>
      </c>
      <c r="D2373" s="214" t="s">
        <v>162</v>
      </c>
      <c r="E2373" s="215" t="s">
        <v>2240</v>
      </c>
      <c r="F2373" s="216" t="s">
        <v>2241</v>
      </c>
      <c r="G2373" s="217" t="s">
        <v>207</v>
      </c>
      <c r="H2373" s="218">
        <v>35.170000000000002</v>
      </c>
      <c r="I2373" s="219"/>
      <c r="J2373" s="220">
        <f>ROUND(I2373*H2373,2)</f>
        <v>0</v>
      </c>
      <c r="K2373" s="216" t="s">
        <v>166</v>
      </c>
      <c r="L2373" s="46"/>
      <c r="M2373" s="221" t="s">
        <v>19</v>
      </c>
      <c r="N2373" s="222" t="s">
        <v>43</v>
      </c>
      <c r="O2373" s="86"/>
      <c r="P2373" s="223">
        <f>O2373*H2373</f>
        <v>0</v>
      </c>
      <c r="Q2373" s="223">
        <v>0.0016900000000000001</v>
      </c>
      <c r="R2373" s="223">
        <f>Q2373*H2373</f>
        <v>0.059437300000000005</v>
      </c>
      <c r="S2373" s="223">
        <v>0</v>
      </c>
      <c r="T2373" s="224">
        <f>S2373*H2373</f>
        <v>0</v>
      </c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R2373" s="225" t="s">
        <v>269</v>
      </c>
      <c r="AT2373" s="225" t="s">
        <v>162</v>
      </c>
      <c r="AU2373" s="225" t="s">
        <v>81</v>
      </c>
      <c r="AY2373" s="19" t="s">
        <v>160</v>
      </c>
      <c r="BE2373" s="226">
        <f>IF(N2373="základní",J2373,0)</f>
        <v>0</v>
      </c>
      <c r="BF2373" s="226">
        <f>IF(N2373="snížená",J2373,0)</f>
        <v>0</v>
      </c>
      <c r="BG2373" s="226">
        <f>IF(N2373="zákl. přenesená",J2373,0)</f>
        <v>0</v>
      </c>
      <c r="BH2373" s="226">
        <f>IF(N2373="sníž. přenesená",J2373,0)</f>
        <v>0</v>
      </c>
      <c r="BI2373" s="226">
        <f>IF(N2373="nulová",J2373,0)</f>
        <v>0</v>
      </c>
      <c r="BJ2373" s="19" t="s">
        <v>79</v>
      </c>
      <c r="BK2373" s="226">
        <f>ROUND(I2373*H2373,2)</f>
        <v>0</v>
      </c>
      <c r="BL2373" s="19" t="s">
        <v>269</v>
      </c>
      <c r="BM2373" s="225" t="s">
        <v>2242</v>
      </c>
    </row>
    <row r="2374" s="2" customFormat="1">
      <c r="A2374" s="40"/>
      <c r="B2374" s="41"/>
      <c r="C2374" s="42"/>
      <c r="D2374" s="227" t="s">
        <v>169</v>
      </c>
      <c r="E2374" s="42"/>
      <c r="F2374" s="228" t="s">
        <v>2243</v>
      </c>
      <c r="G2374" s="42"/>
      <c r="H2374" s="42"/>
      <c r="I2374" s="229"/>
      <c r="J2374" s="42"/>
      <c r="K2374" s="42"/>
      <c r="L2374" s="46"/>
      <c r="M2374" s="230"/>
      <c r="N2374" s="231"/>
      <c r="O2374" s="86"/>
      <c r="P2374" s="86"/>
      <c r="Q2374" s="86"/>
      <c r="R2374" s="86"/>
      <c r="S2374" s="86"/>
      <c r="T2374" s="87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T2374" s="19" t="s">
        <v>169</v>
      </c>
      <c r="AU2374" s="19" t="s">
        <v>81</v>
      </c>
    </row>
    <row r="2375" s="13" customFormat="1">
      <c r="A2375" s="13"/>
      <c r="B2375" s="232"/>
      <c r="C2375" s="233"/>
      <c r="D2375" s="234" t="s">
        <v>171</v>
      </c>
      <c r="E2375" s="235" t="s">
        <v>19</v>
      </c>
      <c r="F2375" s="236" t="s">
        <v>2244</v>
      </c>
      <c r="G2375" s="233"/>
      <c r="H2375" s="235" t="s">
        <v>19</v>
      </c>
      <c r="I2375" s="237"/>
      <c r="J2375" s="233"/>
      <c r="K2375" s="233"/>
      <c r="L2375" s="238"/>
      <c r="M2375" s="239"/>
      <c r="N2375" s="240"/>
      <c r="O2375" s="240"/>
      <c r="P2375" s="240"/>
      <c r="Q2375" s="240"/>
      <c r="R2375" s="240"/>
      <c r="S2375" s="240"/>
      <c r="T2375" s="241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2" t="s">
        <v>171</v>
      </c>
      <c r="AU2375" s="242" t="s">
        <v>81</v>
      </c>
      <c r="AV2375" s="13" t="s">
        <v>79</v>
      </c>
      <c r="AW2375" s="13" t="s">
        <v>33</v>
      </c>
      <c r="AX2375" s="13" t="s">
        <v>72</v>
      </c>
      <c r="AY2375" s="242" t="s">
        <v>160</v>
      </c>
    </row>
    <row r="2376" s="14" customFormat="1">
      <c r="A2376" s="14"/>
      <c r="B2376" s="243"/>
      <c r="C2376" s="244"/>
      <c r="D2376" s="234" t="s">
        <v>171</v>
      </c>
      <c r="E2376" s="245" t="s">
        <v>19</v>
      </c>
      <c r="F2376" s="246" t="s">
        <v>2245</v>
      </c>
      <c r="G2376" s="244"/>
      <c r="H2376" s="247">
        <v>35.170000000000002</v>
      </c>
      <c r="I2376" s="248"/>
      <c r="J2376" s="244"/>
      <c r="K2376" s="244"/>
      <c r="L2376" s="249"/>
      <c r="M2376" s="250"/>
      <c r="N2376" s="251"/>
      <c r="O2376" s="251"/>
      <c r="P2376" s="251"/>
      <c r="Q2376" s="251"/>
      <c r="R2376" s="251"/>
      <c r="S2376" s="251"/>
      <c r="T2376" s="252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3" t="s">
        <v>171</v>
      </c>
      <c r="AU2376" s="253" t="s">
        <v>81</v>
      </c>
      <c r="AV2376" s="14" t="s">
        <v>81</v>
      </c>
      <c r="AW2376" s="14" t="s">
        <v>33</v>
      </c>
      <c r="AX2376" s="14" t="s">
        <v>72</v>
      </c>
      <c r="AY2376" s="253" t="s">
        <v>160</v>
      </c>
    </row>
    <row r="2377" s="15" customFormat="1">
      <c r="A2377" s="15"/>
      <c r="B2377" s="254"/>
      <c r="C2377" s="255"/>
      <c r="D2377" s="234" t="s">
        <v>171</v>
      </c>
      <c r="E2377" s="256" t="s">
        <v>19</v>
      </c>
      <c r="F2377" s="257" t="s">
        <v>173</v>
      </c>
      <c r="G2377" s="255"/>
      <c r="H2377" s="258">
        <v>35.170000000000002</v>
      </c>
      <c r="I2377" s="259"/>
      <c r="J2377" s="255"/>
      <c r="K2377" s="255"/>
      <c r="L2377" s="260"/>
      <c r="M2377" s="261"/>
      <c r="N2377" s="262"/>
      <c r="O2377" s="262"/>
      <c r="P2377" s="262"/>
      <c r="Q2377" s="262"/>
      <c r="R2377" s="262"/>
      <c r="S2377" s="262"/>
      <c r="T2377" s="263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T2377" s="264" t="s">
        <v>171</v>
      </c>
      <c r="AU2377" s="264" t="s">
        <v>81</v>
      </c>
      <c r="AV2377" s="15" t="s">
        <v>167</v>
      </c>
      <c r="AW2377" s="15" t="s">
        <v>33</v>
      </c>
      <c r="AX2377" s="15" t="s">
        <v>79</v>
      </c>
      <c r="AY2377" s="264" t="s">
        <v>160</v>
      </c>
    </row>
    <row r="2378" s="2" customFormat="1" ht="24.15" customHeight="1">
      <c r="A2378" s="40"/>
      <c r="B2378" s="41"/>
      <c r="C2378" s="214" t="s">
        <v>2246</v>
      </c>
      <c r="D2378" s="214" t="s">
        <v>162</v>
      </c>
      <c r="E2378" s="215" t="s">
        <v>2247</v>
      </c>
      <c r="F2378" s="216" t="s">
        <v>2248</v>
      </c>
      <c r="G2378" s="217" t="s">
        <v>165</v>
      </c>
      <c r="H2378" s="218">
        <v>4</v>
      </c>
      <c r="I2378" s="219"/>
      <c r="J2378" s="220">
        <f>ROUND(I2378*H2378,2)</f>
        <v>0</v>
      </c>
      <c r="K2378" s="216" t="s">
        <v>166</v>
      </c>
      <c r="L2378" s="46"/>
      <c r="M2378" s="221" t="s">
        <v>19</v>
      </c>
      <c r="N2378" s="222" t="s">
        <v>43</v>
      </c>
      <c r="O2378" s="86"/>
      <c r="P2378" s="223">
        <f>O2378*H2378</f>
        <v>0</v>
      </c>
      <c r="Q2378" s="223">
        <v>0.00036000000000000002</v>
      </c>
      <c r="R2378" s="223">
        <f>Q2378*H2378</f>
        <v>0.0014400000000000001</v>
      </c>
      <c r="S2378" s="223">
        <v>0</v>
      </c>
      <c r="T2378" s="224">
        <f>S2378*H2378</f>
        <v>0</v>
      </c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R2378" s="225" t="s">
        <v>269</v>
      </c>
      <c r="AT2378" s="225" t="s">
        <v>162</v>
      </c>
      <c r="AU2378" s="225" t="s">
        <v>81</v>
      </c>
      <c r="AY2378" s="19" t="s">
        <v>160</v>
      </c>
      <c r="BE2378" s="226">
        <f>IF(N2378="základní",J2378,0)</f>
        <v>0</v>
      </c>
      <c r="BF2378" s="226">
        <f>IF(N2378="snížená",J2378,0)</f>
        <v>0</v>
      </c>
      <c r="BG2378" s="226">
        <f>IF(N2378="zákl. přenesená",J2378,0)</f>
        <v>0</v>
      </c>
      <c r="BH2378" s="226">
        <f>IF(N2378="sníž. přenesená",J2378,0)</f>
        <v>0</v>
      </c>
      <c r="BI2378" s="226">
        <f>IF(N2378="nulová",J2378,0)</f>
        <v>0</v>
      </c>
      <c r="BJ2378" s="19" t="s">
        <v>79</v>
      </c>
      <c r="BK2378" s="226">
        <f>ROUND(I2378*H2378,2)</f>
        <v>0</v>
      </c>
      <c r="BL2378" s="19" t="s">
        <v>269</v>
      </c>
      <c r="BM2378" s="225" t="s">
        <v>2249</v>
      </c>
    </row>
    <row r="2379" s="2" customFormat="1">
      <c r="A2379" s="40"/>
      <c r="B2379" s="41"/>
      <c r="C2379" s="42"/>
      <c r="D2379" s="227" t="s">
        <v>169</v>
      </c>
      <c r="E2379" s="42"/>
      <c r="F2379" s="228" t="s">
        <v>2250</v>
      </c>
      <c r="G2379" s="42"/>
      <c r="H2379" s="42"/>
      <c r="I2379" s="229"/>
      <c r="J2379" s="42"/>
      <c r="K2379" s="42"/>
      <c r="L2379" s="46"/>
      <c r="M2379" s="230"/>
      <c r="N2379" s="231"/>
      <c r="O2379" s="86"/>
      <c r="P2379" s="86"/>
      <c r="Q2379" s="86"/>
      <c r="R2379" s="86"/>
      <c r="S2379" s="86"/>
      <c r="T2379" s="87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T2379" s="19" t="s">
        <v>169</v>
      </c>
      <c r="AU2379" s="19" t="s">
        <v>81</v>
      </c>
    </row>
    <row r="2380" s="13" customFormat="1">
      <c r="A2380" s="13"/>
      <c r="B2380" s="232"/>
      <c r="C2380" s="233"/>
      <c r="D2380" s="234" t="s">
        <v>171</v>
      </c>
      <c r="E2380" s="235" t="s">
        <v>19</v>
      </c>
      <c r="F2380" s="236" t="s">
        <v>2244</v>
      </c>
      <c r="G2380" s="233"/>
      <c r="H2380" s="235" t="s">
        <v>19</v>
      </c>
      <c r="I2380" s="237"/>
      <c r="J2380" s="233"/>
      <c r="K2380" s="233"/>
      <c r="L2380" s="238"/>
      <c r="M2380" s="239"/>
      <c r="N2380" s="240"/>
      <c r="O2380" s="240"/>
      <c r="P2380" s="240"/>
      <c r="Q2380" s="240"/>
      <c r="R2380" s="240"/>
      <c r="S2380" s="240"/>
      <c r="T2380" s="241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2" t="s">
        <v>171</v>
      </c>
      <c r="AU2380" s="242" t="s">
        <v>81</v>
      </c>
      <c r="AV2380" s="13" t="s">
        <v>79</v>
      </c>
      <c r="AW2380" s="13" t="s">
        <v>33</v>
      </c>
      <c r="AX2380" s="13" t="s">
        <v>72</v>
      </c>
      <c r="AY2380" s="242" t="s">
        <v>160</v>
      </c>
    </row>
    <row r="2381" s="14" customFormat="1">
      <c r="A2381" s="14"/>
      <c r="B2381" s="243"/>
      <c r="C2381" s="244"/>
      <c r="D2381" s="234" t="s">
        <v>171</v>
      </c>
      <c r="E2381" s="245" t="s">
        <v>19</v>
      </c>
      <c r="F2381" s="246" t="s">
        <v>2251</v>
      </c>
      <c r="G2381" s="244"/>
      <c r="H2381" s="247">
        <v>4</v>
      </c>
      <c r="I2381" s="248"/>
      <c r="J2381" s="244"/>
      <c r="K2381" s="244"/>
      <c r="L2381" s="249"/>
      <c r="M2381" s="250"/>
      <c r="N2381" s="251"/>
      <c r="O2381" s="251"/>
      <c r="P2381" s="251"/>
      <c r="Q2381" s="251"/>
      <c r="R2381" s="251"/>
      <c r="S2381" s="251"/>
      <c r="T2381" s="252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3" t="s">
        <v>171</v>
      </c>
      <c r="AU2381" s="253" t="s">
        <v>81</v>
      </c>
      <c r="AV2381" s="14" t="s">
        <v>81</v>
      </c>
      <c r="AW2381" s="14" t="s">
        <v>33</v>
      </c>
      <c r="AX2381" s="14" t="s">
        <v>72</v>
      </c>
      <c r="AY2381" s="253" t="s">
        <v>160</v>
      </c>
    </row>
    <row r="2382" s="15" customFormat="1">
      <c r="A2382" s="15"/>
      <c r="B2382" s="254"/>
      <c r="C2382" s="255"/>
      <c r="D2382" s="234" t="s">
        <v>171</v>
      </c>
      <c r="E2382" s="256" t="s">
        <v>19</v>
      </c>
      <c r="F2382" s="257" t="s">
        <v>173</v>
      </c>
      <c r="G2382" s="255"/>
      <c r="H2382" s="258">
        <v>4</v>
      </c>
      <c r="I2382" s="259"/>
      <c r="J2382" s="255"/>
      <c r="K2382" s="255"/>
      <c r="L2382" s="260"/>
      <c r="M2382" s="261"/>
      <c r="N2382" s="262"/>
      <c r="O2382" s="262"/>
      <c r="P2382" s="262"/>
      <c r="Q2382" s="262"/>
      <c r="R2382" s="262"/>
      <c r="S2382" s="262"/>
      <c r="T2382" s="263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64" t="s">
        <v>171</v>
      </c>
      <c r="AU2382" s="264" t="s">
        <v>81</v>
      </c>
      <c r="AV2382" s="15" t="s">
        <v>167</v>
      </c>
      <c r="AW2382" s="15" t="s">
        <v>33</v>
      </c>
      <c r="AX2382" s="15" t="s">
        <v>79</v>
      </c>
      <c r="AY2382" s="264" t="s">
        <v>160</v>
      </c>
    </row>
    <row r="2383" s="2" customFormat="1" ht="21.75" customHeight="1">
      <c r="A2383" s="40"/>
      <c r="B2383" s="41"/>
      <c r="C2383" s="214" t="s">
        <v>2252</v>
      </c>
      <c r="D2383" s="214" t="s">
        <v>162</v>
      </c>
      <c r="E2383" s="215" t="s">
        <v>2253</v>
      </c>
      <c r="F2383" s="216" t="s">
        <v>2254</v>
      </c>
      <c r="G2383" s="217" t="s">
        <v>207</v>
      </c>
      <c r="H2383" s="218">
        <v>9.6500000000000004</v>
      </c>
      <c r="I2383" s="219"/>
      <c r="J2383" s="220">
        <f>ROUND(I2383*H2383,2)</f>
        <v>0</v>
      </c>
      <c r="K2383" s="216" t="s">
        <v>166</v>
      </c>
      <c r="L2383" s="46"/>
      <c r="M2383" s="221" t="s">
        <v>19</v>
      </c>
      <c r="N2383" s="222" t="s">
        <v>43</v>
      </c>
      <c r="O2383" s="86"/>
      <c r="P2383" s="223">
        <f>O2383*H2383</f>
        <v>0</v>
      </c>
      <c r="Q2383" s="223">
        <v>0.0096900000000000007</v>
      </c>
      <c r="R2383" s="223">
        <f>Q2383*H2383</f>
        <v>0.093508500000000008</v>
      </c>
      <c r="S2383" s="223">
        <v>0</v>
      </c>
      <c r="T2383" s="224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25" t="s">
        <v>269</v>
      </c>
      <c r="AT2383" s="225" t="s">
        <v>162</v>
      </c>
      <c r="AU2383" s="225" t="s">
        <v>81</v>
      </c>
      <c r="AY2383" s="19" t="s">
        <v>160</v>
      </c>
      <c r="BE2383" s="226">
        <f>IF(N2383="základní",J2383,0)</f>
        <v>0</v>
      </c>
      <c r="BF2383" s="226">
        <f>IF(N2383="snížená",J2383,0)</f>
        <v>0</v>
      </c>
      <c r="BG2383" s="226">
        <f>IF(N2383="zákl. přenesená",J2383,0)</f>
        <v>0</v>
      </c>
      <c r="BH2383" s="226">
        <f>IF(N2383="sníž. přenesená",J2383,0)</f>
        <v>0</v>
      </c>
      <c r="BI2383" s="226">
        <f>IF(N2383="nulová",J2383,0)</f>
        <v>0</v>
      </c>
      <c r="BJ2383" s="19" t="s">
        <v>79</v>
      </c>
      <c r="BK2383" s="226">
        <f>ROUND(I2383*H2383,2)</f>
        <v>0</v>
      </c>
      <c r="BL2383" s="19" t="s">
        <v>269</v>
      </c>
      <c r="BM2383" s="225" t="s">
        <v>2255</v>
      </c>
    </row>
    <row r="2384" s="2" customFormat="1">
      <c r="A2384" s="40"/>
      <c r="B2384" s="41"/>
      <c r="C2384" s="42"/>
      <c r="D2384" s="227" t="s">
        <v>169</v>
      </c>
      <c r="E2384" s="42"/>
      <c r="F2384" s="228" t="s">
        <v>2256</v>
      </c>
      <c r="G2384" s="42"/>
      <c r="H2384" s="42"/>
      <c r="I2384" s="229"/>
      <c r="J2384" s="42"/>
      <c r="K2384" s="42"/>
      <c r="L2384" s="46"/>
      <c r="M2384" s="230"/>
      <c r="N2384" s="231"/>
      <c r="O2384" s="86"/>
      <c r="P2384" s="86"/>
      <c r="Q2384" s="86"/>
      <c r="R2384" s="86"/>
      <c r="S2384" s="86"/>
      <c r="T2384" s="87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T2384" s="19" t="s">
        <v>169</v>
      </c>
      <c r="AU2384" s="19" t="s">
        <v>81</v>
      </c>
    </row>
    <row r="2385" s="13" customFormat="1">
      <c r="A2385" s="13"/>
      <c r="B2385" s="232"/>
      <c r="C2385" s="233"/>
      <c r="D2385" s="234" t="s">
        <v>171</v>
      </c>
      <c r="E2385" s="235" t="s">
        <v>19</v>
      </c>
      <c r="F2385" s="236" t="s">
        <v>2257</v>
      </c>
      <c r="G2385" s="233"/>
      <c r="H2385" s="235" t="s">
        <v>19</v>
      </c>
      <c r="I2385" s="237"/>
      <c r="J2385" s="233"/>
      <c r="K2385" s="233"/>
      <c r="L2385" s="238"/>
      <c r="M2385" s="239"/>
      <c r="N2385" s="240"/>
      <c r="O2385" s="240"/>
      <c r="P2385" s="240"/>
      <c r="Q2385" s="240"/>
      <c r="R2385" s="240"/>
      <c r="S2385" s="240"/>
      <c r="T2385" s="241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2" t="s">
        <v>171</v>
      </c>
      <c r="AU2385" s="242" t="s">
        <v>81</v>
      </c>
      <c r="AV2385" s="13" t="s">
        <v>79</v>
      </c>
      <c r="AW2385" s="13" t="s">
        <v>33</v>
      </c>
      <c r="AX2385" s="13" t="s">
        <v>72</v>
      </c>
      <c r="AY2385" s="242" t="s">
        <v>160</v>
      </c>
    </row>
    <row r="2386" s="14" customFormat="1">
      <c r="A2386" s="14"/>
      <c r="B2386" s="243"/>
      <c r="C2386" s="244"/>
      <c r="D2386" s="234" t="s">
        <v>171</v>
      </c>
      <c r="E2386" s="245" t="s">
        <v>19</v>
      </c>
      <c r="F2386" s="246" t="s">
        <v>2258</v>
      </c>
      <c r="G2386" s="244"/>
      <c r="H2386" s="247">
        <v>9.6500000000000004</v>
      </c>
      <c r="I2386" s="248"/>
      <c r="J2386" s="244"/>
      <c r="K2386" s="244"/>
      <c r="L2386" s="249"/>
      <c r="M2386" s="250"/>
      <c r="N2386" s="251"/>
      <c r="O2386" s="251"/>
      <c r="P2386" s="251"/>
      <c r="Q2386" s="251"/>
      <c r="R2386" s="251"/>
      <c r="S2386" s="251"/>
      <c r="T2386" s="25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3" t="s">
        <v>171</v>
      </c>
      <c r="AU2386" s="253" t="s">
        <v>81</v>
      </c>
      <c r="AV2386" s="14" t="s">
        <v>81</v>
      </c>
      <c r="AW2386" s="14" t="s">
        <v>33</v>
      </c>
      <c r="AX2386" s="14" t="s">
        <v>79</v>
      </c>
      <c r="AY2386" s="253" t="s">
        <v>160</v>
      </c>
    </row>
    <row r="2387" s="2" customFormat="1" ht="24.15" customHeight="1">
      <c r="A2387" s="40"/>
      <c r="B2387" s="41"/>
      <c r="C2387" s="214" t="s">
        <v>2259</v>
      </c>
      <c r="D2387" s="214" t="s">
        <v>162</v>
      </c>
      <c r="E2387" s="215" t="s">
        <v>2260</v>
      </c>
      <c r="F2387" s="216" t="s">
        <v>2261</v>
      </c>
      <c r="G2387" s="217" t="s">
        <v>207</v>
      </c>
      <c r="H2387" s="218">
        <v>21.73</v>
      </c>
      <c r="I2387" s="219"/>
      <c r="J2387" s="220">
        <f>ROUND(I2387*H2387,2)</f>
        <v>0</v>
      </c>
      <c r="K2387" s="216" t="s">
        <v>166</v>
      </c>
      <c r="L2387" s="46"/>
      <c r="M2387" s="221" t="s">
        <v>19</v>
      </c>
      <c r="N2387" s="222" t="s">
        <v>43</v>
      </c>
      <c r="O2387" s="86"/>
      <c r="P2387" s="223">
        <f>O2387*H2387</f>
        <v>0</v>
      </c>
      <c r="Q2387" s="223">
        <v>0.0020999999999999999</v>
      </c>
      <c r="R2387" s="223">
        <f>Q2387*H2387</f>
        <v>0.045633</v>
      </c>
      <c r="S2387" s="223">
        <v>0</v>
      </c>
      <c r="T2387" s="224">
        <f>S2387*H2387</f>
        <v>0</v>
      </c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R2387" s="225" t="s">
        <v>269</v>
      </c>
      <c r="AT2387" s="225" t="s">
        <v>162</v>
      </c>
      <c r="AU2387" s="225" t="s">
        <v>81</v>
      </c>
      <c r="AY2387" s="19" t="s">
        <v>160</v>
      </c>
      <c r="BE2387" s="226">
        <f>IF(N2387="základní",J2387,0)</f>
        <v>0</v>
      </c>
      <c r="BF2387" s="226">
        <f>IF(N2387="snížená",J2387,0)</f>
        <v>0</v>
      </c>
      <c r="BG2387" s="226">
        <f>IF(N2387="zákl. přenesená",J2387,0)</f>
        <v>0</v>
      </c>
      <c r="BH2387" s="226">
        <f>IF(N2387="sníž. přenesená",J2387,0)</f>
        <v>0</v>
      </c>
      <c r="BI2387" s="226">
        <f>IF(N2387="nulová",J2387,0)</f>
        <v>0</v>
      </c>
      <c r="BJ2387" s="19" t="s">
        <v>79</v>
      </c>
      <c r="BK2387" s="226">
        <f>ROUND(I2387*H2387,2)</f>
        <v>0</v>
      </c>
      <c r="BL2387" s="19" t="s">
        <v>269</v>
      </c>
      <c r="BM2387" s="225" t="s">
        <v>2262</v>
      </c>
    </row>
    <row r="2388" s="2" customFormat="1">
      <c r="A2388" s="40"/>
      <c r="B2388" s="41"/>
      <c r="C2388" s="42"/>
      <c r="D2388" s="227" t="s">
        <v>169</v>
      </c>
      <c r="E2388" s="42"/>
      <c r="F2388" s="228" t="s">
        <v>2263</v>
      </c>
      <c r="G2388" s="42"/>
      <c r="H2388" s="42"/>
      <c r="I2388" s="229"/>
      <c r="J2388" s="42"/>
      <c r="K2388" s="42"/>
      <c r="L2388" s="46"/>
      <c r="M2388" s="230"/>
      <c r="N2388" s="231"/>
      <c r="O2388" s="86"/>
      <c r="P2388" s="86"/>
      <c r="Q2388" s="86"/>
      <c r="R2388" s="86"/>
      <c r="S2388" s="86"/>
      <c r="T2388" s="87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T2388" s="19" t="s">
        <v>169</v>
      </c>
      <c r="AU2388" s="19" t="s">
        <v>81</v>
      </c>
    </row>
    <row r="2389" s="14" customFormat="1">
      <c r="A2389" s="14"/>
      <c r="B2389" s="243"/>
      <c r="C2389" s="244"/>
      <c r="D2389" s="234" t="s">
        <v>171</v>
      </c>
      <c r="E2389" s="245" t="s">
        <v>19</v>
      </c>
      <c r="F2389" s="246" t="s">
        <v>2264</v>
      </c>
      <c r="G2389" s="244"/>
      <c r="H2389" s="247">
        <v>21.73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3" t="s">
        <v>171</v>
      </c>
      <c r="AU2389" s="253" t="s">
        <v>81</v>
      </c>
      <c r="AV2389" s="14" t="s">
        <v>81</v>
      </c>
      <c r="AW2389" s="14" t="s">
        <v>33</v>
      </c>
      <c r="AX2389" s="14" t="s">
        <v>72</v>
      </c>
      <c r="AY2389" s="253" t="s">
        <v>160</v>
      </c>
    </row>
    <row r="2390" s="15" customFormat="1">
      <c r="A2390" s="15"/>
      <c r="B2390" s="254"/>
      <c r="C2390" s="255"/>
      <c r="D2390" s="234" t="s">
        <v>171</v>
      </c>
      <c r="E2390" s="256" t="s">
        <v>19</v>
      </c>
      <c r="F2390" s="257" t="s">
        <v>173</v>
      </c>
      <c r="G2390" s="255"/>
      <c r="H2390" s="258">
        <v>21.73</v>
      </c>
      <c r="I2390" s="259"/>
      <c r="J2390" s="255"/>
      <c r="K2390" s="255"/>
      <c r="L2390" s="260"/>
      <c r="M2390" s="261"/>
      <c r="N2390" s="262"/>
      <c r="O2390" s="262"/>
      <c r="P2390" s="262"/>
      <c r="Q2390" s="262"/>
      <c r="R2390" s="262"/>
      <c r="S2390" s="262"/>
      <c r="T2390" s="263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T2390" s="264" t="s">
        <v>171</v>
      </c>
      <c r="AU2390" s="264" t="s">
        <v>81</v>
      </c>
      <c r="AV2390" s="15" t="s">
        <v>167</v>
      </c>
      <c r="AW2390" s="15" t="s">
        <v>33</v>
      </c>
      <c r="AX2390" s="15" t="s">
        <v>79</v>
      </c>
      <c r="AY2390" s="264" t="s">
        <v>160</v>
      </c>
    </row>
    <row r="2391" s="2" customFormat="1" ht="24.15" customHeight="1">
      <c r="A2391" s="40"/>
      <c r="B2391" s="41"/>
      <c r="C2391" s="214" t="s">
        <v>2265</v>
      </c>
      <c r="D2391" s="214" t="s">
        <v>162</v>
      </c>
      <c r="E2391" s="215" t="s">
        <v>2266</v>
      </c>
      <c r="F2391" s="216" t="s">
        <v>2267</v>
      </c>
      <c r="G2391" s="217" t="s">
        <v>253</v>
      </c>
      <c r="H2391" s="218">
        <v>0.44400000000000001</v>
      </c>
      <c r="I2391" s="219"/>
      <c r="J2391" s="220">
        <f>ROUND(I2391*H2391,2)</f>
        <v>0</v>
      </c>
      <c r="K2391" s="216" t="s">
        <v>166</v>
      </c>
      <c r="L2391" s="46"/>
      <c r="M2391" s="221" t="s">
        <v>19</v>
      </c>
      <c r="N2391" s="222" t="s">
        <v>43</v>
      </c>
      <c r="O2391" s="86"/>
      <c r="P2391" s="223">
        <f>O2391*H2391</f>
        <v>0</v>
      </c>
      <c r="Q2391" s="223">
        <v>0</v>
      </c>
      <c r="R2391" s="223">
        <f>Q2391*H2391</f>
        <v>0</v>
      </c>
      <c r="S2391" s="223">
        <v>0</v>
      </c>
      <c r="T2391" s="224">
        <f>S2391*H2391</f>
        <v>0</v>
      </c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R2391" s="225" t="s">
        <v>269</v>
      </c>
      <c r="AT2391" s="225" t="s">
        <v>162</v>
      </c>
      <c r="AU2391" s="225" t="s">
        <v>81</v>
      </c>
      <c r="AY2391" s="19" t="s">
        <v>160</v>
      </c>
      <c r="BE2391" s="226">
        <f>IF(N2391="základní",J2391,0)</f>
        <v>0</v>
      </c>
      <c r="BF2391" s="226">
        <f>IF(N2391="snížená",J2391,0)</f>
        <v>0</v>
      </c>
      <c r="BG2391" s="226">
        <f>IF(N2391="zákl. přenesená",J2391,0)</f>
        <v>0</v>
      </c>
      <c r="BH2391" s="226">
        <f>IF(N2391="sníž. přenesená",J2391,0)</f>
        <v>0</v>
      </c>
      <c r="BI2391" s="226">
        <f>IF(N2391="nulová",J2391,0)</f>
        <v>0</v>
      </c>
      <c r="BJ2391" s="19" t="s">
        <v>79</v>
      </c>
      <c r="BK2391" s="226">
        <f>ROUND(I2391*H2391,2)</f>
        <v>0</v>
      </c>
      <c r="BL2391" s="19" t="s">
        <v>269</v>
      </c>
      <c r="BM2391" s="225" t="s">
        <v>2268</v>
      </c>
    </row>
    <row r="2392" s="2" customFormat="1">
      <c r="A2392" s="40"/>
      <c r="B2392" s="41"/>
      <c r="C2392" s="42"/>
      <c r="D2392" s="227" t="s">
        <v>169</v>
      </c>
      <c r="E2392" s="42"/>
      <c r="F2392" s="228" t="s">
        <v>2269</v>
      </c>
      <c r="G2392" s="42"/>
      <c r="H2392" s="42"/>
      <c r="I2392" s="229"/>
      <c r="J2392" s="42"/>
      <c r="K2392" s="42"/>
      <c r="L2392" s="46"/>
      <c r="M2392" s="230"/>
      <c r="N2392" s="231"/>
      <c r="O2392" s="86"/>
      <c r="P2392" s="86"/>
      <c r="Q2392" s="86"/>
      <c r="R2392" s="86"/>
      <c r="S2392" s="86"/>
      <c r="T2392" s="87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T2392" s="19" t="s">
        <v>169</v>
      </c>
      <c r="AU2392" s="19" t="s">
        <v>81</v>
      </c>
    </row>
    <row r="2393" s="12" customFormat="1" ht="22.8" customHeight="1">
      <c r="A2393" s="12"/>
      <c r="B2393" s="198"/>
      <c r="C2393" s="199"/>
      <c r="D2393" s="200" t="s">
        <v>71</v>
      </c>
      <c r="E2393" s="212" t="s">
        <v>580</v>
      </c>
      <c r="F2393" s="212" t="s">
        <v>581</v>
      </c>
      <c r="G2393" s="199"/>
      <c r="H2393" s="199"/>
      <c r="I2393" s="202"/>
      <c r="J2393" s="213">
        <f>BK2393</f>
        <v>0</v>
      </c>
      <c r="K2393" s="199"/>
      <c r="L2393" s="204"/>
      <c r="M2393" s="205"/>
      <c r="N2393" s="206"/>
      <c r="O2393" s="206"/>
      <c r="P2393" s="207">
        <f>SUM(P2394:P2401)</f>
        <v>0</v>
      </c>
      <c r="Q2393" s="206"/>
      <c r="R2393" s="207">
        <f>SUM(R2394:R2401)</f>
        <v>1.3103999999999998</v>
      </c>
      <c r="S2393" s="206"/>
      <c r="T2393" s="208">
        <f>SUM(T2394:T2401)</f>
        <v>0</v>
      </c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R2393" s="209" t="s">
        <v>81</v>
      </c>
      <c r="AT2393" s="210" t="s">
        <v>71</v>
      </c>
      <c r="AU2393" s="210" t="s">
        <v>79</v>
      </c>
      <c r="AY2393" s="209" t="s">
        <v>160</v>
      </c>
      <c r="BK2393" s="211">
        <f>SUM(BK2394:BK2401)</f>
        <v>0</v>
      </c>
    </row>
    <row r="2394" s="2" customFormat="1" ht="16.5" customHeight="1">
      <c r="A2394" s="40"/>
      <c r="B2394" s="41"/>
      <c r="C2394" s="214" t="s">
        <v>2270</v>
      </c>
      <c r="D2394" s="214" t="s">
        <v>162</v>
      </c>
      <c r="E2394" s="215" t="s">
        <v>594</v>
      </c>
      <c r="F2394" s="216" t="s">
        <v>2271</v>
      </c>
      <c r="G2394" s="217" t="s">
        <v>181</v>
      </c>
      <c r="H2394" s="218">
        <v>9360</v>
      </c>
      <c r="I2394" s="219"/>
      <c r="J2394" s="220">
        <f>ROUND(I2394*H2394,2)</f>
        <v>0</v>
      </c>
      <c r="K2394" s="216" t="s">
        <v>166</v>
      </c>
      <c r="L2394" s="46"/>
      <c r="M2394" s="221" t="s">
        <v>19</v>
      </c>
      <c r="N2394" s="222" t="s">
        <v>43</v>
      </c>
      <c r="O2394" s="86"/>
      <c r="P2394" s="223">
        <f>O2394*H2394</f>
        <v>0</v>
      </c>
      <c r="Q2394" s="223">
        <v>0.00013999999999999999</v>
      </c>
      <c r="R2394" s="223">
        <f>Q2394*H2394</f>
        <v>1.3103999999999998</v>
      </c>
      <c r="S2394" s="223">
        <v>0</v>
      </c>
      <c r="T2394" s="224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5" t="s">
        <v>269</v>
      </c>
      <c r="AT2394" s="225" t="s">
        <v>162</v>
      </c>
      <c r="AU2394" s="225" t="s">
        <v>81</v>
      </c>
      <c r="AY2394" s="19" t="s">
        <v>160</v>
      </c>
      <c r="BE2394" s="226">
        <f>IF(N2394="základní",J2394,0)</f>
        <v>0</v>
      </c>
      <c r="BF2394" s="226">
        <f>IF(N2394="snížená",J2394,0)</f>
        <v>0</v>
      </c>
      <c r="BG2394" s="226">
        <f>IF(N2394="zákl. přenesená",J2394,0)</f>
        <v>0</v>
      </c>
      <c r="BH2394" s="226">
        <f>IF(N2394="sníž. přenesená",J2394,0)</f>
        <v>0</v>
      </c>
      <c r="BI2394" s="226">
        <f>IF(N2394="nulová",J2394,0)</f>
        <v>0</v>
      </c>
      <c r="BJ2394" s="19" t="s">
        <v>79</v>
      </c>
      <c r="BK2394" s="226">
        <f>ROUND(I2394*H2394,2)</f>
        <v>0</v>
      </c>
      <c r="BL2394" s="19" t="s">
        <v>269</v>
      </c>
      <c r="BM2394" s="225" t="s">
        <v>2272</v>
      </c>
    </row>
    <row r="2395" s="2" customFormat="1">
      <c r="A2395" s="40"/>
      <c r="B2395" s="41"/>
      <c r="C2395" s="42"/>
      <c r="D2395" s="227" t="s">
        <v>169</v>
      </c>
      <c r="E2395" s="42"/>
      <c r="F2395" s="228" t="s">
        <v>597</v>
      </c>
      <c r="G2395" s="42"/>
      <c r="H2395" s="42"/>
      <c r="I2395" s="229"/>
      <c r="J2395" s="42"/>
      <c r="K2395" s="42"/>
      <c r="L2395" s="46"/>
      <c r="M2395" s="230"/>
      <c r="N2395" s="231"/>
      <c r="O2395" s="86"/>
      <c r="P2395" s="86"/>
      <c r="Q2395" s="86"/>
      <c r="R2395" s="86"/>
      <c r="S2395" s="86"/>
      <c r="T2395" s="87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T2395" s="19" t="s">
        <v>169</v>
      </c>
      <c r="AU2395" s="19" t="s">
        <v>81</v>
      </c>
    </row>
    <row r="2396" s="13" customFormat="1">
      <c r="A2396" s="13"/>
      <c r="B2396" s="232"/>
      <c r="C2396" s="233"/>
      <c r="D2396" s="234" t="s">
        <v>171</v>
      </c>
      <c r="E2396" s="235" t="s">
        <v>19</v>
      </c>
      <c r="F2396" s="236" t="s">
        <v>2273</v>
      </c>
      <c r="G2396" s="233"/>
      <c r="H2396" s="235" t="s">
        <v>19</v>
      </c>
      <c r="I2396" s="237"/>
      <c r="J2396" s="233"/>
      <c r="K2396" s="233"/>
      <c r="L2396" s="238"/>
      <c r="M2396" s="239"/>
      <c r="N2396" s="240"/>
      <c r="O2396" s="240"/>
      <c r="P2396" s="240"/>
      <c r="Q2396" s="240"/>
      <c r="R2396" s="240"/>
      <c r="S2396" s="240"/>
      <c r="T2396" s="241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2" t="s">
        <v>171</v>
      </c>
      <c r="AU2396" s="242" t="s">
        <v>81</v>
      </c>
      <c r="AV2396" s="13" t="s">
        <v>79</v>
      </c>
      <c r="AW2396" s="13" t="s">
        <v>33</v>
      </c>
      <c r="AX2396" s="13" t="s">
        <v>72</v>
      </c>
      <c r="AY2396" s="242" t="s">
        <v>160</v>
      </c>
    </row>
    <row r="2397" s="13" customFormat="1">
      <c r="A2397" s="13"/>
      <c r="B2397" s="232"/>
      <c r="C2397" s="233"/>
      <c r="D2397" s="234" t="s">
        <v>171</v>
      </c>
      <c r="E2397" s="235" t="s">
        <v>19</v>
      </c>
      <c r="F2397" s="236" t="s">
        <v>2274</v>
      </c>
      <c r="G2397" s="233"/>
      <c r="H2397" s="235" t="s">
        <v>19</v>
      </c>
      <c r="I2397" s="237"/>
      <c r="J2397" s="233"/>
      <c r="K2397" s="233"/>
      <c r="L2397" s="238"/>
      <c r="M2397" s="239"/>
      <c r="N2397" s="240"/>
      <c r="O2397" s="240"/>
      <c r="P2397" s="240"/>
      <c r="Q2397" s="240"/>
      <c r="R2397" s="240"/>
      <c r="S2397" s="240"/>
      <c r="T2397" s="241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2" t="s">
        <v>171</v>
      </c>
      <c r="AU2397" s="242" t="s">
        <v>81</v>
      </c>
      <c r="AV2397" s="13" t="s">
        <v>79</v>
      </c>
      <c r="AW2397" s="13" t="s">
        <v>33</v>
      </c>
      <c r="AX2397" s="13" t="s">
        <v>72</v>
      </c>
      <c r="AY2397" s="242" t="s">
        <v>160</v>
      </c>
    </row>
    <row r="2398" s="14" customFormat="1">
      <c r="A2398" s="14"/>
      <c r="B2398" s="243"/>
      <c r="C2398" s="244"/>
      <c r="D2398" s="234" t="s">
        <v>171</v>
      </c>
      <c r="E2398" s="245" t="s">
        <v>19</v>
      </c>
      <c r="F2398" s="246" t="s">
        <v>2275</v>
      </c>
      <c r="G2398" s="244"/>
      <c r="H2398" s="247">
        <v>3400</v>
      </c>
      <c r="I2398" s="248"/>
      <c r="J2398" s="244"/>
      <c r="K2398" s="244"/>
      <c r="L2398" s="249"/>
      <c r="M2398" s="250"/>
      <c r="N2398" s="251"/>
      <c r="O2398" s="251"/>
      <c r="P2398" s="251"/>
      <c r="Q2398" s="251"/>
      <c r="R2398" s="251"/>
      <c r="S2398" s="251"/>
      <c r="T2398" s="25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3" t="s">
        <v>171</v>
      </c>
      <c r="AU2398" s="253" t="s">
        <v>81</v>
      </c>
      <c r="AV2398" s="14" t="s">
        <v>81</v>
      </c>
      <c r="AW2398" s="14" t="s">
        <v>33</v>
      </c>
      <c r="AX2398" s="14" t="s">
        <v>72</v>
      </c>
      <c r="AY2398" s="253" t="s">
        <v>160</v>
      </c>
    </row>
    <row r="2399" s="14" customFormat="1">
      <c r="A2399" s="14"/>
      <c r="B2399" s="243"/>
      <c r="C2399" s="244"/>
      <c r="D2399" s="234" t="s">
        <v>171</v>
      </c>
      <c r="E2399" s="245" t="s">
        <v>19</v>
      </c>
      <c r="F2399" s="246" t="s">
        <v>2276</v>
      </c>
      <c r="G2399" s="244"/>
      <c r="H2399" s="247">
        <v>2980</v>
      </c>
      <c r="I2399" s="248"/>
      <c r="J2399" s="244"/>
      <c r="K2399" s="244"/>
      <c r="L2399" s="249"/>
      <c r="M2399" s="250"/>
      <c r="N2399" s="251"/>
      <c r="O2399" s="251"/>
      <c r="P2399" s="251"/>
      <c r="Q2399" s="251"/>
      <c r="R2399" s="251"/>
      <c r="S2399" s="251"/>
      <c r="T2399" s="252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3" t="s">
        <v>171</v>
      </c>
      <c r="AU2399" s="253" t="s">
        <v>81</v>
      </c>
      <c r="AV2399" s="14" t="s">
        <v>81</v>
      </c>
      <c r="AW2399" s="14" t="s">
        <v>33</v>
      </c>
      <c r="AX2399" s="14" t="s">
        <v>72</v>
      </c>
      <c r="AY2399" s="253" t="s">
        <v>160</v>
      </c>
    </row>
    <row r="2400" s="14" customFormat="1">
      <c r="A2400" s="14"/>
      <c r="B2400" s="243"/>
      <c r="C2400" s="244"/>
      <c r="D2400" s="234" t="s">
        <v>171</v>
      </c>
      <c r="E2400" s="245" t="s">
        <v>19</v>
      </c>
      <c r="F2400" s="246" t="s">
        <v>2277</v>
      </c>
      <c r="G2400" s="244"/>
      <c r="H2400" s="247">
        <v>2980</v>
      </c>
      <c r="I2400" s="248"/>
      <c r="J2400" s="244"/>
      <c r="K2400" s="244"/>
      <c r="L2400" s="249"/>
      <c r="M2400" s="250"/>
      <c r="N2400" s="251"/>
      <c r="O2400" s="251"/>
      <c r="P2400" s="251"/>
      <c r="Q2400" s="251"/>
      <c r="R2400" s="251"/>
      <c r="S2400" s="251"/>
      <c r="T2400" s="252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3" t="s">
        <v>171</v>
      </c>
      <c r="AU2400" s="253" t="s">
        <v>81</v>
      </c>
      <c r="AV2400" s="14" t="s">
        <v>81</v>
      </c>
      <c r="AW2400" s="14" t="s">
        <v>33</v>
      </c>
      <c r="AX2400" s="14" t="s">
        <v>72</v>
      </c>
      <c r="AY2400" s="253" t="s">
        <v>160</v>
      </c>
    </row>
    <row r="2401" s="15" customFormat="1">
      <c r="A2401" s="15"/>
      <c r="B2401" s="254"/>
      <c r="C2401" s="255"/>
      <c r="D2401" s="234" t="s">
        <v>171</v>
      </c>
      <c r="E2401" s="256" t="s">
        <v>19</v>
      </c>
      <c r="F2401" s="257" t="s">
        <v>173</v>
      </c>
      <c r="G2401" s="255"/>
      <c r="H2401" s="258">
        <v>9360</v>
      </c>
      <c r="I2401" s="259"/>
      <c r="J2401" s="255"/>
      <c r="K2401" s="255"/>
      <c r="L2401" s="260"/>
      <c r="M2401" s="261"/>
      <c r="N2401" s="262"/>
      <c r="O2401" s="262"/>
      <c r="P2401" s="262"/>
      <c r="Q2401" s="262"/>
      <c r="R2401" s="262"/>
      <c r="S2401" s="262"/>
      <c r="T2401" s="263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T2401" s="264" t="s">
        <v>171</v>
      </c>
      <c r="AU2401" s="264" t="s">
        <v>81</v>
      </c>
      <c r="AV2401" s="15" t="s">
        <v>167</v>
      </c>
      <c r="AW2401" s="15" t="s">
        <v>33</v>
      </c>
      <c r="AX2401" s="15" t="s">
        <v>79</v>
      </c>
      <c r="AY2401" s="264" t="s">
        <v>160</v>
      </c>
    </row>
    <row r="2402" s="12" customFormat="1" ht="22.8" customHeight="1">
      <c r="A2402" s="12"/>
      <c r="B2402" s="198"/>
      <c r="C2402" s="199"/>
      <c r="D2402" s="200" t="s">
        <v>71</v>
      </c>
      <c r="E2402" s="212" t="s">
        <v>2278</v>
      </c>
      <c r="F2402" s="212" t="s">
        <v>2279</v>
      </c>
      <c r="G2402" s="199"/>
      <c r="H2402" s="199"/>
      <c r="I2402" s="202"/>
      <c r="J2402" s="213">
        <f>BK2402</f>
        <v>0</v>
      </c>
      <c r="K2402" s="199"/>
      <c r="L2402" s="204"/>
      <c r="M2402" s="205"/>
      <c r="N2402" s="206"/>
      <c r="O2402" s="206"/>
      <c r="P2402" s="207">
        <f>SUM(P2403:P2462)</f>
        <v>0</v>
      </c>
      <c r="Q2402" s="206"/>
      <c r="R2402" s="207">
        <f>SUM(R2403:R2462)</f>
        <v>2.6727750000000001</v>
      </c>
      <c r="S2402" s="206"/>
      <c r="T2402" s="208">
        <f>SUM(T2403:T2462)</f>
        <v>0</v>
      </c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R2402" s="209" t="s">
        <v>81</v>
      </c>
      <c r="AT2402" s="210" t="s">
        <v>71</v>
      </c>
      <c r="AU2402" s="210" t="s">
        <v>79</v>
      </c>
      <c r="AY2402" s="209" t="s">
        <v>160</v>
      </c>
      <c r="BK2402" s="211">
        <f>SUM(BK2403:BK2462)</f>
        <v>0</v>
      </c>
    </row>
    <row r="2403" s="2" customFormat="1" ht="16.5" customHeight="1">
      <c r="A2403" s="40"/>
      <c r="B2403" s="41"/>
      <c r="C2403" s="214" t="s">
        <v>2280</v>
      </c>
      <c r="D2403" s="214" t="s">
        <v>162</v>
      </c>
      <c r="E2403" s="215" t="s">
        <v>2281</v>
      </c>
      <c r="F2403" s="216" t="s">
        <v>2282</v>
      </c>
      <c r="G2403" s="217" t="s">
        <v>181</v>
      </c>
      <c r="H2403" s="218">
        <v>2.4239999999999999</v>
      </c>
      <c r="I2403" s="219"/>
      <c r="J2403" s="220">
        <f>ROUND(I2403*H2403,2)</f>
        <v>0</v>
      </c>
      <c r="K2403" s="216" t="s">
        <v>19</v>
      </c>
      <c r="L2403" s="46"/>
      <c r="M2403" s="221" t="s">
        <v>19</v>
      </c>
      <c r="N2403" s="222" t="s">
        <v>43</v>
      </c>
      <c r="O2403" s="86"/>
      <c r="P2403" s="223">
        <f>O2403*H2403</f>
        <v>0</v>
      </c>
      <c r="Q2403" s="223">
        <v>0.02</v>
      </c>
      <c r="R2403" s="223">
        <f>Q2403*H2403</f>
        <v>0.048480000000000002</v>
      </c>
      <c r="S2403" s="223">
        <v>0</v>
      </c>
      <c r="T2403" s="224">
        <f>S2403*H2403</f>
        <v>0</v>
      </c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R2403" s="225" t="s">
        <v>269</v>
      </c>
      <c r="AT2403" s="225" t="s">
        <v>162</v>
      </c>
      <c r="AU2403" s="225" t="s">
        <v>81</v>
      </c>
      <c r="AY2403" s="19" t="s">
        <v>160</v>
      </c>
      <c r="BE2403" s="226">
        <f>IF(N2403="základní",J2403,0)</f>
        <v>0</v>
      </c>
      <c r="BF2403" s="226">
        <f>IF(N2403="snížená",J2403,0)</f>
        <v>0</v>
      </c>
      <c r="BG2403" s="226">
        <f>IF(N2403="zákl. přenesená",J2403,0)</f>
        <v>0</v>
      </c>
      <c r="BH2403" s="226">
        <f>IF(N2403="sníž. přenesená",J2403,0)</f>
        <v>0</v>
      </c>
      <c r="BI2403" s="226">
        <f>IF(N2403="nulová",J2403,0)</f>
        <v>0</v>
      </c>
      <c r="BJ2403" s="19" t="s">
        <v>79</v>
      </c>
      <c r="BK2403" s="226">
        <f>ROUND(I2403*H2403,2)</f>
        <v>0</v>
      </c>
      <c r="BL2403" s="19" t="s">
        <v>269</v>
      </c>
      <c r="BM2403" s="225" t="s">
        <v>2283</v>
      </c>
    </row>
    <row r="2404" s="14" customFormat="1">
      <c r="A2404" s="14"/>
      <c r="B2404" s="243"/>
      <c r="C2404" s="244"/>
      <c r="D2404" s="234" t="s">
        <v>171</v>
      </c>
      <c r="E2404" s="245" t="s">
        <v>19</v>
      </c>
      <c r="F2404" s="246" t="s">
        <v>2284</v>
      </c>
      <c r="G2404" s="244"/>
      <c r="H2404" s="247">
        <v>2.4239999999999999</v>
      </c>
      <c r="I2404" s="248"/>
      <c r="J2404" s="244"/>
      <c r="K2404" s="244"/>
      <c r="L2404" s="249"/>
      <c r="M2404" s="250"/>
      <c r="N2404" s="251"/>
      <c r="O2404" s="251"/>
      <c r="P2404" s="251"/>
      <c r="Q2404" s="251"/>
      <c r="R2404" s="251"/>
      <c r="S2404" s="251"/>
      <c r="T2404" s="252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3" t="s">
        <v>171</v>
      </c>
      <c r="AU2404" s="253" t="s">
        <v>81</v>
      </c>
      <c r="AV2404" s="14" t="s">
        <v>81</v>
      </c>
      <c r="AW2404" s="14" t="s">
        <v>33</v>
      </c>
      <c r="AX2404" s="14" t="s">
        <v>79</v>
      </c>
      <c r="AY2404" s="253" t="s">
        <v>160</v>
      </c>
    </row>
    <row r="2405" s="2" customFormat="1" ht="24.15" customHeight="1">
      <c r="A2405" s="40"/>
      <c r="B2405" s="41"/>
      <c r="C2405" s="279" t="s">
        <v>2285</v>
      </c>
      <c r="D2405" s="279" t="s">
        <v>1270</v>
      </c>
      <c r="E2405" s="280" t="s">
        <v>2286</v>
      </c>
      <c r="F2405" s="281" t="s">
        <v>2287</v>
      </c>
      <c r="G2405" s="282" t="s">
        <v>1596</v>
      </c>
      <c r="H2405" s="283">
        <v>1</v>
      </c>
      <c r="I2405" s="284"/>
      <c r="J2405" s="285">
        <f>ROUND(I2405*H2405,2)</f>
        <v>0</v>
      </c>
      <c r="K2405" s="281" t="s">
        <v>19</v>
      </c>
      <c r="L2405" s="286"/>
      <c r="M2405" s="287" t="s">
        <v>19</v>
      </c>
      <c r="N2405" s="288" t="s">
        <v>43</v>
      </c>
      <c r="O2405" s="86"/>
      <c r="P2405" s="223">
        <f>O2405*H2405</f>
        <v>0</v>
      </c>
      <c r="Q2405" s="223">
        <v>0.048000000000000001</v>
      </c>
      <c r="R2405" s="223">
        <f>Q2405*H2405</f>
        <v>0.048000000000000001</v>
      </c>
      <c r="S2405" s="223">
        <v>0</v>
      </c>
      <c r="T2405" s="224">
        <f>S2405*H2405</f>
        <v>0</v>
      </c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R2405" s="225" t="s">
        <v>367</v>
      </c>
      <c r="AT2405" s="225" t="s">
        <v>1270</v>
      </c>
      <c r="AU2405" s="225" t="s">
        <v>81</v>
      </c>
      <c r="AY2405" s="19" t="s">
        <v>160</v>
      </c>
      <c r="BE2405" s="226">
        <f>IF(N2405="základní",J2405,0)</f>
        <v>0</v>
      </c>
      <c r="BF2405" s="226">
        <f>IF(N2405="snížená",J2405,0)</f>
        <v>0</v>
      </c>
      <c r="BG2405" s="226">
        <f>IF(N2405="zákl. přenesená",J2405,0)</f>
        <v>0</v>
      </c>
      <c r="BH2405" s="226">
        <f>IF(N2405="sníž. přenesená",J2405,0)</f>
        <v>0</v>
      </c>
      <c r="BI2405" s="226">
        <f>IF(N2405="nulová",J2405,0)</f>
        <v>0</v>
      </c>
      <c r="BJ2405" s="19" t="s">
        <v>79</v>
      </c>
      <c r="BK2405" s="226">
        <f>ROUND(I2405*H2405,2)</f>
        <v>0</v>
      </c>
      <c r="BL2405" s="19" t="s">
        <v>269</v>
      </c>
      <c r="BM2405" s="225" t="s">
        <v>2288</v>
      </c>
    </row>
    <row r="2406" s="2" customFormat="1" ht="16.5" customHeight="1">
      <c r="A2406" s="40"/>
      <c r="B2406" s="41"/>
      <c r="C2406" s="214" t="s">
        <v>2289</v>
      </c>
      <c r="D2406" s="214" t="s">
        <v>162</v>
      </c>
      <c r="E2406" s="215" t="s">
        <v>2290</v>
      </c>
      <c r="F2406" s="216" t="s">
        <v>2291</v>
      </c>
      <c r="G2406" s="217" t="s">
        <v>181</v>
      </c>
      <c r="H2406" s="218">
        <v>1.8180000000000001</v>
      </c>
      <c r="I2406" s="219"/>
      <c r="J2406" s="220">
        <f>ROUND(I2406*H2406,2)</f>
        <v>0</v>
      </c>
      <c r="K2406" s="216" t="s">
        <v>19</v>
      </c>
      <c r="L2406" s="46"/>
      <c r="M2406" s="221" t="s">
        <v>19</v>
      </c>
      <c r="N2406" s="222" t="s">
        <v>43</v>
      </c>
      <c r="O2406" s="86"/>
      <c r="P2406" s="223">
        <f>O2406*H2406</f>
        <v>0</v>
      </c>
      <c r="Q2406" s="223">
        <v>0.02</v>
      </c>
      <c r="R2406" s="223">
        <f>Q2406*H2406</f>
        <v>0.036360000000000003</v>
      </c>
      <c r="S2406" s="223">
        <v>0</v>
      </c>
      <c r="T2406" s="224">
        <f>S2406*H2406</f>
        <v>0</v>
      </c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R2406" s="225" t="s">
        <v>269</v>
      </c>
      <c r="AT2406" s="225" t="s">
        <v>162</v>
      </c>
      <c r="AU2406" s="225" t="s">
        <v>81</v>
      </c>
      <c r="AY2406" s="19" t="s">
        <v>160</v>
      </c>
      <c r="BE2406" s="226">
        <f>IF(N2406="základní",J2406,0)</f>
        <v>0</v>
      </c>
      <c r="BF2406" s="226">
        <f>IF(N2406="snížená",J2406,0)</f>
        <v>0</v>
      </c>
      <c r="BG2406" s="226">
        <f>IF(N2406="zákl. přenesená",J2406,0)</f>
        <v>0</v>
      </c>
      <c r="BH2406" s="226">
        <f>IF(N2406="sníž. přenesená",J2406,0)</f>
        <v>0</v>
      </c>
      <c r="BI2406" s="226">
        <f>IF(N2406="nulová",J2406,0)</f>
        <v>0</v>
      </c>
      <c r="BJ2406" s="19" t="s">
        <v>79</v>
      </c>
      <c r="BK2406" s="226">
        <f>ROUND(I2406*H2406,2)</f>
        <v>0</v>
      </c>
      <c r="BL2406" s="19" t="s">
        <v>269</v>
      </c>
      <c r="BM2406" s="225" t="s">
        <v>2292</v>
      </c>
    </row>
    <row r="2407" s="14" customFormat="1">
      <c r="A2407" s="14"/>
      <c r="B2407" s="243"/>
      <c r="C2407" s="244"/>
      <c r="D2407" s="234" t="s">
        <v>171</v>
      </c>
      <c r="E2407" s="245" t="s">
        <v>19</v>
      </c>
      <c r="F2407" s="246" t="s">
        <v>2293</v>
      </c>
      <c r="G2407" s="244"/>
      <c r="H2407" s="247">
        <v>1.8180000000000001</v>
      </c>
      <c r="I2407" s="248"/>
      <c r="J2407" s="244"/>
      <c r="K2407" s="244"/>
      <c r="L2407" s="249"/>
      <c r="M2407" s="250"/>
      <c r="N2407" s="251"/>
      <c r="O2407" s="251"/>
      <c r="P2407" s="251"/>
      <c r="Q2407" s="251"/>
      <c r="R2407" s="251"/>
      <c r="S2407" s="251"/>
      <c r="T2407" s="252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3" t="s">
        <v>171</v>
      </c>
      <c r="AU2407" s="253" t="s">
        <v>81</v>
      </c>
      <c r="AV2407" s="14" t="s">
        <v>81</v>
      </c>
      <c r="AW2407" s="14" t="s">
        <v>33</v>
      </c>
      <c r="AX2407" s="14" t="s">
        <v>79</v>
      </c>
      <c r="AY2407" s="253" t="s">
        <v>160</v>
      </c>
    </row>
    <row r="2408" s="2" customFormat="1" ht="24.15" customHeight="1">
      <c r="A2408" s="40"/>
      <c r="B2408" s="41"/>
      <c r="C2408" s="279" t="s">
        <v>2294</v>
      </c>
      <c r="D2408" s="279" t="s">
        <v>1270</v>
      </c>
      <c r="E2408" s="280" t="s">
        <v>2295</v>
      </c>
      <c r="F2408" s="281" t="s">
        <v>2296</v>
      </c>
      <c r="G2408" s="282" t="s">
        <v>1596</v>
      </c>
      <c r="H2408" s="283">
        <v>1</v>
      </c>
      <c r="I2408" s="284"/>
      <c r="J2408" s="285">
        <f>ROUND(I2408*H2408,2)</f>
        <v>0</v>
      </c>
      <c r="K2408" s="281" t="s">
        <v>19</v>
      </c>
      <c r="L2408" s="286"/>
      <c r="M2408" s="287" t="s">
        <v>19</v>
      </c>
      <c r="N2408" s="288" t="s">
        <v>43</v>
      </c>
      <c r="O2408" s="86"/>
      <c r="P2408" s="223">
        <f>O2408*H2408</f>
        <v>0</v>
      </c>
      <c r="Q2408" s="223">
        <v>0.035999999999999997</v>
      </c>
      <c r="R2408" s="223">
        <f>Q2408*H2408</f>
        <v>0.035999999999999997</v>
      </c>
      <c r="S2408" s="223">
        <v>0</v>
      </c>
      <c r="T2408" s="224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25" t="s">
        <v>367</v>
      </c>
      <c r="AT2408" s="225" t="s">
        <v>1270</v>
      </c>
      <c r="AU2408" s="225" t="s">
        <v>81</v>
      </c>
      <c r="AY2408" s="19" t="s">
        <v>160</v>
      </c>
      <c r="BE2408" s="226">
        <f>IF(N2408="základní",J2408,0)</f>
        <v>0</v>
      </c>
      <c r="BF2408" s="226">
        <f>IF(N2408="snížená",J2408,0)</f>
        <v>0</v>
      </c>
      <c r="BG2408" s="226">
        <f>IF(N2408="zákl. přenesená",J2408,0)</f>
        <v>0</v>
      </c>
      <c r="BH2408" s="226">
        <f>IF(N2408="sníž. přenesená",J2408,0)</f>
        <v>0</v>
      </c>
      <c r="BI2408" s="226">
        <f>IF(N2408="nulová",J2408,0)</f>
        <v>0</v>
      </c>
      <c r="BJ2408" s="19" t="s">
        <v>79</v>
      </c>
      <c r="BK2408" s="226">
        <f>ROUND(I2408*H2408,2)</f>
        <v>0</v>
      </c>
      <c r="BL2408" s="19" t="s">
        <v>269</v>
      </c>
      <c r="BM2408" s="225" t="s">
        <v>2297</v>
      </c>
    </row>
    <row r="2409" s="2" customFormat="1" ht="16.5" customHeight="1">
      <c r="A2409" s="40"/>
      <c r="B2409" s="41"/>
      <c r="C2409" s="214" t="s">
        <v>2298</v>
      </c>
      <c r="D2409" s="214" t="s">
        <v>162</v>
      </c>
      <c r="E2409" s="215" t="s">
        <v>2299</v>
      </c>
      <c r="F2409" s="216" t="s">
        <v>2300</v>
      </c>
      <c r="G2409" s="217" t="s">
        <v>181</v>
      </c>
      <c r="H2409" s="218">
        <v>2.6259999999999999</v>
      </c>
      <c r="I2409" s="219"/>
      <c r="J2409" s="220">
        <f>ROUND(I2409*H2409,2)</f>
        <v>0</v>
      </c>
      <c r="K2409" s="216" t="s">
        <v>19</v>
      </c>
      <c r="L2409" s="46"/>
      <c r="M2409" s="221" t="s">
        <v>19</v>
      </c>
      <c r="N2409" s="222" t="s">
        <v>43</v>
      </c>
      <c r="O2409" s="86"/>
      <c r="P2409" s="223">
        <f>O2409*H2409</f>
        <v>0</v>
      </c>
      <c r="Q2409" s="223">
        <v>0.025000000000000001</v>
      </c>
      <c r="R2409" s="223">
        <f>Q2409*H2409</f>
        <v>0.06565</v>
      </c>
      <c r="S2409" s="223">
        <v>0</v>
      </c>
      <c r="T2409" s="224">
        <f>S2409*H2409</f>
        <v>0</v>
      </c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R2409" s="225" t="s">
        <v>269</v>
      </c>
      <c r="AT2409" s="225" t="s">
        <v>162</v>
      </c>
      <c r="AU2409" s="225" t="s">
        <v>81</v>
      </c>
      <c r="AY2409" s="19" t="s">
        <v>160</v>
      </c>
      <c r="BE2409" s="226">
        <f>IF(N2409="základní",J2409,0)</f>
        <v>0</v>
      </c>
      <c r="BF2409" s="226">
        <f>IF(N2409="snížená",J2409,0)</f>
        <v>0</v>
      </c>
      <c r="BG2409" s="226">
        <f>IF(N2409="zákl. přenesená",J2409,0)</f>
        <v>0</v>
      </c>
      <c r="BH2409" s="226">
        <f>IF(N2409="sníž. přenesená",J2409,0)</f>
        <v>0</v>
      </c>
      <c r="BI2409" s="226">
        <f>IF(N2409="nulová",J2409,0)</f>
        <v>0</v>
      </c>
      <c r="BJ2409" s="19" t="s">
        <v>79</v>
      </c>
      <c r="BK2409" s="226">
        <f>ROUND(I2409*H2409,2)</f>
        <v>0</v>
      </c>
      <c r="BL2409" s="19" t="s">
        <v>269</v>
      </c>
      <c r="BM2409" s="225" t="s">
        <v>2301</v>
      </c>
    </row>
    <row r="2410" s="14" customFormat="1">
      <c r="A2410" s="14"/>
      <c r="B2410" s="243"/>
      <c r="C2410" s="244"/>
      <c r="D2410" s="234" t="s">
        <v>171</v>
      </c>
      <c r="E2410" s="245" t="s">
        <v>19</v>
      </c>
      <c r="F2410" s="246" t="s">
        <v>2302</v>
      </c>
      <c r="G2410" s="244"/>
      <c r="H2410" s="247">
        <v>2.6259999999999999</v>
      </c>
      <c r="I2410" s="248"/>
      <c r="J2410" s="244"/>
      <c r="K2410" s="244"/>
      <c r="L2410" s="249"/>
      <c r="M2410" s="250"/>
      <c r="N2410" s="251"/>
      <c r="O2410" s="251"/>
      <c r="P2410" s="251"/>
      <c r="Q2410" s="251"/>
      <c r="R2410" s="251"/>
      <c r="S2410" s="251"/>
      <c r="T2410" s="252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3" t="s">
        <v>171</v>
      </c>
      <c r="AU2410" s="253" t="s">
        <v>81</v>
      </c>
      <c r="AV2410" s="14" t="s">
        <v>81</v>
      </c>
      <c r="AW2410" s="14" t="s">
        <v>33</v>
      </c>
      <c r="AX2410" s="14" t="s">
        <v>79</v>
      </c>
      <c r="AY2410" s="253" t="s">
        <v>160</v>
      </c>
    </row>
    <row r="2411" s="2" customFormat="1" ht="37.8" customHeight="1">
      <c r="A2411" s="40"/>
      <c r="B2411" s="41"/>
      <c r="C2411" s="279" t="s">
        <v>2303</v>
      </c>
      <c r="D2411" s="279" t="s">
        <v>1270</v>
      </c>
      <c r="E2411" s="280" t="s">
        <v>2304</v>
      </c>
      <c r="F2411" s="281" t="s">
        <v>2305</v>
      </c>
      <c r="G2411" s="282" t="s">
        <v>1596</v>
      </c>
      <c r="H2411" s="283">
        <v>1</v>
      </c>
      <c r="I2411" s="284"/>
      <c r="J2411" s="285">
        <f>ROUND(I2411*H2411,2)</f>
        <v>0</v>
      </c>
      <c r="K2411" s="281" t="s">
        <v>19</v>
      </c>
      <c r="L2411" s="286"/>
      <c r="M2411" s="287" t="s">
        <v>19</v>
      </c>
      <c r="N2411" s="288" t="s">
        <v>43</v>
      </c>
      <c r="O2411" s="86"/>
      <c r="P2411" s="223">
        <f>O2411*H2411</f>
        <v>0</v>
      </c>
      <c r="Q2411" s="223">
        <v>0.066000000000000003</v>
      </c>
      <c r="R2411" s="223">
        <f>Q2411*H2411</f>
        <v>0.066000000000000003</v>
      </c>
      <c r="S2411" s="223">
        <v>0</v>
      </c>
      <c r="T2411" s="224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25" t="s">
        <v>367</v>
      </c>
      <c r="AT2411" s="225" t="s">
        <v>1270</v>
      </c>
      <c r="AU2411" s="225" t="s">
        <v>81</v>
      </c>
      <c r="AY2411" s="19" t="s">
        <v>160</v>
      </c>
      <c r="BE2411" s="226">
        <f>IF(N2411="základní",J2411,0)</f>
        <v>0</v>
      </c>
      <c r="BF2411" s="226">
        <f>IF(N2411="snížená",J2411,0)</f>
        <v>0</v>
      </c>
      <c r="BG2411" s="226">
        <f>IF(N2411="zákl. přenesená",J2411,0)</f>
        <v>0</v>
      </c>
      <c r="BH2411" s="226">
        <f>IF(N2411="sníž. přenesená",J2411,0)</f>
        <v>0</v>
      </c>
      <c r="BI2411" s="226">
        <f>IF(N2411="nulová",J2411,0)</f>
        <v>0</v>
      </c>
      <c r="BJ2411" s="19" t="s">
        <v>79</v>
      </c>
      <c r="BK2411" s="226">
        <f>ROUND(I2411*H2411,2)</f>
        <v>0</v>
      </c>
      <c r="BL2411" s="19" t="s">
        <v>269</v>
      </c>
      <c r="BM2411" s="225" t="s">
        <v>2306</v>
      </c>
    </row>
    <row r="2412" s="2" customFormat="1" ht="16.5" customHeight="1">
      <c r="A2412" s="40"/>
      <c r="B2412" s="41"/>
      <c r="C2412" s="214" t="s">
        <v>2307</v>
      </c>
      <c r="D2412" s="214" t="s">
        <v>162</v>
      </c>
      <c r="E2412" s="215" t="s">
        <v>2308</v>
      </c>
      <c r="F2412" s="216" t="s">
        <v>2309</v>
      </c>
      <c r="G2412" s="217" t="s">
        <v>181</v>
      </c>
      <c r="H2412" s="218">
        <v>12.119999999999999</v>
      </c>
      <c r="I2412" s="219"/>
      <c r="J2412" s="220">
        <f>ROUND(I2412*H2412,2)</f>
        <v>0</v>
      </c>
      <c r="K2412" s="216" t="s">
        <v>19</v>
      </c>
      <c r="L2412" s="46"/>
      <c r="M2412" s="221" t="s">
        <v>19</v>
      </c>
      <c r="N2412" s="222" t="s">
        <v>43</v>
      </c>
      <c r="O2412" s="86"/>
      <c r="P2412" s="223">
        <f>O2412*H2412</f>
        <v>0</v>
      </c>
      <c r="Q2412" s="223">
        <v>0.02</v>
      </c>
      <c r="R2412" s="223">
        <f>Q2412*H2412</f>
        <v>0.24239999999999998</v>
      </c>
      <c r="S2412" s="223">
        <v>0</v>
      </c>
      <c r="T2412" s="224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25" t="s">
        <v>269</v>
      </c>
      <c r="AT2412" s="225" t="s">
        <v>162</v>
      </c>
      <c r="AU2412" s="225" t="s">
        <v>81</v>
      </c>
      <c r="AY2412" s="19" t="s">
        <v>160</v>
      </c>
      <c r="BE2412" s="226">
        <f>IF(N2412="základní",J2412,0)</f>
        <v>0</v>
      </c>
      <c r="BF2412" s="226">
        <f>IF(N2412="snížená",J2412,0)</f>
        <v>0</v>
      </c>
      <c r="BG2412" s="226">
        <f>IF(N2412="zákl. přenesená",J2412,0)</f>
        <v>0</v>
      </c>
      <c r="BH2412" s="226">
        <f>IF(N2412="sníž. přenesená",J2412,0)</f>
        <v>0</v>
      </c>
      <c r="BI2412" s="226">
        <f>IF(N2412="nulová",J2412,0)</f>
        <v>0</v>
      </c>
      <c r="BJ2412" s="19" t="s">
        <v>79</v>
      </c>
      <c r="BK2412" s="226">
        <f>ROUND(I2412*H2412,2)</f>
        <v>0</v>
      </c>
      <c r="BL2412" s="19" t="s">
        <v>269</v>
      </c>
      <c r="BM2412" s="225" t="s">
        <v>2310</v>
      </c>
    </row>
    <row r="2413" s="14" customFormat="1">
      <c r="A2413" s="14"/>
      <c r="B2413" s="243"/>
      <c r="C2413" s="244"/>
      <c r="D2413" s="234" t="s">
        <v>171</v>
      </c>
      <c r="E2413" s="245" t="s">
        <v>19</v>
      </c>
      <c r="F2413" s="246" t="s">
        <v>2311</v>
      </c>
      <c r="G2413" s="244"/>
      <c r="H2413" s="247">
        <v>12.119999999999999</v>
      </c>
      <c r="I2413" s="248"/>
      <c r="J2413" s="244"/>
      <c r="K2413" s="244"/>
      <c r="L2413" s="249"/>
      <c r="M2413" s="250"/>
      <c r="N2413" s="251"/>
      <c r="O2413" s="251"/>
      <c r="P2413" s="251"/>
      <c r="Q2413" s="251"/>
      <c r="R2413" s="251"/>
      <c r="S2413" s="251"/>
      <c r="T2413" s="252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3" t="s">
        <v>171</v>
      </c>
      <c r="AU2413" s="253" t="s">
        <v>81</v>
      </c>
      <c r="AV2413" s="14" t="s">
        <v>81</v>
      </c>
      <c r="AW2413" s="14" t="s">
        <v>33</v>
      </c>
      <c r="AX2413" s="14" t="s">
        <v>79</v>
      </c>
      <c r="AY2413" s="253" t="s">
        <v>160</v>
      </c>
    </row>
    <row r="2414" s="2" customFormat="1" ht="24.15" customHeight="1">
      <c r="A2414" s="40"/>
      <c r="B2414" s="41"/>
      <c r="C2414" s="279" t="s">
        <v>2312</v>
      </c>
      <c r="D2414" s="279" t="s">
        <v>1270</v>
      </c>
      <c r="E2414" s="280" t="s">
        <v>2313</v>
      </c>
      <c r="F2414" s="281" t="s">
        <v>2314</v>
      </c>
      <c r="G2414" s="282" t="s">
        <v>1596</v>
      </c>
      <c r="H2414" s="283">
        <v>5</v>
      </c>
      <c r="I2414" s="284"/>
      <c r="J2414" s="285">
        <f>ROUND(I2414*H2414,2)</f>
        <v>0</v>
      </c>
      <c r="K2414" s="281" t="s">
        <v>19</v>
      </c>
      <c r="L2414" s="286"/>
      <c r="M2414" s="287" t="s">
        <v>19</v>
      </c>
      <c r="N2414" s="288" t="s">
        <v>43</v>
      </c>
      <c r="O2414" s="86"/>
      <c r="P2414" s="223">
        <f>O2414*H2414</f>
        <v>0</v>
      </c>
      <c r="Q2414" s="223">
        <v>0.049000000000000002</v>
      </c>
      <c r="R2414" s="223">
        <f>Q2414*H2414</f>
        <v>0.245</v>
      </c>
      <c r="S2414" s="223">
        <v>0</v>
      </c>
      <c r="T2414" s="224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25" t="s">
        <v>367</v>
      </c>
      <c r="AT2414" s="225" t="s">
        <v>1270</v>
      </c>
      <c r="AU2414" s="225" t="s">
        <v>81</v>
      </c>
      <c r="AY2414" s="19" t="s">
        <v>160</v>
      </c>
      <c r="BE2414" s="226">
        <f>IF(N2414="základní",J2414,0)</f>
        <v>0</v>
      </c>
      <c r="BF2414" s="226">
        <f>IF(N2414="snížená",J2414,0)</f>
        <v>0</v>
      </c>
      <c r="BG2414" s="226">
        <f>IF(N2414="zákl. přenesená",J2414,0)</f>
        <v>0</v>
      </c>
      <c r="BH2414" s="226">
        <f>IF(N2414="sníž. přenesená",J2414,0)</f>
        <v>0</v>
      </c>
      <c r="BI2414" s="226">
        <f>IF(N2414="nulová",J2414,0)</f>
        <v>0</v>
      </c>
      <c r="BJ2414" s="19" t="s">
        <v>79</v>
      </c>
      <c r="BK2414" s="226">
        <f>ROUND(I2414*H2414,2)</f>
        <v>0</v>
      </c>
      <c r="BL2414" s="19" t="s">
        <v>269</v>
      </c>
      <c r="BM2414" s="225" t="s">
        <v>2315</v>
      </c>
    </row>
    <row r="2415" s="2" customFormat="1" ht="16.5" customHeight="1">
      <c r="A2415" s="40"/>
      <c r="B2415" s="41"/>
      <c r="C2415" s="214" t="s">
        <v>2316</v>
      </c>
      <c r="D2415" s="214" t="s">
        <v>162</v>
      </c>
      <c r="E2415" s="215" t="s">
        <v>2317</v>
      </c>
      <c r="F2415" s="216" t="s">
        <v>2318</v>
      </c>
      <c r="G2415" s="217" t="s">
        <v>181</v>
      </c>
      <c r="H2415" s="218">
        <v>9.0899999999999999</v>
      </c>
      <c r="I2415" s="219"/>
      <c r="J2415" s="220">
        <f>ROUND(I2415*H2415,2)</f>
        <v>0</v>
      </c>
      <c r="K2415" s="216" t="s">
        <v>19</v>
      </c>
      <c r="L2415" s="46"/>
      <c r="M2415" s="221" t="s">
        <v>19</v>
      </c>
      <c r="N2415" s="222" t="s">
        <v>43</v>
      </c>
      <c r="O2415" s="86"/>
      <c r="P2415" s="223">
        <f>O2415*H2415</f>
        <v>0</v>
      </c>
      <c r="Q2415" s="223">
        <v>0.025000000000000001</v>
      </c>
      <c r="R2415" s="223">
        <f>Q2415*H2415</f>
        <v>0.22725000000000001</v>
      </c>
      <c r="S2415" s="223">
        <v>0</v>
      </c>
      <c r="T2415" s="224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25" t="s">
        <v>269</v>
      </c>
      <c r="AT2415" s="225" t="s">
        <v>162</v>
      </c>
      <c r="AU2415" s="225" t="s">
        <v>81</v>
      </c>
      <c r="AY2415" s="19" t="s">
        <v>160</v>
      </c>
      <c r="BE2415" s="226">
        <f>IF(N2415="základní",J2415,0)</f>
        <v>0</v>
      </c>
      <c r="BF2415" s="226">
        <f>IF(N2415="snížená",J2415,0)</f>
        <v>0</v>
      </c>
      <c r="BG2415" s="226">
        <f>IF(N2415="zákl. přenesená",J2415,0)</f>
        <v>0</v>
      </c>
      <c r="BH2415" s="226">
        <f>IF(N2415="sníž. přenesená",J2415,0)</f>
        <v>0</v>
      </c>
      <c r="BI2415" s="226">
        <f>IF(N2415="nulová",J2415,0)</f>
        <v>0</v>
      </c>
      <c r="BJ2415" s="19" t="s">
        <v>79</v>
      </c>
      <c r="BK2415" s="226">
        <f>ROUND(I2415*H2415,2)</f>
        <v>0</v>
      </c>
      <c r="BL2415" s="19" t="s">
        <v>269</v>
      </c>
      <c r="BM2415" s="225" t="s">
        <v>2319</v>
      </c>
    </row>
    <row r="2416" s="14" customFormat="1">
      <c r="A2416" s="14"/>
      <c r="B2416" s="243"/>
      <c r="C2416" s="244"/>
      <c r="D2416" s="234" t="s">
        <v>171</v>
      </c>
      <c r="E2416" s="245" t="s">
        <v>19</v>
      </c>
      <c r="F2416" s="246" t="s">
        <v>2320</v>
      </c>
      <c r="G2416" s="244"/>
      <c r="H2416" s="247">
        <v>9.0899999999999999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171</v>
      </c>
      <c r="AU2416" s="253" t="s">
        <v>81</v>
      </c>
      <c r="AV2416" s="14" t="s">
        <v>81</v>
      </c>
      <c r="AW2416" s="14" t="s">
        <v>33</v>
      </c>
      <c r="AX2416" s="14" t="s">
        <v>79</v>
      </c>
      <c r="AY2416" s="253" t="s">
        <v>160</v>
      </c>
    </row>
    <row r="2417" s="2" customFormat="1" ht="33" customHeight="1">
      <c r="A2417" s="40"/>
      <c r="B2417" s="41"/>
      <c r="C2417" s="279" t="s">
        <v>2321</v>
      </c>
      <c r="D2417" s="279" t="s">
        <v>1270</v>
      </c>
      <c r="E2417" s="280" t="s">
        <v>2322</v>
      </c>
      <c r="F2417" s="281" t="s">
        <v>2323</v>
      </c>
      <c r="G2417" s="282" t="s">
        <v>1596</v>
      </c>
      <c r="H2417" s="283">
        <v>5</v>
      </c>
      <c r="I2417" s="284"/>
      <c r="J2417" s="285">
        <f>ROUND(I2417*H2417,2)</f>
        <v>0</v>
      </c>
      <c r="K2417" s="281" t="s">
        <v>19</v>
      </c>
      <c r="L2417" s="286"/>
      <c r="M2417" s="287" t="s">
        <v>19</v>
      </c>
      <c r="N2417" s="288" t="s">
        <v>43</v>
      </c>
      <c r="O2417" s="86"/>
      <c r="P2417" s="223">
        <f>O2417*H2417</f>
        <v>0</v>
      </c>
      <c r="Q2417" s="223">
        <v>0.045999999999999999</v>
      </c>
      <c r="R2417" s="223">
        <f>Q2417*H2417</f>
        <v>0.22999999999999998</v>
      </c>
      <c r="S2417" s="223">
        <v>0</v>
      </c>
      <c r="T2417" s="224">
        <f>S2417*H2417</f>
        <v>0</v>
      </c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R2417" s="225" t="s">
        <v>367</v>
      </c>
      <c r="AT2417" s="225" t="s">
        <v>1270</v>
      </c>
      <c r="AU2417" s="225" t="s">
        <v>81</v>
      </c>
      <c r="AY2417" s="19" t="s">
        <v>160</v>
      </c>
      <c r="BE2417" s="226">
        <f>IF(N2417="základní",J2417,0)</f>
        <v>0</v>
      </c>
      <c r="BF2417" s="226">
        <f>IF(N2417="snížená",J2417,0)</f>
        <v>0</v>
      </c>
      <c r="BG2417" s="226">
        <f>IF(N2417="zákl. přenesená",J2417,0)</f>
        <v>0</v>
      </c>
      <c r="BH2417" s="226">
        <f>IF(N2417="sníž. přenesená",J2417,0)</f>
        <v>0</v>
      </c>
      <c r="BI2417" s="226">
        <f>IF(N2417="nulová",J2417,0)</f>
        <v>0</v>
      </c>
      <c r="BJ2417" s="19" t="s">
        <v>79</v>
      </c>
      <c r="BK2417" s="226">
        <f>ROUND(I2417*H2417,2)</f>
        <v>0</v>
      </c>
      <c r="BL2417" s="19" t="s">
        <v>269</v>
      </c>
      <c r="BM2417" s="225" t="s">
        <v>2324</v>
      </c>
    </row>
    <row r="2418" s="2" customFormat="1" ht="16.5" customHeight="1">
      <c r="A2418" s="40"/>
      <c r="B2418" s="41"/>
      <c r="C2418" s="214" t="s">
        <v>2325</v>
      </c>
      <c r="D2418" s="214" t="s">
        <v>162</v>
      </c>
      <c r="E2418" s="215" t="s">
        <v>2326</v>
      </c>
      <c r="F2418" s="216" t="s">
        <v>2327</v>
      </c>
      <c r="G2418" s="217" t="s">
        <v>181</v>
      </c>
      <c r="H2418" s="218">
        <v>2.02</v>
      </c>
      <c r="I2418" s="219"/>
      <c r="J2418" s="220">
        <f>ROUND(I2418*H2418,2)</f>
        <v>0</v>
      </c>
      <c r="K2418" s="216" t="s">
        <v>19</v>
      </c>
      <c r="L2418" s="46"/>
      <c r="M2418" s="221" t="s">
        <v>19</v>
      </c>
      <c r="N2418" s="222" t="s">
        <v>43</v>
      </c>
      <c r="O2418" s="86"/>
      <c r="P2418" s="223">
        <f>O2418*H2418</f>
        <v>0</v>
      </c>
      <c r="Q2418" s="223">
        <v>0.02</v>
      </c>
      <c r="R2418" s="223">
        <f>Q2418*H2418</f>
        <v>0.040399999999999998</v>
      </c>
      <c r="S2418" s="223">
        <v>0</v>
      </c>
      <c r="T2418" s="224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25" t="s">
        <v>269</v>
      </c>
      <c r="AT2418" s="225" t="s">
        <v>162</v>
      </c>
      <c r="AU2418" s="225" t="s">
        <v>81</v>
      </c>
      <c r="AY2418" s="19" t="s">
        <v>160</v>
      </c>
      <c r="BE2418" s="226">
        <f>IF(N2418="základní",J2418,0)</f>
        <v>0</v>
      </c>
      <c r="BF2418" s="226">
        <f>IF(N2418="snížená",J2418,0)</f>
        <v>0</v>
      </c>
      <c r="BG2418" s="226">
        <f>IF(N2418="zákl. přenesená",J2418,0)</f>
        <v>0</v>
      </c>
      <c r="BH2418" s="226">
        <f>IF(N2418="sníž. přenesená",J2418,0)</f>
        <v>0</v>
      </c>
      <c r="BI2418" s="226">
        <f>IF(N2418="nulová",J2418,0)</f>
        <v>0</v>
      </c>
      <c r="BJ2418" s="19" t="s">
        <v>79</v>
      </c>
      <c r="BK2418" s="226">
        <f>ROUND(I2418*H2418,2)</f>
        <v>0</v>
      </c>
      <c r="BL2418" s="19" t="s">
        <v>269</v>
      </c>
      <c r="BM2418" s="225" t="s">
        <v>2328</v>
      </c>
    </row>
    <row r="2419" s="14" customFormat="1">
      <c r="A2419" s="14"/>
      <c r="B2419" s="243"/>
      <c r="C2419" s="244"/>
      <c r="D2419" s="234" t="s">
        <v>171</v>
      </c>
      <c r="E2419" s="245" t="s">
        <v>19</v>
      </c>
      <c r="F2419" s="246" t="s">
        <v>2329</v>
      </c>
      <c r="G2419" s="244"/>
      <c r="H2419" s="247">
        <v>2.02</v>
      </c>
      <c r="I2419" s="248"/>
      <c r="J2419" s="244"/>
      <c r="K2419" s="244"/>
      <c r="L2419" s="249"/>
      <c r="M2419" s="250"/>
      <c r="N2419" s="251"/>
      <c r="O2419" s="251"/>
      <c r="P2419" s="251"/>
      <c r="Q2419" s="251"/>
      <c r="R2419" s="251"/>
      <c r="S2419" s="251"/>
      <c r="T2419" s="252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3" t="s">
        <v>171</v>
      </c>
      <c r="AU2419" s="253" t="s">
        <v>81</v>
      </c>
      <c r="AV2419" s="14" t="s">
        <v>81</v>
      </c>
      <c r="AW2419" s="14" t="s">
        <v>33</v>
      </c>
      <c r="AX2419" s="14" t="s">
        <v>79</v>
      </c>
      <c r="AY2419" s="253" t="s">
        <v>160</v>
      </c>
    </row>
    <row r="2420" s="2" customFormat="1" ht="24.15" customHeight="1">
      <c r="A2420" s="40"/>
      <c r="B2420" s="41"/>
      <c r="C2420" s="279" t="s">
        <v>2330</v>
      </c>
      <c r="D2420" s="279" t="s">
        <v>1270</v>
      </c>
      <c r="E2420" s="280" t="s">
        <v>2331</v>
      </c>
      <c r="F2420" s="281" t="s">
        <v>2332</v>
      </c>
      <c r="G2420" s="282" t="s">
        <v>1596</v>
      </c>
      <c r="H2420" s="283">
        <v>1</v>
      </c>
      <c r="I2420" s="284"/>
      <c r="J2420" s="285">
        <f>ROUND(I2420*H2420,2)</f>
        <v>0</v>
      </c>
      <c r="K2420" s="281" t="s">
        <v>19</v>
      </c>
      <c r="L2420" s="286"/>
      <c r="M2420" s="287" t="s">
        <v>19</v>
      </c>
      <c r="N2420" s="288" t="s">
        <v>43</v>
      </c>
      <c r="O2420" s="86"/>
      <c r="P2420" s="223">
        <f>O2420*H2420</f>
        <v>0</v>
      </c>
      <c r="Q2420" s="223">
        <v>0.040000000000000001</v>
      </c>
      <c r="R2420" s="223">
        <f>Q2420*H2420</f>
        <v>0.040000000000000001</v>
      </c>
      <c r="S2420" s="223">
        <v>0</v>
      </c>
      <c r="T2420" s="224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25" t="s">
        <v>367</v>
      </c>
      <c r="AT2420" s="225" t="s">
        <v>1270</v>
      </c>
      <c r="AU2420" s="225" t="s">
        <v>81</v>
      </c>
      <c r="AY2420" s="19" t="s">
        <v>160</v>
      </c>
      <c r="BE2420" s="226">
        <f>IF(N2420="základní",J2420,0)</f>
        <v>0</v>
      </c>
      <c r="BF2420" s="226">
        <f>IF(N2420="snížená",J2420,0)</f>
        <v>0</v>
      </c>
      <c r="BG2420" s="226">
        <f>IF(N2420="zákl. přenesená",J2420,0)</f>
        <v>0</v>
      </c>
      <c r="BH2420" s="226">
        <f>IF(N2420="sníž. přenesená",J2420,0)</f>
        <v>0</v>
      </c>
      <c r="BI2420" s="226">
        <f>IF(N2420="nulová",J2420,0)</f>
        <v>0</v>
      </c>
      <c r="BJ2420" s="19" t="s">
        <v>79</v>
      </c>
      <c r="BK2420" s="226">
        <f>ROUND(I2420*H2420,2)</f>
        <v>0</v>
      </c>
      <c r="BL2420" s="19" t="s">
        <v>269</v>
      </c>
      <c r="BM2420" s="225" t="s">
        <v>2333</v>
      </c>
    </row>
    <row r="2421" s="2" customFormat="1" ht="16.5" customHeight="1">
      <c r="A2421" s="40"/>
      <c r="B2421" s="41"/>
      <c r="C2421" s="214" t="s">
        <v>2334</v>
      </c>
      <c r="D2421" s="214" t="s">
        <v>162</v>
      </c>
      <c r="E2421" s="215" t="s">
        <v>2335</v>
      </c>
      <c r="F2421" s="216" t="s">
        <v>2336</v>
      </c>
      <c r="G2421" s="217" t="s">
        <v>181</v>
      </c>
      <c r="H2421" s="218">
        <v>3.4340000000000002</v>
      </c>
      <c r="I2421" s="219"/>
      <c r="J2421" s="220">
        <f>ROUND(I2421*H2421,2)</f>
        <v>0</v>
      </c>
      <c r="K2421" s="216" t="s">
        <v>19</v>
      </c>
      <c r="L2421" s="46"/>
      <c r="M2421" s="221" t="s">
        <v>19</v>
      </c>
      <c r="N2421" s="222" t="s">
        <v>43</v>
      </c>
      <c r="O2421" s="86"/>
      <c r="P2421" s="223">
        <f>O2421*H2421</f>
        <v>0</v>
      </c>
      <c r="Q2421" s="223">
        <v>0.02</v>
      </c>
      <c r="R2421" s="223">
        <f>Q2421*H2421</f>
        <v>0.068680000000000005</v>
      </c>
      <c r="S2421" s="223">
        <v>0</v>
      </c>
      <c r="T2421" s="224">
        <f>S2421*H2421</f>
        <v>0</v>
      </c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R2421" s="225" t="s">
        <v>269</v>
      </c>
      <c r="AT2421" s="225" t="s">
        <v>162</v>
      </c>
      <c r="AU2421" s="225" t="s">
        <v>81</v>
      </c>
      <c r="AY2421" s="19" t="s">
        <v>160</v>
      </c>
      <c r="BE2421" s="226">
        <f>IF(N2421="základní",J2421,0)</f>
        <v>0</v>
      </c>
      <c r="BF2421" s="226">
        <f>IF(N2421="snížená",J2421,0)</f>
        <v>0</v>
      </c>
      <c r="BG2421" s="226">
        <f>IF(N2421="zákl. přenesená",J2421,0)</f>
        <v>0</v>
      </c>
      <c r="BH2421" s="226">
        <f>IF(N2421="sníž. přenesená",J2421,0)</f>
        <v>0</v>
      </c>
      <c r="BI2421" s="226">
        <f>IF(N2421="nulová",J2421,0)</f>
        <v>0</v>
      </c>
      <c r="BJ2421" s="19" t="s">
        <v>79</v>
      </c>
      <c r="BK2421" s="226">
        <f>ROUND(I2421*H2421,2)</f>
        <v>0</v>
      </c>
      <c r="BL2421" s="19" t="s">
        <v>269</v>
      </c>
      <c r="BM2421" s="225" t="s">
        <v>2337</v>
      </c>
    </row>
    <row r="2422" s="14" customFormat="1">
      <c r="A2422" s="14"/>
      <c r="B2422" s="243"/>
      <c r="C2422" s="244"/>
      <c r="D2422" s="234" t="s">
        <v>171</v>
      </c>
      <c r="E2422" s="245" t="s">
        <v>19</v>
      </c>
      <c r="F2422" s="246" t="s">
        <v>2338</v>
      </c>
      <c r="G2422" s="244"/>
      <c r="H2422" s="247">
        <v>3.4340000000000002</v>
      </c>
      <c r="I2422" s="248"/>
      <c r="J2422" s="244"/>
      <c r="K2422" s="244"/>
      <c r="L2422" s="249"/>
      <c r="M2422" s="250"/>
      <c r="N2422" s="251"/>
      <c r="O2422" s="251"/>
      <c r="P2422" s="251"/>
      <c r="Q2422" s="251"/>
      <c r="R2422" s="251"/>
      <c r="S2422" s="251"/>
      <c r="T2422" s="252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3" t="s">
        <v>171</v>
      </c>
      <c r="AU2422" s="253" t="s">
        <v>81</v>
      </c>
      <c r="AV2422" s="14" t="s">
        <v>81</v>
      </c>
      <c r="AW2422" s="14" t="s">
        <v>33</v>
      </c>
      <c r="AX2422" s="14" t="s">
        <v>79</v>
      </c>
      <c r="AY2422" s="253" t="s">
        <v>160</v>
      </c>
    </row>
    <row r="2423" s="2" customFormat="1" ht="37.8" customHeight="1">
      <c r="A2423" s="40"/>
      <c r="B2423" s="41"/>
      <c r="C2423" s="279" t="s">
        <v>2339</v>
      </c>
      <c r="D2423" s="279" t="s">
        <v>1270</v>
      </c>
      <c r="E2423" s="280" t="s">
        <v>2340</v>
      </c>
      <c r="F2423" s="281" t="s">
        <v>2341</v>
      </c>
      <c r="G2423" s="282" t="s">
        <v>1596</v>
      </c>
      <c r="H2423" s="283">
        <v>1</v>
      </c>
      <c r="I2423" s="284"/>
      <c r="J2423" s="285">
        <f>ROUND(I2423*H2423,2)</f>
        <v>0</v>
      </c>
      <c r="K2423" s="281" t="s">
        <v>19</v>
      </c>
      <c r="L2423" s="286"/>
      <c r="M2423" s="287" t="s">
        <v>19</v>
      </c>
      <c r="N2423" s="288" t="s">
        <v>43</v>
      </c>
      <c r="O2423" s="86"/>
      <c r="P2423" s="223">
        <f>O2423*H2423</f>
        <v>0</v>
      </c>
      <c r="Q2423" s="223">
        <v>0.069000000000000006</v>
      </c>
      <c r="R2423" s="223">
        <f>Q2423*H2423</f>
        <v>0.069000000000000006</v>
      </c>
      <c r="S2423" s="223">
        <v>0</v>
      </c>
      <c r="T2423" s="224">
        <f>S2423*H2423</f>
        <v>0</v>
      </c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R2423" s="225" t="s">
        <v>367</v>
      </c>
      <c r="AT2423" s="225" t="s">
        <v>1270</v>
      </c>
      <c r="AU2423" s="225" t="s">
        <v>81</v>
      </c>
      <c r="AY2423" s="19" t="s">
        <v>160</v>
      </c>
      <c r="BE2423" s="226">
        <f>IF(N2423="základní",J2423,0)</f>
        <v>0</v>
      </c>
      <c r="BF2423" s="226">
        <f>IF(N2423="snížená",J2423,0)</f>
        <v>0</v>
      </c>
      <c r="BG2423" s="226">
        <f>IF(N2423="zákl. přenesená",J2423,0)</f>
        <v>0</v>
      </c>
      <c r="BH2423" s="226">
        <f>IF(N2423="sníž. přenesená",J2423,0)</f>
        <v>0</v>
      </c>
      <c r="BI2423" s="226">
        <f>IF(N2423="nulová",J2423,0)</f>
        <v>0</v>
      </c>
      <c r="BJ2423" s="19" t="s">
        <v>79</v>
      </c>
      <c r="BK2423" s="226">
        <f>ROUND(I2423*H2423,2)</f>
        <v>0</v>
      </c>
      <c r="BL2423" s="19" t="s">
        <v>269</v>
      </c>
      <c r="BM2423" s="225" t="s">
        <v>2342</v>
      </c>
    </row>
    <row r="2424" s="2" customFormat="1" ht="16.5" customHeight="1">
      <c r="A2424" s="40"/>
      <c r="B2424" s="41"/>
      <c r="C2424" s="214" t="s">
        <v>2343</v>
      </c>
      <c r="D2424" s="214" t="s">
        <v>162</v>
      </c>
      <c r="E2424" s="215" t="s">
        <v>2344</v>
      </c>
      <c r="F2424" s="216" t="s">
        <v>2345</v>
      </c>
      <c r="G2424" s="217" t="s">
        <v>181</v>
      </c>
      <c r="H2424" s="218">
        <v>2.4239999999999999</v>
      </c>
      <c r="I2424" s="219"/>
      <c r="J2424" s="220">
        <f>ROUND(I2424*H2424,2)</f>
        <v>0</v>
      </c>
      <c r="K2424" s="216" t="s">
        <v>19</v>
      </c>
      <c r="L2424" s="46"/>
      <c r="M2424" s="221" t="s">
        <v>19</v>
      </c>
      <c r="N2424" s="222" t="s">
        <v>43</v>
      </c>
      <c r="O2424" s="86"/>
      <c r="P2424" s="223">
        <f>O2424*H2424</f>
        <v>0</v>
      </c>
      <c r="Q2424" s="223">
        <v>0.02</v>
      </c>
      <c r="R2424" s="223">
        <f>Q2424*H2424</f>
        <v>0.048480000000000002</v>
      </c>
      <c r="S2424" s="223">
        <v>0</v>
      </c>
      <c r="T2424" s="224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25" t="s">
        <v>269</v>
      </c>
      <c r="AT2424" s="225" t="s">
        <v>162</v>
      </c>
      <c r="AU2424" s="225" t="s">
        <v>81</v>
      </c>
      <c r="AY2424" s="19" t="s">
        <v>160</v>
      </c>
      <c r="BE2424" s="226">
        <f>IF(N2424="základní",J2424,0)</f>
        <v>0</v>
      </c>
      <c r="BF2424" s="226">
        <f>IF(N2424="snížená",J2424,0)</f>
        <v>0</v>
      </c>
      <c r="BG2424" s="226">
        <f>IF(N2424="zákl. přenesená",J2424,0)</f>
        <v>0</v>
      </c>
      <c r="BH2424" s="226">
        <f>IF(N2424="sníž. přenesená",J2424,0)</f>
        <v>0</v>
      </c>
      <c r="BI2424" s="226">
        <f>IF(N2424="nulová",J2424,0)</f>
        <v>0</v>
      </c>
      <c r="BJ2424" s="19" t="s">
        <v>79</v>
      </c>
      <c r="BK2424" s="226">
        <f>ROUND(I2424*H2424,2)</f>
        <v>0</v>
      </c>
      <c r="BL2424" s="19" t="s">
        <v>269</v>
      </c>
      <c r="BM2424" s="225" t="s">
        <v>2346</v>
      </c>
    </row>
    <row r="2425" s="14" customFormat="1">
      <c r="A2425" s="14"/>
      <c r="B2425" s="243"/>
      <c r="C2425" s="244"/>
      <c r="D2425" s="234" t="s">
        <v>171</v>
      </c>
      <c r="E2425" s="245" t="s">
        <v>19</v>
      </c>
      <c r="F2425" s="246" t="s">
        <v>2347</v>
      </c>
      <c r="G2425" s="244"/>
      <c r="H2425" s="247">
        <v>2.4239999999999999</v>
      </c>
      <c r="I2425" s="248"/>
      <c r="J2425" s="244"/>
      <c r="K2425" s="244"/>
      <c r="L2425" s="249"/>
      <c r="M2425" s="250"/>
      <c r="N2425" s="251"/>
      <c r="O2425" s="251"/>
      <c r="P2425" s="251"/>
      <c r="Q2425" s="251"/>
      <c r="R2425" s="251"/>
      <c r="S2425" s="251"/>
      <c r="T2425" s="252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3" t="s">
        <v>171</v>
      </c>
      <c r="AU2425" s="253" t="s">
        <v>81</v>
      </c>
      <c r="AV2425" s="14" t="s">
        <v>81</v>
      </c>
      <c r="AW2425" s="14" t="s">
        <v>33</v>
      </c>
      <c r="AX2425" s="14" t="s">
        <v>79</v>
      </c>
      <c r="AY2425" s="253" t="s">
        <v>160</v>
      </c>
    </row>
    <row r="2426" s="2" customFormat="1" ht="37.8" customHeight="1">
      <c r="A2426" s="40"/>
      <c r="B2426" s="41"/>
      <c r="C2426" s="279" t="s">
        <v>2348</v>
      </c>
      <c r="D2426" s="279" t="s">
        <v>1270</v>
      </c>
      <c r="E2426" s="280" t="s">
        <v>2349</v>
      </c>
      <c r="F2426" s="281" t="s">
        <v>2350</v>
      </c>
      <c r="G2426" s="282" t="s">
        <v>1596</v>
      </c>
      <c r="H2426" s="283">
        <v>1</v>
      </c>
      <c r="I2426" s="284"/>
      <c r="J2426" s="285">
        <f>ROUND(I2426*H2426,2)</f>
        <v>0</v>
      </c>
      <c r="K2426" s="281" t="s">
        <v>19</v>
      </c>
      <c r="L2426" s="286"/>
      <c r="M2426" s="287" t="s">
        <v>19</v>
      </c>
      <c r="N2426" s="288" t="s">
        <v>43</v>
      </c>
      <c r="O2426" s="86"/>
      <c r="P2426" s="223">
        <f>O2426*H2426</f>
        <v>0</v>
      </c>
      <c r="Q2426" s="223">
        <v>0.049000000000000002</v>
      </c>
      <c r="R2426" s="223">
        <f>Q2426*H2426</f>
        <v>0.049000000000000002</v>
      </c>
      <c r="S2426" s="223">
        <v>0</v>
      </c>
      <c r="T2426" s="224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25" t="s">
        <v>367</v>
      </c>
      <c r="AT2426" s="225" t="s">
        <v>1270</v>
      </c>
      <c r="AU2426" s="225" t="s">
        <v>81</v>
      </c>
      <c r="AY2426" s="19" t="s">
        <v>160</v>
      </c>
      <c r="BE2426" s="226">
        <f>IF(N2426="základní",J2426,0)</f>
        <v>0</v>
      </c>
      <c r="BF2426" s="226">
        <f>IF(N2426="snížená",J2426,0)</f>
        <v>0</v>
      </c>
      <c r="BG2426" s="226">
        <f>IF(N2426="zákl. přenesená",J2426,0)</f>
        <v>0</v>
      </c>
      <c r="BH2426" s="226">
        <f>IF(N2426="sníž. přenesená",J2426,0)</f>
        <v>0</v>
      </c>
      <c r="BI2426" s="226">
        <f>IF(N2426="nulová",J2426,0)</f>
        <v>0</v>
      </c>
      <c r="BJ2426" s="19" t="s">
        <v>79</v>
      </c>
      <c r="BK2426" s="226">
        <f>ROUND(I2426*H2426,2)</f>
        <v>0</v>
      </c>
      <c r="BL2426" s="19" t="s">
        <v>269</v>
      </c>
      <c r="BM2426" s="225" t="s">
        <v>2351</v>
      </c>
    </row>
    <row r="2427" s="2" customFormat="1" ht="24.15" customHeight="1">
      <c r="A2427" s="40"/>
      <c r="B2427" s="41"/>
      <c r="C2427" s="214" t="s">
        <v>2352</v>
      </c>
      <c r="D2427" s="214" t="s">
        <v>162</v>
      </c>
      <c r="E2427" s="215" t="s">
        <v>2353</v>
      </c>
      <c r="F2427" s="216" t="s">
        <v>2354</v>
      </c>
      <c r="G2427" s="217" t="s">
        <v>165</v>
      </c>
      <c r="H2427" s="218">
        <v>5</v>
      </c>
      <c r="I2427" s="219"/>
      <c r="J2427" s="220">
        <f>ROUND(I2427*H2427,2)</f>
        <v>0</v>
      </c>
      <c r="K2427" s="216" t="s">
        <v>166</v>
      </c>
      <c r="L2427" s="46"/>
      <c r="M2427" s="221" t="s">
        <v>19</v>
      </c>
      <c r="N2427" s="222" t="s">
        <v>43</v>
      </c>
      <c r="O2427" s="86"/>
      <c r="P2427" s="223">
        <f>O2427*H2427</f>
        <v>0</v>
      </c>
      <c r="Q2427" s="223">
        <v>0.00048000000000000001</v>
      </c>
      <c r="R2427" s="223">
        <f>Q2427*H2427</f>
        <v>0.0024000000000000002</v>
      </c>
      <c r="S2427" s="223">
        <v>0</v>
      </c>
      <c r="T2427" s="224">
        <f>S2427*H2427</f>
        <v>0</v>
      </c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R2427" s="225" t="s">
        <v>269</v>
      </c>
      <c r="AT2427" s="225" t="s">
        <v>162</v>
      </c>
      <c r="AU2427" s="225" t="s">
        <v>81</v>
      </c>
      <c r="AY2427" s="19" t="s">
        <v>160</v>
      </c>
      <c r="BE2427" s="226">
        <f>IF(N2427="základní",J2427,0)</f>
        <v>0</v>
      </c>
      <c r="BF2427" s="226">
        <f>IF(N2427="snížená",J2427,0)</f>
        <v>0</v>
      </c>
      <c r="BG2427" s="226">
        <f>IF(N2427="zákl. přenesená",J2427,0)</f>
        <v>0</v>
      </c>
      <c r="BH2427" s="226">
        <f>IF(N2427="sníž. přenesená",J2427,0)</f>
        <v>0</v>
      </c>
      <c r="BI2427" s="226">
        <f>IF(N2427="nulová",J2427,0)</f>
        <v>0</v>
      </c>
      <c r="BJ2427" s="19" t="s">
        <v>79</v>
      </c>
      <c r="BK2427" s="226">
        <f>ROUND(I2427*H2427,2)</f>
        <v>0</v>
      </c>
      <c r="BL2427" s="19" t="s">
        <v>269</v>
      </c>
      <c r="BM2427" s="225" t="s">
        <v>2355</v>
      </c>
    </row>
    <row r="2428" s="2" customFormat="1">
      <c r="A2428" s="40"/>
      <c r="B2428" s="41"/>
      <c r="C2428" s="42"/>
      <c r="D2428" s="227" t="s">
        <v>169</v>
      </c>
      <c r="E2428" s="42"/>
      <c r="F2428" s="228" t="s">
        <v>2356</v>
      </c>
      <c r="G2428" s="42"/>
      <c r="H2428" s="42"/>
      <c r="I2428" s="229"/>
      <c r="J2428" s="42"/>
      <c r="K2428" s="42"/>
      <c r="L2428" s="46"/>
      <c r="M2428" s="230"/>
      <c r="N2428" s="231"/>
      <c r="O2428" s="86"/>
      <c r="P2428" s="86"/>
      <c r="Q2428" s="86"/>
      <c r="R2428" s="86"/>
      <c r="S2428" s="86"/>
      <c r="T2428" s="87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T2428" s="19" t="s">
        <v>169</v>
      </c>
      <c r="AU2428" s="19" t="s">
        <v>81</v>
      </c>
    </row>
    <row r="2429" s="14" customFormat="1">
      <c r="A2429" s="14"/>
      <c r="B2429" s="243"/>
      <c r="C2429" s="244"/>
      <c r="D2429" s="234" t="s">
        <v>171</v>
      </c>
      <c r="E2429" s="245" t="s">
        <v>19</v>
      </c>
      <c r="F2429" s="246" t="s">
        <v>2357</v>
      </c>
      <c r="G2429" s="244"/>
      <c r="H2429" s="247">
        <v>5</v>
      </c>
      <c r="I2429" s="248"/>
      <c r="J2429" s="244"/>
      <c r="K2429" s="244"/>
      <c r="L2429" s="249"/>
      <c r="M2429" s="250"/>
      <c r="N2429" s="251"/>
      <c r="O2429" s="251"/>
      <c r="P2429" s="251"/>
      <c r="Q2429" s="251"/>
      <c r="R2429" s="251"/>
      <c r="S2429" s="251"/>
      <c r="T2429" s="252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3" t="s">
        <v>171</v>
      </c>
      <c r="AU2429" s="253" t="s">
        <v>81</v>
      </c>
      <c r="AV2429" s="14" t="s">
        <v>81</v>
      </c>
      <c r="AW2429" s="14" t="s">
        <v>33</v>
      </c>
      <c r="AX2429" s="14" t="s">
        <v>79</v>
      </c>
      <c r="AY2429" s="253" t="s">
        <v>160</v>
      </c>
    </row>
    <row r="2430" s="2" customFormat="1" ht="24.15" customHeight="1">
      <c r="A2430" s="40"/>
      <c r="B2430" s="41"/>
      <c r="C2430" s="279" t="s">
        <v>2358</v>
      </c>
      <c r="D2430" s="279" t="s">
        <v>1270</v>
      </c>
      <c r="E2430" s="280" t="s">
        <v>2359</v>
      </c>
      <c r="F2430" s="281" t="s">
        <v>2360</v>
      </c>
      <c r="G2430" s="282" t="s">
        <v>165</v>
      </c>
      <c r="H2430" s="283">
        <v>5</v>
      </c>
      <c r="I2430" s="284"/>
      <c r="J2430" s="285">
        <f>ROUND(I2430*H2430,2)</f>
        <v>0</v>
      </c>
      <c r="K2430" s="281" t="s">
        <v>166</v>
      </c>
      <c r="L2430" s="286"/>
      <c r="M2430" s="287" t="s">
        <v>19</v>
      </c>
      <c r="N2430" s="288" t="s">
        <v>43</v>
      </c>
      <c r="O2430" s="86"/>
      <c r="P2430" s="223">
        <f>O2430*H2430</f>
        <v>0</v>
      </c>
      <c r="Q2430" s="223">
        <v>0.025999999999999999</v>
      </c>
      <c r="R2430" s="223">
        <f>Q2430*H2430</f>
        <v>0.13</v>
      </c>
      <c r="S2430" s="223">
        <v>0</v>
      </c>
      <c r="T2430" s="224">
        <f>S2430*H2430</f>
        <v>0</v>
      </c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R2430" s="225" t="s">
        <v>367</v>
      </c>
      <c r="AT2430" s="225" t="s">
        <v>1270</v>
      </c>
      <c r="AU2430" s="225" t="s">
        <v>81</v>
      </c>
      <c r="AY2430" s="19" t="s">
        <v>160</v>
      </c>
      <c r="BE2430" s="226">
        <f>IF(N2430="základní",J2430,0)</f>
        <v>0</v>
      </c>
      <c r="BF2430" s="226">
        <f>IF(N2430="snížená",J2430,0)</f>
        <v>0</v>
      </c>
      <c r="BG2430" s="226">
        <f>IF(N2430="zákl. přenesená",J2430,0)</f>
        <v>0</v>
      </c>
      <c r="BH2430" s="226">
        <f>IF(N2430="sníž. přenesená",J2430,0)</f>
        <v>0</v>
      </c>
      <c r="BI2430" s="226">
        <f>IF(N2430="nulová",J2430,0)</f>
        <v>0</v>
      </c>
      <c r="BJ2430" s="19" t="s">
        <v>79</v>
      </c>
      <c r="BK2430" s="226">
        <f>ROUND(I2430*H2430,2)</f>
        <v>0</v>
      </c>
      <c r="BL2430" s="19" t="s">
        <v>269</v>
      </c>
      <c r="BM2430" s="225" t="s">
        <v>2361</v>
      </c>
    </row>
    <row r="2431" s="14" customFormat="1">
      <c r="A2431" s="14"/>
      <c r="B2431" s="243"/>
      <c r="C2431" s="244"/>
      <c r="D2431" s="234" t="s">
        <v>171</v>
      </c>
      <c r="E2431" s="245" t="s">
        <v>19</v>
      </c>
      <c r="F2431" s="246" t="s">
        <v>2362</v>
      </c>
      <c r="G2431" s="244"/>
      <c r="H2431" s="247">
        <v>5</v>
      </c>
      <c r="I2431" s="248"/>
      <c r="J2431" s="244"/>
      <c r="K2431" s="244"/>
      <c r="L2431" s="249"/>
      <c r="M2431" s="250"/>
      <c r="N2431" s="251"/>
      <c r="O2431" s="251"/>
      <c r="P2431" s="251"/>
      <c r="Q2431" s="251"/>
      <c r="R2431" s="251"/>
      <c r="S2431" s="251"/>
      <c r="T2431" s="252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3" t="s">
        <v>171</v>
      </c>
      <c r="AU2431" s="253" t="s">
        <v>81</v>
      </c>
      <c r="AV2431" s="14" t="s">
        <v>81</v>
      </c>
      <c r="AW2431" s="14" t="s">
        <v>33</v>
      </c>
      <c r="AX2431" s="14" t="s">
        <v>79</v>
      </c>
      <c r="AY2431" s="253" t="s">
        <v>160</v>
      </c>
    </row>
    <row r="2432" s="2" customFormat="1" ht="21.75" customHeight="1">
      <c r="A2432" s="40"/>
      <c r="B2432" s="41"/>
      <c r="C2432" s="214" t="s">
        <v>2363</v>
      </c>
      <c r="D2432" s="214" t="s">
        <v>162</v>
      </c>
      <c r="E2432" s="215" t="s">
        <v>2364</v>
      </c>
      <c r="F2432" s="216" t="s">
        <v>2365</v>
      </c>
      <c r="G2432" s="217" t="s">
        <v>207</v>
      </c>
      <c r="H2432" s="218">
        <v>19.25</v>
      </c>
      <c r="I2432" s="219"/>
      <c r="J2432" s="220">
        <f>ROUND(I2432*H2432,2)</f>
        <v>0</v>
      </c>
      <c r="K2432" s="216" t="s">
        <v>166</v>
      </c>
      <c r="L2432" s="46"/>
      <c r="M2432" s="221" t="s">
        <v>19</v>
      </c>
      <c r="N2432" s="222" t="s">
        <v>43</v>
      </c>
      <c r="O2432" s="86"/>
      <c r="P2432" s="223">
        <f>O2432*H2432</f>
        <v>0</v>
      </c>
      <c r="Q2432" s="223">
        <v>0</v>
      </c>
      <c r="R2432" s="223">
        <f>Q2432*H2432</f>
        <v>0</v>
      </c>
      <c r="S2432" s="223">
        <v>0</v>
      </c>
      <c r="T2432" s="224">
        <f>S2432*H2432</f>
        <v>0</v>
      </c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R2432" s="225" t="s">
        <v>269</v>
      </c>
      <c r="AT2432" s="225" t="s">
        <v>162</v>
      </c>
      <c r="AU2432" s="225" t="s">
        <v>81</v>
      </c>
      <c r="AY2432" s="19" t="s">
        <v>160</v>
      </c>
      <c r="BE2432" s="226">
        <f>IF(N2432="základní",J2432,0)</f>
        <v>0</v>
      </c>
      <c r="BF2432" s="226">
        <f>IF(N2432="snížená",J2432,0)</f>
        <v>0</v>
      </c>
      <c r="BG2432" s="226">
        <f>IF(N2432="zákl. přenesená",J2432,0)</f>
        <v>0</v>
      </c>
      <c r="BH2432" s="226">
        <f>IF(N2432="sníž. přenesená",J2432,0)</f>
        <v>0</v>
      </c>
      <c r="BI2432" s="226">
        <f>IF(N2432="nulová",J2432,0)</f>
        <v>0</v>
      </c>
      <c r="BJ2432" s="19" t="s">
        <v>79</v>
      </c>
      <c r="BK2432" s="226">
        <f>ROUND(I2432*H2432,2)</f>
        <v>0</v>
      </c>
      <c r="BL2432" s="19" t="s">
        <v>269</v>
      </c>
      <c r="BM2432" s="225" t="s">
        <v>2366</v>
      </c>
    </row>
    <row r="2433" s="2" customFormat="1">
      <c r="A2433" s="40"/>
      <c r="B2433" s="41"/>
      <c r="C2433" s="42"/>
      <c r="D2433" s="227" t="s">
        <v>169</v>
      </c>
      <c r="E2433" s="42"/>
      <c r="F2433" s="228" t="s">
        <v>2367</v>
      </c>
      <c r="G2433" s="42"/>
      <c r="H2433" s="42"/>
      <c r="I2433" s="229"/>
      <c r="J2433" s="42"/>
      <c r="K2433" s="42"/>
      <c r="L2433" s="46"/>
      <c r="M2433" s="230"/>
      <c r="N2433" s="231"/>
      <c r="O2433" s="86"/>
      <c r="P2433" s="86"/>
      <c r="Q2433" s="86"/>
      <c r="R2433" s="86"/>
      <c r="S2433" s="86"/>
      <c r="T2433" s="87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T2433" s="19" t="s">
        <v>169</v>
      </c>
      <c r="AU2433" s="19" t="s">
        <v>81</v>
      </c>
    </row>
    <row r="2434" s="13" customFormat="1">
      <c r="A2434" s="13"/>
      <c r="B2434" s="232"/>
      <c r="C2434" s="233"/>
      <c r="D2434" s="234" t="s">
        <v>171</v>
      </c>
      <c r="E2434" s="235" t="s">
        <v>19</v>
      </c>
      <c r="F2434" s="236" t="s">
        <v>324</v>
      </c>
      <c r="G2434" s="233"/>
      <c r="H2434" s="235" t="s">
        <v>19</v>
      </c>
      <c r="I2434" s="237"/>
      <c r="J2434" s="233"/>
      <c r="K2434" s="233"/>
      <c r="L2434" s="238"/>
      <c r="M2434" s="239"/>
      <c r="N2434" s="240"/>
      <c r="O2434" s="240"/>
      <c r="P2434" s="240"/>
      <c r="Q2434" s="240"/>
      <c r="R2434" s="240"/>
      <c r="S2434" s="240"/>
      <c r="T2434" s="241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2" t="s">
        <v>171</v>
      </c>
      <c r="AU2434" s="242" t="s">
        <v>81</v>
      </c>
      <c r="AV2434" s="13" t="s">
        <v>79</v>
      </c>
      <c r="AW2434" s="13" t="s">
        <v>33</v>
      </c>
      <c r="AX2434" s="13" t="s">
        <v>72</v>
      </c>
      <c r="AY2434" s="242" t="s">
        <v>160</v>
      </c>
    </row>
    <row r="2435" s="14" customFormat="1">
      <c r="A2435" s="14"/>
      <c r="B2435" s="243"/>
      <c r="C2435" s="244"/>
      <c r="D2435" s="234" t="s">
        <v>171</v>
      </c>
      <c r="E2435" s="245" t="s">
        <v>19</v>
      </c>
      <c r="F2435" s="246" t="s">
        <v>2368</v>
      </c>
      <c r="G2435" s="244"/>
      <c r="H2435" s="247">
        <v>5.8499999999999996</v>
      </c>
      <c r="I2435" s="248"/>
      <c r="J2435" s="244"/>
      <c r="K2435" s="244"/>
      <c r="L2435" s="249"/>
      <c r="M2435" s="250"/>
      <c r="N2435" s="251"/>
      <c r="O2435" s="251"/>
      <c r="P2435" s="251"/>
      <c r="Q2435" s="251"/>
      <c r="R2435" s="251"/>
      <c r="S2435" s="251"/>
      <c r="T2435" s="252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3" t="s">
        <v>171</v>
      </c>
      <c r="AU2435" s="253" t="s">
        <v>81</v>
      </c>
      <c r="AV2435" s="14" t="s">
        <v>81</v>
      </c>
      <c r="AW2435" s="14" t="s">
        <v>33</v>
      </c>
      <c r="AX2435" s="14" t="s">
        <v>72</v>
      </c>
      <c r="AY2435" s="253" t="s">
        <v>160</v>
      </c>
    </row>
    <row r="2436" s="13" customFormat="1">
      <c r="A2436" s="13"/>
      <c r="B2436" s="232"/>
      <c r="C2436" s="233"/>
      <c r="D2436" s="234" t="s">
        <v>171</v>
      </c>
      <c r="E2436" s="235" t="s">
        <v>19</v>
      </c>
      <c r="F2436" s="236" t="s">
        <v>326</v>
      </c>
      <c r="G2436" s="233"/>
      <c r="H2436" s="235" t="s">
        <v>19</v>
      </c>
      <c r="I2436" s="237"/>
      <c r="J2436" s="233"/>
      <c r="K2436" s="233"/>
      <c r="L2436" s="238"/>
      <c r="M2436" s="239"/>
      <c r="N2436" s="240"/>
      <c r="O2436" s="240"/>
      <c r="P2436" s="240"/>
      <c r="Q2436" s="240"/>
      <c r="R2436" s="240"/>
      <c r="S2436" s="240"/>
      <c r="T2436" s="241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2" t="s">
        <v>171</v>
      </c>
      <c r="AU2436" s="242" t="s">
        <v>81</v>
      </c>
      <c r="AV2436" s="13" t="s">
        <v>79</v>
      </c>
      <c r="AW2436" s="13" t="s">
        <v>33</v>
      </c>
      <c r="AX2436" s="13" t="s">
        <v>72</v>
      </c>
      <c r="AY2436" s="242" t="s">
        <v>160</v>
      </c>
    </row>
    <row r="2437" s="14" customFormat="1">
      <c r="A2437" s="14"/>
      <c r="B2437" s="243"/>
      <c r="C2437" s="244"/>
      <c r="D2437" s="234" t="s">
        <v>171</v>
      </c>
      <c r="E2437" s="245" t="s">
        <v>19</v>
      </c>
      <c r="F2437" s="246" t="s">
        <v>2369</v>
      </c>
      <c r="G2437" s="244"/>
      <c r="H2437" s="247">
        <v>13.4</v>
      </c>
      <c r="I2437" s="248"/>
      <c r="J2437" s="244"/>
      <c r="K2437" s="244"/>
      <c r="L2437" s="249"/>
      <c r="M2437" s="250"/>
      <c r="N2437" s="251"/>
      <c r="O2437" s="251"/>
      <c r="P2437" s="251"/>
      <c r="Q2437" s="251"/>
      <c r="R2437" s="251"/>
      <c r="S2437" s="251"/>
      <c r="T2437" s="252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3" t="s">
        <v>171</v>
      </c>
      <c r="AU2437" s="253" t="s">
        <v>81</v>
      </c>
      <c r="AV2437" s="14" t="s">
        <v>81</v>
      </c>
      <c r="AW2437" s="14" t="s">
        <v>33</v>
      </c>
      <c r="AX2437" s="14" t="s">
        <v>72</v>
      </c>
      <c r="AY2437" s="253" t="s">
        <v>160</v>
      </c>
    </row>
    <row r="2438" s="15" customFormat="1">
      <c r="A2438" s="15"/>
      <c r="B2438" s="254"/>
      <c r="C2438" s="255"/>
      <c r="D2438" s="234" t="s">
        <v>171</v>
      </c>
      <c r="E2438" s="256" t="s">
        <v>19</v>
      </c>
      <c r="F2438" s="257" t="s">
        <v>173</v>
      </c>
      <c r="G2438" s="255"/>
      <c r="H2438" s="258">
        <v>19.25</v>
      </c>
      <c r="I2438" s="259"/>
      <c r="J2438" s="255"/>
      <c r="K2438" s="255"/>
      <c r="L2438" s="260"/>
      <c r="M2438" s="261"/>
      <c r="N2438" s="262"/>
      <c r="O2438" s="262"/>
      <c r="P2438" s="262"/>
      <c r="Q2438" s="262"/>
      <c r="R2438" s="262"/>
      <c r="S2438" s="262"/>
      <c r="T2438" s="263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T2438" s="264" t="s">
        <v>171</v>
      </c>
      <c r="AU2438" s="264" t="s">
        <v>81</v>
      </c>
      <c r="AV2438" s="15" t="s">
        <v>167</v>
      </c>
      <c r="AW2438" s="15" t="s">
        <v>33</v>
      </c>
      <c r="AX2438" s="15" t="s">
        <v>79</v>
      </c>
      <c r="AY2438" s="264" t="s">
        <v>160</v>
      </c>
    </row>
    <row r="2439" s="2" customFormat="1" ht="16.5" customHeight="1">
      <c r="A2439" s="40"/>
      <c r="B2439" s="41"/>
      <c r="C2439" s="279" t="s">
        <v>2370</v>
      </c>
      <c r="D2439" s="279" t="s">
        <v>1270</v>
      </c>
      <c r="E2439" s="280" t="s">
        <v>2371</v>
      </c>
      <c r="F2439" s="281" t="s">
        <v>2372</v>
      </c>
      <c r="G2439" s="282" t="s">
        <v>207</v>
      </c>
      <c r="H2439" s="283">
        <v>19.25</v>
      </c>
      <c r="I2439" s="284"/>
      <c r="J2439" s="285">
        <f>ROUND(I2439*H2439,2)</f>
        <v>0</v>
      </c>
      <c r="K2439" s="281" t="s">
        <v>166</v>
      </c>
      <c r="L2439" s="286"/>
      <c r="M2439" s="287" t="s">
        <v>19</v>
      </c>
      <c r="N2439" s="288" t="s">
        <v>43</v>
      </c>
      <c r="O2439" s="86"/>
      <c r="P2439" s="223">
        <f>O2439*H2439</f>
        <v>0</v>
      </c>
      <c r="Q2439" s="223">
        <v>0.0015</v>
      </c>
      <c r="R2439" s="223">
        <f>Q2439*H2439</f>
        <v>0.028875000000000001</v>
      </c>
      <c r="S2439" s="223">
        <v>0</v>
      </c>
      <c r="T2439" s="224">
        <f>S2439*H2439</f>
        <v>0</v>
      </c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R2439" s="225" t="s">
        <v>367</v>
      </c>
      <c r="AT2439" s="225" t="s">
        <v>1270</v>
      </c>
      <c r="AU2439" s="225" t="s">
        <v>81</v>
      </c>
      <c r="AY2439" s="19" t="s">
        <v>160</v>
      </c>
      <c r="BE2439" s="226">
        <f>IF(N2439="základní",J2439,0)</f>
        <v>0</v>
      </c>
      <c r="BF2439" s="226">
        <f>IF(N2439="snížená",J2439,0)</f>
        <v>0</v>
      </c>
      <c r="BG2439" s="226">
        <f>IF(N2439="zákl. přenesená",J2439,0)</f>
        <v>0</v>
      </c>
      <c r="BH2439" s="226">
        <f>IF(N2439="sníž. přenesená",J2439,0)</f>
        <v>0</v>
      </c>
      <c r="BI2439" s="226">
        <f>IF(N2439="nulová",J2439,0)</f>
        <v>0</v>
      </c>
      <c r="BJ2439" s="19" t="s">
        <v>79</v>
      </c>
      <c r="BK2439" s="226">
        <f>ROUND(I2439*H2439,2)</f>
        <v>0</v>
      </c>
      <c r="BL2439" s="19" t="s">
        <v>269</v>
      </c>
      <c r="BM2439" s="225" t="s">
        <v>2373</v>
      </c>
    </row>
    <row r="2440" s="13" customFormat="1">
      <c r="A2440" s="13"/>
      <c r="B2440" s="232"/>
      <c r="C2440" s="233"/>
      <c r="D2440" s="234" t="s">
        <v>171</v>
      </c>
      <c r="E2440" s="235" t="s">
        <v>19</v>
      </c>
      <c r="F2440" s="236" t="s">
        <v>324</v>
      </c>
      <c r="G2440" s="233"/>
      <c r="H2440" s="235" t="s">
        <v>19</v>
      </c>
      <c r="I2440" s="237"/>
      <c r="J2440" s="233"/>
      <c r="K2440" s="233"/>
      <c r="L2440" s="238"/>
      <c r="M2440" s="239"/>
      <c r="N2440" s="240"/>
      <c r="O2440" s="240"/>
      <c r="P2440" s="240"/>
      <c r="Q2440" s="240"/>
      <c r="R2440" s="240"/>
      <c r="S2440" s="240"/>
      <c r="T2440" s="241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2" t="s">
        <v>171</v>
      </c>
      <c r="AU2440" s="242" t="s">
        <v>81</v>
      </c>
      <c r="AV2440" s="13" t="s">
        <v>79</v>
      </c>
      <c r="AW2440" s="13" t="s">
        <v>33</v>
      </c>
      <c r="AX2440" s="13" t="s">
        <v>72</v>
      </c>
      <c r="AY2440" s="242" t="s">
        <v>160</v>
      </c>
    </row>
    <row r="2441" s="14" customFormat="1">
      <c r="A2441" s="14"/>
      <c r="B2441" s="243"/>
      <c r="C2441" s="244"/>
      <c r="D2441" s="234" t="s">
        <v>171</v>
      </c>
      <c r="E2441" s="245" t="s">
        <v>19</v>
      </c>
      <c r="F2441" s="246" t="s">
        <v>2368</v>
      </c>
      <c r="G2441" s="244"/>
      <c r="H2441" s="247">
        <v>5.8499999999999996</v>
      </c>
      <c r="I2441" s="248"/>
      <c r="J2441" s="244"/>
      <c r="K2441" s="244"/>
      <c r="L2441" s="249"/>
      <c r="M2441" s="250"/>
      <c r="N2441" s="251"/>
      <c r="O2441" s="251"/>
      <c r="P2441" s="251"/>
      <c r="Q2441" s="251"/>
      <c r="R2441" s="251"/>
      <c r="S2441" s="251"/>
      <c r="T2441" s="252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3" t="s">
        <v>171</v>
      </c>
      <c r="AU2441" s="253" t="s">
        <v>81</v>
      </c>
      <c r="AV2441" s="14" t="s">
        <v>81</v>
      </c>
      <c r="AW2441" s="14" t="s">
        <v>33</v>
      </c>
      <c r="AX2441" s="14" t="s">
        <v>72</v>
      </c>
      <c r="AY2441" s="253" t="s">
        <v>160</v>
      </c>
    </row>
    <row r="2442" s="13" customFormat="1">
      <c r="A2442" s="13"/>
      <c r="B2442" s="232"/>
      <c r="C2442" s="233"/>
      <c r="D2442" s="234" t="s">
        <v>171</v>
      </c>
      <c r="E2442" s="235" t="s">
        <v>19</v>
      </c>
      <c r="F2442" s="236" t="s">
        <v>326</v>
      </c>
      <c r="G2442" s="233"/>
      <c r="H2442" s="235" t="s">
        <v>19</v>
      </c>
      <c r="I2442" s="237"/>
      <c r="J2442" s="233"/>
      <c r="K2442" s="233"/>
      <c r="L2442" s="238"/>
      <c r="M2442" s="239"/>
      <c r="N2442" s="240"/>
      <c r="O2442" s="240"/>
      <c r="P2442" s="240"/>
      <c r="Q2442" s="240"/>
      <c r="R2442" s="240"/>
      <c r="S2442" s="240"/>
      <c r="T2442" s="241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2" t="s">
        <v>171</v>
      </c>
      <c r="AU2442" s="242" t="s">
        <v>81</v>
      </c>
      <c r="AV2442" s="13" t="s">
        <v>79</v>
      </c>
      <c r="AW2442" s="13" t="s">
        <v>33</v>
      </c>
      <c r="AX2442" s="13" t="s">
        <v>72</v>
      </c>
      <c r="AY2442" s="242" t="s">
        <v>160</v>
      </c>
    </row>
    <row r="2443" s="14" customFormat="1">
      <c r="A2443" s="14"/>
      <c r="B2443" s="243"/>
      <c r="C2443" s="244"/>
      <c r="D2443" s="234" t="s">
        <v>171</v>
      </c>
      <c r="E2443" s="245" t="s">
        <v>19</v>
      </c>
      <c r="F2443" s="246" t="s">
        <v>2369</v>
      </c>
      <c r="G2443" s="244"/>
      <c r="H2443" s="247">
        <v>13.4</v>
      </c>
      <c r="I2443" s="248"/>
      <c r="J2443" s="244"/>
      <c r="K2443" s="244"/>
      <c r="L2443" s="249"/>
      <c r="M2443" s="250"/>
      <c r="N2443" s="251"/>
      <c r="O2443" s="251"/>
      <c r="P2443" s="251"/>
      <c r="Q2443" s="251"/>
      <c r="R2443" s="251"/>
      <c r="S2443" s="251"/>
      <c r="T2443" s="252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3" t="s">
        <v>171</v>
      </c>
      <c r="AU2443" s="253" t="s">
        <v>81</v>
      </c>
      <c r="AV2443" s="14" t="s">
        <v>81</v>
      </c>
      <c r="AW2443" s="14" t="s">
        <v>33</v>
      </c>
      <c r="AX2443" s="14" t="s">
        <v>72</v>
      </c>
      <c r="AY2443" s="253" t="s">
        <v>160</v>
      </c>
    </row>
    <row r="2444" s="15" customFormat="1">
      <c r="A2444" s="15"/>
      <c r="B2444" s="254"/>
      <c r="C2444" s="255"/>
      <c r="D2444" s="234" t="s">
        <v>171</v>
      </c>
      <c r="E2444" s="256" t="s">
        <v>19</v>
      </c>
      <c r="F2444" s="257" t="s">
        <v>173</v>
      </c>
      <c r="G2444" s="255"/>
      <c r="H2444" s="258">
        <v>19.25</v>
      </c>
      <c r="I2444" s="259"/>
      <c r="J2444" s="255"/>
      <c r="K2444" s="255"/>
      <c r="L2444" s="260"/>
      <c r="M2444" s="261"/>
      <c r="N2444" s="262"/>
      <c r="O2444" s="262"/>
      <c r="P2444" s="262"/>
      <c r="Q2444" s="262"/>
      <c r="R2444" s="262"/>
      <c r="S2444" s="262"/>
      <c r="T2444" s="263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T2444" s="264" t="s">
        <v>171</v>
      </c>
      <c r="AU2444" s="264" t="s">
        <v>81</v>
      </c>
      <c r="AV2444" s="15" t="s">
        <v>167</v>
      </c>
      <c r="AW2444" s="15" t="s">
        <v>33</v>
      </c>
      <c r="AX2444" s="15" t="s">
        <v>79</v>
      </c>
      <c r="AY2444" s="264" t="s">
        <v>160</v>
      </c>
    </row>
    <row r="2445" s="2" customFormat="1" ht="16.5" customHeight="1">
      <c r="A2445" s="40"/>
      <c r="B2445" s="41"/>
      <c r="C2445" s="279" t="s">
        <v>2374</v>
      </c>
      <c r="D2445" s="279" t="s">
        <v>1270</v>
      </c>
      <c r="E2445" s="280" t="s">
        <v>2375</v>
      </c>
      <c r="F2445" s="281" t="s">
        <v>2376</v>
      </c>
      <c r="G2445" s="282" t="s">
        <v>2377</v>
      </c>
      <c r="H2445" s="283">
        <v>9</v>
      </c>
      <c r="I2445" s="284"/>
      <c r="J2445" s="285">
        <f>ROUND(I2445*H2445,2)</f>
        <v>0</v>
      </c>
      <c r="K2445" s="281" t="s">
        <v>166</v>
      </c>
      <c r="L2445" s="286"/>
      <c r="M2445" s="287" t="s">
        <v>19</v>
      </c>
      <c r="N2445" s="288" t="s">
        <v>43</v>
      </c>
      <c r="O2445" s="86"/>
      <c r="P2445" s="223">
        <f>O2445*H2445</f>
        <v>0</v>
      </c>
      <c r="Q2445" s="223">
        <v>0.00020000000000000001</v>
      </c>
      <c r="R2445" s="223">
        <f>Q2445*H2445</f>
        <v>0.0018000000000000002</v>
      </c>
      <c r="S2445" s="223">
        <v>0</v>
      </c>
      <c r="T2445" s="224">
        <f>S2445*H2445</f>
        <v>0</v>
      </c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R2445" s="225" t="s">
        <v>367</v>
      </c>
      <c r="AT2445" s="225" t="s">
        <v>1270</v>
      </c>
      <c r="AU2445" s="225" t="s">
        <v>81</v>
      </c>
      <c r="AY2445" s="19" t="s">
        <v>160</v>
      </c>
      <c r="BE2445" s="226">
        <f>IF(N2445="základní",J2445,0)</f>
        <v>0</v>
      </c>
      <c r="BF2445" s="226">
        <f>IF(N2445="snížená",J2445,0)</f>
        <v>0</v>
      </c>
      <c r="BG2445" s="226">
        <f>IF(N2445="zákl. přenesená",J2445,0)</f>
        <v>0</v>
      </c>
      <c r="BH2445" s="226">
        <f>IF(N2445="sníž. přenesená",J2445,0)</f>
        <v>0</v>
      </c>
      <c r="BI2445" s="226">
        <f>IF(N2445="nulová",J2445,0)</f>
        <v>0</v>
      </c>
      <c r="BJ2445" s="19" t="s">
        <v>79</v>
      </c>
      <c r="BK2445" s="226">
        <f>ROUND(I2445*H2445,2)</f>
        <v>0</v>
      </c>
      <c r="BL2445" s="19" t="s">
        <v>269</v>
      </c>
      <c r="BM2445" s="225" t="s">
        <v>2378</v>
      </c>
    </row>
    <row r="2446" s="13" customFormat="1">
      <c r="A2446" s="13"/>
      <c r="B2446" s="232"/>
      <c r="C2446" s="233"/>
      <c r="D2446" s="234" t="s">
        <v>171</v>
      </c>
      <c r="E2446" s="235" t="s">
        <v>19</v>
      </c>
      <c r="F2446" s="236" t="s">
        <v>324</v>
      </c>
      <c r="G2446" s="233"/>
      <c r="H2446" s="235" t="s">
        <v>19</v>
      </c>
      <c r="I2446" s="237"/>
      <c r="J2446" s="233"/>
      <c r="K2446" s="233"/>
      <c r="L2446" s="238"/>
      <c r="M2446" s="239"/>
      <c r="N2446" s="240"/>
      <c r="O2446" s="240"/>
      <c r="P2446" s="240"/>
      <c r="Q2446" s="240"/>
      <c r="R2446" s="240"/>
      <c r="S2446" s="240"/>
      <c r="T2446" s="241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2" t="s">
        <v>171</v>
      </c>
      <c r="AU2446" s="242" t="s">
        <v>81</v>
      </c>
      <c r="AV2446" s="13" t="s">
        <v>79</v>
      </c>
      <c r="AW2446" s="13" t="s">
        <v>33</v>
      </c>
      <c r="AX2446" s="13" t="s">
        <v>72</v>
      </c>
      <c r="AY2446" s="242" t="s">
        <v>160</v>
      </c>
    </row>
    <row r="2447" s="14" customFormat="1">
      <c r="A2447" s="14"/>
      <c r="B2447" s="243"/>
      <c r="C2447" s="244"/>
      <c r="D2447" s="234" t="s">
        <v>171</v>
      </c>
      <c r="E2447" s="245" t="s">
        <v>19</v>
      </c>
      <c r="F2447" s="246" t="s">
        <v>934</v>
      </c>
      <c r="G2447" s="244"/>
      <c r="H2447" s="247">
        <v>2</v>
      </c>
      <c r="I2447" s="248"/>
      <c r="J2447" s="244"/>
      <c r="K2447" s="244"/>
      <c r="L2447" s="249"/>
      <c r="M2447" s="250"/>
      <c r="N2447" s="251"/>
      <c r="O2447" s="251"/>
      <c r="P2447" s="251"/>
      <c r="Q2447" s="251"/>
      <c r="R2447" s="251"/>
      <c r="S2447" s="251"/>
      <c r="T2447" s="252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3" t="s">
        <v>171</v>
      </c>
      <c r="AU2447" s="253" t="s">
        <v>81</v>
      </c>
      <c r="AV2447" s="14" t="s">
        <v>81</v>
      </c>
      <c r="AW2447" s="14" t="s">
        <v>33</v>
      </c>
      <c r="AX2447" s="14" t="s">
        <v>72</v>
      </c>
      <c r="AY2447" s="253" t="s">
        <v>160</v>
      </c>
    </row>
    <row r="2448" s="13" customFormat="1">
      <c r="A2448" s="13"/>
      <c r="B2448" s="232"/>
      <c r="C2448" s="233"/>
      <c r="D2448" s="234" t="s">
        <v>171</v>
      </c>
      <c r="E2448" s="235" t="s">
        <v>19</v>
      </c>
      <c r="F2448" s="236" t="s">
        <v>326</v>
      </c>
      <c r="G2448" s="233"/>
      <c r="H2448" s="235" t="s">
        <v>19</v>
      </c>
      <c r="I2448" s="237"/>
      <c r="J2448" s="233"/>
      <c r="K2448" s="233"/>
      <c r="L2448" s="238"/>
      <c r="M2448" s="239"/>
      <c r="N2448" s="240"/>
      <c r="O2448" s="240"/>
      <c r="P2448" s="240"/>
      <c r="Q2448" s="240"/>
      <c r="R2448" s="240"/>
      <c r="S2448" s="240"/>
      <c r="T2448" s="241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2" t="s">
        <v>171</v>
      </c>
      <c r="AU2448" s="242" t="s">
        <v>81</v>
      </c>
      <c r="AV2448" s="13" t="s">
        <v>79</v>
      </c>
      <c r="AW2448" s="13" t="s">
        <v>33</v>
      </c>
      <c r="AX2448" s="13" t="s">
        <v>72</v>
      </c>
      <c r="AY2448" s="242" t="s">
        <v>160</v>
      </c>
    </row>
    <row r="2449" s="14" customFormat="1">
      <c r="A2449" s="14"/>
      <c r="B2449" s="243"/>
      <c r="C2449" s="244"/>
      <c r="D2449" s="234" t="s">
        <v>171</v>
      </c>
      <c r="E2449" s="245" t="s">
        <v>19</v>
      </c>
      <c r="F2449" s="246" t="s">
        <v>213</v>
      </c>
      <c r="G2449" s="244"/>
      <c r="H2449" s="247">
        <v>7</v>
      </c>
      <c r="I2449" s="248"/>
      <c r="J2449" s="244"/>
      <c r="K2449" s="244"/>
      <c r="L2449" s="249"/>
      <c r="M2449" s="250"/>
      <c r="N2449" s="251"/>
      <c r="O2449" s="251"/>
      <c r="P2449" s="251"/>
      <c r="Q2449" s="251"/>
      <c r="R2449" s="251"/>
      <c r="S2449" s="251"/>
      <c r="T2449" s="252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3" t="s">
        <v>171</v>
      </c>
      <c r="AU2449" s="253" t="s">
        <v>81</v>
      </c>
      <c r="AV2449" s="14" t="s">
        <v>81</v>
      </c>
      <c r="AW2449" s="14" t="s">
        <v>33</v>
      </c>
      <c r="AX2449" s="14" t="s">
        <v>72</v>
      </c>
      <c r="AY2449" s="253" t="s">
        <v>160</v>
      </c>
    </row>
    <row r="2450" s="15" customFormat="1">
      <c r="A2450" s="15"/>
      <c r="B2450" s="254"/>
      <c r="C2450" s="255"/>
      <c r="D2450" s="234" t="s">
        <v>171</v>
      </c>
      <c r="E2450" s="256" t="s">
        <v>19</v>
      </c>
      <c r="F2450" s="257" t="s">
        <v>173</v>
      </c>
      <c r="G2450" s="255"/>
      <c r="H2450" s="258">
        <v>9</v>
      </c>
      <c r="I2450" s="259"/>
      <c r="J2450" s="255"/>
      <c r="K2450" s="255"/>
      <c r="L2450" s="260"/>
      <c r="M2450" s="261"/>
      <c r="N2450" s="262"/>
      <c r="O2450" s="262"/>
      <c r="P2450" s="262"/>
      <c r="Q2450" s="262"/>
      <c r="R2450" s="262"/>
      <c r="S2450" s="262"/>
      <c r="T2450" s="263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T2450" s="264" t="s">
        <v>171</v>
      </c>
      <c r="AU2450" s="264" t="s">
        <v>81</v>
      </c>
      <c r="AV2450" s="15" t="s">
        <v>167</v>
      </c>
      <c r="AW2450" s="15" t="s">
        <v>33</v>
      </c>
      <c r="AX2450" s="15" t="s">
        <v>79</v>
      </c>
      <c r="AY2450" s="264" t="s">
        <v>160</v>
      </c>
    </row>
    <row r="2451" s="2" customFormat="1" ht="24.15" customHeight="1">
      <c r="A2451" s="40"/>
      <c r="B2451" s="41"/>
      <c r="C2451" s="214" t="s">
        <v>2379</v>
      </c>
      <c r="D2451" s="214" t="s">
        <v>162</v>
      </c>
      <c r="E2451" s="215" t="s">
        <v>2380</v>
      </c>
      <c r="F2451" s="216" t="s">
        <v>2381</v>
      </c>
      <c r="G2451" s="217" t="s">
        <v>1596</v>
      </c>
      <c r="H2451" s="218">
        <v>1</v>
      </c>
      <c r="I2451" s="219"/>
      <c r="J2451" s="220">
        <f>ROUND(I2451*H2451,2)</f>
        <v>0</v>
      </c>
      <c r="K2451" s="216" t="s">
        <v>19</v>
      </c>
      <c r="L2451" s="46"/>
      <c r="M2451" s="221" t="s">
        <v>19</v>
      </c>
      <c r="N2451" s="222" t="s">
        <v>43</v>
      </c>
      <c r="O2451" s="86"/>
      <c r="P2451" s="223">
        <f>O2451*H2451</f>
        <v>0</v>
      </c>
      <c r="Q2451" s="223">
        <v>0.099000000000000005</v>
      </c>
      <c r="R2451" s="223">
        <f>Q2451*H2451</f>
        <v>0.099000000000000005</v>
      </c>
      <c r="S2451" s="223">
        <v>0</v>
      </c>
      <c r="T2451" s="224">
        <f>S2451*H2451</f>
        <v>0</v>
      </c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R2451" s="225" t="s">
        <v>269</v>
      </c>
      <c r="AT2451" s="225" t="s">
        <v>162</v>
      </c>
      <c r="AU2451" s="225" t="s">
        <v>81</v>
      </c>
      <c r="AY2451" s="19" t="s">
        <v>160</v>
      </c>
      <c r="BE2451" s="226">
        <f>IF(N2451="základní",J2451,0)</f>
        <v>0</v>
      </c>
      <c r="BF2451" s="226">
        <f>IF(N2451="snížená",J2451,0)</f>
        <v>0</v>
      </c>
      <c r="BG2451" s="226">
        <f>IF(N2451="zákl. přenesená",J2451,0)</f>
        <v>0</v>
      </c>
      <c r="BH2451" s="226">
        <f>IF(N2451="sníž. přenesená",J2451,0)</f>
        <v>0</v>
      </c>
      <c r="BI2451" s="226">
        <f>IF(N2451="nulová",J2451,0)</f>
        <v>0</v>
      </c>
      <c r="BJ2451" s="19" t="s">
        <v>79</v>
      </c>
      <c r="BK2451" s="226">
        <f>ROUND(I2451*H2451,2)</f>
        <v>0</v>
      </c>
      <c r="BL2451" s="19" t="s">
        <v>269</v>
      </c>
      <c r="BM2451" s="225" t="s">
        <v>2382</v>
      </c>
    </row>
    <row r="2452" s="2" customFormat="1" ht="24.15" customHeight="1">
      <c r="A2452" s="40"/>
      <c r="B2452" s="41"/>
      <c r="C2452" s="214" t="s">
        <v>2383</v>
      </c>
      <c r="D2452" s="214" t="s">
        <v>162</v>
      </c>
      <c r="E2452" s="215" t="s">
        <v>2384</v>
      </c>
      <c r="F2452" s="216" t="s">
        <v>2385</v>
      </c>
      <c r="G2452" s="217" t="s">
        <v>1596</v>
      </c>
      <c r="H2452" s="218">
        <v>6</v>
      </c>
      <c r="I2452" s="219"/>
      <c r="J2452" s="220">
        <f>ROUND(I2452*H2452,2)</f>
        <v>0</v>
      </c>
      <c r="K2452" s="216" t="s">
        <v>19</v>
      </c>
      <c r="L2452" s="46"/>
      <c r="M2452" s="221" t="s">
        <v>19</v>
      </c>
      <c r="N2452" s="222" t="s">
        <v>43</v>
      </c>
      <c r="O2452" s="86"/>
      <c r="P2452" s="223">
        <f>O2452*H2452</f>
        <v>0</v>
      </c>
      <c r="Q2452" s="223">
        <v>0.0030000000000000001</v>
      </c>
      <c r="R2452" s="223">
        <f>Q2452*H2452</f>
        <v>0.018000000000000002</v>
      </c>
      <c r="S2452" s="223">
        <v>0</v>
      </c>
      <c r="T2452" s="224">
        <f>S2452*H2452</f>
        <v>0</v>
      </c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R2452" s="225" t="s">
        <v>269</v>
      </c>
      <c r="AT2452" s="225" t="s">
        <v>162</v>
      </c>
      <c r="AU2452" s="225" t="s">
        <v>81</v>
      </c>
      <c r="AY2452" s="19" t="s">
        <v>160</v>
      </c>
      <c r="BE2452" s="226">
        <f>IF(N2452="základní",J2452,0)</f>
        <v>0</v>
      </c>
      <c r="BF2452" s="226">
        <f>IF(N2452="snížená",J2452,0)</f>
        <v>0</v>
      </c>
      <c r="BG2452" s="226">
        <f>IF(N2452="zákl. přenesená",J2452,0)</f>
        <v>0</v>
      </c>
      <c r="BH2452" s="226">
        <f>IF(N2452="sníž. přenesená",J2452,0)</f>
        <v>0</v>
      </c>
      <c r="BI2452" s="226">
        <f>IF(N2452="nulová",J2452,0)</f>
        <v>0</v>
      </c>
      <c r="BJ2452" s="19" t="s">
        <v>79</v>
      </c>
      <c r="BK2452" s="226">
        <f>ROUND(I2452*H2452,2)</f>
        <v>0</v>
      </c>
      <c r="BL2452" s="19" t="s">
        <v>269</v>
      </c>
      <c r="BM2452" s="225" t="s">
        <v>2386</v>
      </c>
    </row>
    <row r="2453" s="2" customFormat="1" ht="24.15" customHeight="1">
      <c r="A2453" s="40"/>
      <c r="B2453" s="41"/>
      <c r="C2453" s="214" t="s">
        <v>2387</v>
      </c>
      <c r="D2453" s="214" t="s">
        <v>162</v>
      </c>
      <c r="E2453" s="215" t="s">
        <v>2388</v>
      </c>
      <c r="F2453" s="216" t="s">
        <v>2389</v>
      </c>
      <c r="G2453" s="217" t="s">
        <v>1596</v>
      </c>
      <c r="H2453" s="218">
        <v>6</v>
      </c>
      <c r="I2453" s="219"/>
      <c r="J2453" s="220">
        <f>ROUND(I2453*H2453,2)</f>
        <v>0</v>
      </c>
      <c r="K2453" s="216" t="s">
        <v>19</v>
      </c>
      <c r="L2453" s="46"/>
      <c r="M2453" s="221" t="s">
        <v>19</v>
      </c>
      <c r="N2453" s="222" t="s">
        <v>43</v>
      </c>
      <c r="O2453" s="86"/>
      <c r="P2453" s="223">
        <f>O2453*H2453</f>
        <v>0</v>
      </c>
      <c r="Q2453" s="223">
        <v>0.0060000000000000001</v>
      </c>
      <c r="R2453" s="223">
        <f>Q2453*H2453</f>
        <v>0.036000000000000004</v>
      </c>
      <c r="S2453" s="223">
        <v>0</v>
      </c>
      <c r="T2453" s="224">
        <f>S2453*H2453</f>
        <v>0</v>
      </c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R2453" s="225" t="s">
        <v>269</v>
      </c>
      <c r="AT2453" s="225" t="s">
        <v>162</v>
      </c>
      <c r="AU2453" s="225" t="s">
        <v>81</v>
      </c>
      <c r="AY2453" s="19" t="s">
        <v>160</v>
      </c>
      <c r="BE2453" s="226">
        <f>IF(N2453="základní",J2453,0)</f>
        <v>0</v>
      </c>
      <c r="BF2453" s="226">
        <f>IF(N2453="snížená",J2453,0)</f>
        <v>0</v>
      </c>
      <c r="BG2453" s="226">
        <f>IF(N2453="zákl. přenesená",J2453,0)</f>
        <v>0</v>
      </c>
      <c r="BH2453" s="226">
        <f>IF(N2453="sníž. přenesená",J2453,0)</f>
        <v>0</v>
      </c>
      <c r="BI2453" s="226">
        <f>IF(N2453="nulová",J2453,0)</f>
        <v>0</v>
      </c>
      <c r="BJ2453" s="19" t="s">
        <v>79</v>
      </c>
      <c r="BK2453" s="226">
        <f>ROUND(I2453*H2453,2)</f>
        <v>0</v>
      </c>
      <c r="BL2453" s="19" t="s">
        <v>269</v>
      </c>
      <c r="BM2453" s="225" t="s">
        <v>2390</v>
      </c>
    </row>
    <row r="2454" s="2" customFormat="1" ht="24.15" customHeight="1">
      <c r="A2454" s="40"/>
      <c r="B2454" s="41"/>
      <c r="C2454" s="214" t="s">
        <v>2391</v>
      </c>
      <c r="D2454" s="214" t="s">
        <v>162</v>
      </c>
      <c r="E2454" s="215" t="s">
        <v>2392</v>
      </c>
      <c r="F2454" s="216" t="s">
        <v>2393</v>
      </c>
      <c r="G2454" s="217" t="s">
        <v>1596</v>
      </c>
      <c r="H2454" s="218">
        <v>6</v>
      </c>
      <c r="I2454" s="219"/>
      <c r="J2454" s="220">
        <f>ROUND(I2454*H2454,2)</f>
        <v>0</v>
      </c>
      <c r="K2454" s="216" t="s">
        <v>19</v>
      </c>
      <c r="L2454" s="46"/>
      <c r="M2454" s="221" t="s">
        <v>19</v>
      </c>
      <c r="N2454" s="222" t="s">
        <v>43</v>
      </c>
      <c r="O2454" s="86"/>
      <c r="P2454" s="223">
        <f>O2454*H2454</f>
        <v>0</v>
      </c>
      <c r="Q2454" s="223">
        <v>0.014999999999999999</v>
      </c>
      <c r="R2454" s="223">
        <f>Q2454*H2454</f>
        <v>0.089999999999999997</v>
      </c>
      <c r="S2454" s="223">
        <v>0</v>
      </c>
      <c r="T2454" s="224">
        <f>S2454*H2454</f>
        <v>0</v>
      </c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R2454" s="225" t="s">
        <v>269</v>
      </c>
      <c r="AT2454" s="225" t="s">
        <v>162</v>
      </c>
      <c r="AU2454" s="225" t="s">
        <v>81</v>
      </c>
      <c r="AY2454" s="19" t="s">
        <v>160</v>
      </c>
      <c r="BE2454" s="226">
        <f>IF(N2454="základní",J2454,0)</f>
        <v>0</v>
      </c>
      <c r="BF2454" s="226">
        <f>IF(N2454="snížená",J2454,0)</f>
        <v>0</v>
      </c>
      <c r="BG2454" s="226">
        <f>IF(N2454="zákl. přenesená",J2454,0)</f>
        <v>0</v>
      </c>
      <c r="BH2454" s="226">
        <f>IF(N2454="sníž. přenesená",J2454,0)</f>
        <v>0</v>
      </c>
      <c r="BI2454" s="226">
        <f>IF(N2454="nulová",J2454,0)</f>
        <v>0</v>
      </c>
      <c r="BJ2454" s="19" t="s">
        <v>79</v>
      </c>
      <c r="BK2454" s="226">
        <f>ROUND(I2454*H2454,2)</f>
        <v>0</v>
      </c>
      <c r="BL2454" s="19" t="s">
        <v>269</v>
      </c>
      <c r="BM2454" s="225" t="s">
        <v>2394</v>
      </c>
    </row>
    <row r="2455" s="2" customFormat="1" ht="24.15" customHeight="1">
      <c r="A2455" s="40"/>
      <c r="B2455" s="41"/>
      <c r="C2455" s="214" t="s">
        <v>2395</v>
      </c>
      <c r="D2455" s="214" t="s">
        <v>162</v>
      </c>
      <c r="E2455" s="215" t="s">
        <v>2396</v>
      </c>
      <c r="F2455" s="216" t="s">
        <v>2397</v>
      </c>
      <c r="G2455" s="217" t="s">
        <v>1596</v>
      </c>
      <c r="H2455" s="218">
        <v>7</v>
      </c>
      <c r="I2455" s="219"/>
      <c r="J2455" s="220">
        <f>ROUND(I2455*H2455,2)</f>
        <v>0</v>
      </c>
      <c r="K2455" s="216" t="s">
        <v>19</v>
      </c>
      <c r="L2455" s="46"/>
      <c r="M2455" s="221" t="s">
        <v>19</v>
      </c>
      <c r="N2455" s="222" t="s">
        <v>43</v>
      </c>
      <c r="O2455" s="86"/>
      <c r="P2455" s="223">
        <f>O2455*H2455</f>
        <v>0</v>
      </c>
      <c r="Q2455" s="223">
        <v>0.044999999999999998</v>
      </c>
      <c r="R2455" s="223">
        <f>Q2455*H2455</f>
        <v>0.315</v>
      </c>
      <c r="S2455" s="223">
        <v>0</v>
      </c>
      <c r="T2455" s="224">
        <f>S2455*H2455</f>
        <v>0</v>
      </c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R2455" s="225" t="s">
        <v>269</v>
      </c>
      <c r="AT2455" s="225" t="s">
        <v>162</v>
      </c>
      <c r="AU2455" s="225" t="s">
        <v>81</v>
      </c>
      <c r="AY2455" s="19" t="s">
        <v>160</v>
      </c>
      <c r="BE2455" s="226">
        <f>IF(N2455="základní",J2455,0)</f>
        <v>0</v>
      </c>
      <c r="BF2455" s="226">
        <f>IF(N2455="snížená",J2455,0)</f>
        <v>0</v>
      </c>
      <c r="BG2455" s="226">
        <f>IF(N2455="zákl. přenesená",J2455,0)</f>
        <v>0</v>
      </c>
      <c r="BH2455" s="226">
        <f>IF(N2455="sníž. přenesená",J2455,0)</f>
        <v>0</v>
      </c>
      <c r="BI2455" s="226">
        <f>IF(N2455="nulová",J2455,0)</f>
        <v>0</v>
      </c>
      <c r="BJ2455" s="19" t="s">
        <v>79</v>
      </c>
      <c r="BK2455" s="226">
        <f>ROUND(I2455*H2455,2)</f>
        <v>0</v>
      </c>
      <c r="BL2455" s="19" t="s">
        <v>269</v>
      </c>
      <c r="BM2455" s="225" t="s">
        <v>2398</v>
      </c>
    </row>
    <row r="2456" s="2" customFormat="1" ht="24.15" customHeight="1">
      <c r="A2456" s="40"/>
      <c r="B2456" s="41"/>
      <c r="C2456" s="214" t="s">
        <v>2399</v>
      </c>
      <c r="D2456" s="214" t="s">
        <v>162</v>
      </c>
      <c r="E2456" s="215" t="s">
        <v>2400</v>
      </c>
      <c r="F2456" s="216" t="s">
        <v>2401</v>
      </c>
      <c r="G2456" s="217" t="s">
        <v>1596</v>
      </c>
      <c r="H2456" s="218">
        <v>1</v>
      </c>
      <c r="I2456" s="219"/>
      <c r="J2456" s="220">
        <f>ROUND(I2456*H2456,2)</f>
        <v>0</v>
      </c>
      <c r="K2456" s="216" t="s">
        <v>19</v>
      </c>
      <c r="L2456" s="46"/>
      <c r="M2456" s="221" t="s">
        <v>19</v>
      </c>
      <c r="N2456" s="222" t="s">
        <v>43</v>
      </c>
      <c r="O2456" s="86"/>
      <c r="P2456" s="223">
        <f>O2456*H2456</f>
        <v>0</v>
      </c>
      <c r="Q2456" s="223">
        <v>0.095000000000000001</v>
      </c>
      <c r="R2456" s="223">
        <f>Q2456*H2456</f>
        <v>0.095000000000000001</v>
      </c>
      <c r="S2456" s="223">
        <v>0</v>
      </c>
      <c r="T2456" s="224">
        <f>S2456*H2456</f>
        <v>0</v>
      </c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R2456" s="225" t="s">
        <v>269</v>
      </c>
      <c r="AT2456" s="225" t="s">
        <v>162</v>
      </c>
      <c r="AU2456" s="225" t="s">
        <v>81</v>
      </c>
      <c r="AY2456" s="19" t="s">
        <v>160</v>
      </c>
      <c r="BE2456" s="226">
        <f>IF(N2456="základní",J2456,0)</f>
        <v>0</v>
      </c>
      <c r="BF2456" s="226">
        <f>IF(N2456="snížená",J2456,0)</f>
        <v>0</v>
      </c>
      <c r="BG2456" s="226">
        <f>IF(N2456="zákl. přenesená",J2456,0)</f>
        <v>0</v>
      </c>
      <c r="BH2456" s="226">
        <f>IF(N2456="sníž. přenesená",J2456,0)</f>
        <v>0</v>
      </c>
      <c r="BI2456" s="226">
        <f>IF(N2456="nulová",J2456,0)</f>
        <v>0</v>
      </c>
      <c r="BJ2456" s="19" t="s">
        <v>79</v>
      </c>
      <c r="BK2456" s="226">
        <f>ROUND(I2456*H2456,2)</f>
        <v>0</v>
      </c>
      <c r="BL2456" s="19" t="s">
        <v>269</v>
      </c>
      <c r="BM2456" s="225" t="s">
        <v>2402</v>
      </c>
    </row>
    <row r="2457" s="2" customFormat="1" ht="21.75" customHeight="1">
      <c r="A2457" s="40"/>
      <c r="B2457" s="41"/>
      <c r="C2457" s="214" t="s">
        <v>2403</v>
      </c>
      <c r="D2457" s="214" t="s">
        <v>162</v>
      </c>
      <c r="E2457" s="215" t="s">
        <v>2404</v>
      </c>
      <c r="F2457" s="216" t="s">
        <v>2405</v>
      </c>
      <c r="G2457" s="217" t="s">
        <v>1596</v>
      </c>
      <c r="H2457" s="218">
        <v>8</v>
      </c>
      <c r="I2457" s="219"/>
      <c r="J2457" s="220">
        <f>ROUND(I2457*H2457,2)</f>
        <v>0</v>
      </c>
      <c r="K2457" s="216" t="s">
        <v>19</v>
      </c>
      <c r="L2457" s="46"/>
      <c r="M2457" s="221" t="s">
        <v>19</v>
      </c>
      <c r="N2457" s="222" t="s">
        <v>43</v>
      </c>
      <c r="O2457" s="86"/>
      <c r="P2457" s="223">
        <f>O2457*H2457</f>
        <v>0</v>
      </c>
      <c r="Q2457" s="223">
        <v>0.0080000000000000002</v>
      </c>
      <c r="R2457" s="223">
        <f>Q2457*H2457</f>
        <v>0.064000000000000001</v>
      </c>
      <c r="S2457" s="223">
        <v>0</v>
      </c>
      <c r="T2457" s="224">
        <f>S2457*H2457</f>
        <v>0</v>
      </c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R2457" s="225" t="s">
        <v>269</v>
      </c>
      <c r="AT2457" s="225" t="s">
        <v>162</v>
      </c>
      <c r="AU2457" s="225" t="s">
        <v>81</v>
      </c>
      <c r="AY2457" s="19" t="s">
        <v>160</v>
      </c>
      <c r="BE2457" s="226">
        <f>IF(N2457="základní",J2457,0)</f>
        <v>0</v>
      </c>
      <c r="BF2457" s="226">
        <f>IF(N2457="snížená",J2457,0)</f>
        <v>0</v>
      </c>
      <c r="BG2457" s="226">
        <f>IF(N2457="zákl. přenesená",J2457,0)</f>
        <v>0</v>
      </c>
      <c r="BH2457" s="226">
        <f>IF(N2457="sníž. přenesená",J2457,0)</f>
        <v>0</v>
      </c>
      <c r="BI2457" s="226">
        <f>IF(N2457="nulová",J2457,0)</f>
        <v>0</v>
      </c>
      <c r="BJ2457" s="19" t="s">
        <v>79</v>
      </c>
      <c r="BK2457" s="226">
        <f>ROUND(I2457*H2457,2)</f>
        <v>0</v>
      </c>
      <c r="BL2457" s="19" t="s">
        <v>269</v>
      </c>
      <c r="BM2457" s="225" t="s">
        <v>2406</v>
      </c>
    </row>
    <row r="2458" s="2" customFormat="1" ht="24.15" customHeight="1">
      <c r="A2458" s="40"/>
      <c r="B2458" s="41"/>
      <c r="C2458" s="214" t="s">
        <v>2407</v>
      </c>
      <c r="D2458" s="214" t="s">
        <v>162</v>
      </c>
      <c r="E2458" s="215" t="s">
        <v>2408</v>
      </c>
      <c r="F2458" s="216" t="s">
        <v>2409</v>
      </c>
      <c r="G2458" s="217" t="s">
        <v>1596</v>
      </c>
      <c r="H2458" s="218">
        <v>10</v>
      </c>
      <c r="I2458" s="219"/>
      <c r="J2458" s="220">
        <f>ROUND(I2458*H2458,2)</f>
        <v>0</v>
      </c>
      <c r="K2458" s="216" t="s">
        <v>19</v>
      </c>
      <c r="L2458" s="46"/>
      <c r="M2458" s="221" t="s">
        <v>19</v>
      </c>
      <c r="N2458" s="222" t="s">
        <v>43</v>
      </c>
      <c r="O2458" s="86"/>
      <c r="P2458" s="223">
        <f>O2458*H2458</f>
        <v>0</v>
      </c>
      <c r="Q2458" s="223">
        <v>0.014999999999999999</v>
      </c>
      <c r="R2458" s="223">
        <f>Q2458*H2458</f>
        <v>0.14999999999999999</v>
      </c>
      <c r="S2458" s="223">
        <v>0</v>
      </c>
      <c r="T2458" s="224">
        <f>S2458*H2458</f>
        <v>0</v>
      </c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R2458" s="225" t="s">
        <v>269</v>
      </c>
      <c r="AT2458" s="225" t="s">
        <v>162</v>
      </c>
      <c r="AU2458" s="225" t="s">
        <v>81</v>
      </c>
      <c r="AY2458" s="19" t="s">
        <v>160</v>
      </c>
      <c r="BE2458" s="226">
        <f>IF(N2458="základní",J2458,0)</f>
        <v>0</v>
      </c>
      <c r="BF2458" s="226">
        <f>IF(N2458="snížená",J2458,0)</f>
        <v>0</v>
      </c>
      <c r="BG2458" s="226">
        <f>IF(N2458="zákl. přenesená",J2458,0)</f>
        <v>0</v>
      </c>
      <c r="BH2458" s="226">
        <f>IF(N2458="sníž. přenesená",J2458,0)</f>
        <v>0</v>
      </c>
      <c r="BI2458" s="226">
        <f>IF(N2458="nulová",J2458,0)</f>
        <v>0</v>
      </c>
      <c r="BJ2458" s="19" t="s">
        <v>79</v>
      </c>
      <c r="BK2458" s="226">
        <f>ROUND(I2458*H2458,2)</f>
        <v>0</v>
      </c>
      <c r="BL2458" s="19" t="s">
        <v>269</v>
      </c>
      <c r="BM2458" s="225" t="s">
        <v>2410</v>
      </c>
    </row>
    <row r="2459" s="2" customFormat="1" ht="24.15" customHeight="1">
      <c r="A2459" s="40"/>
      <c r="B2459" s="41"/>
      <c r="C2459" s="214" t="s">
        <v>2411</v>
      </c>
      <c r="D2459" s="214" t="s">
        <v>162</v>
      </c>
      <c r="E2459" s="215" t="s">
        <v>2412</v>
      </c>
      <c r="F2459" s="216" t="s">
        <v>2413</v>
      </c>
      <c r="G2459" s="217" t="s">
        <v>1596</v>
      </c>
      <c r="H2459" s="218">
        <v>5</v>
      </c>
      <c r="I2459" s="219"/>
      <c r="J2459" s="220">
        <f>ROUND(I2459*H2459,2)</f>
        <v>0</v>
      </c>
      <c r="K2459" s="216" t="s">
        <v>19</v>
      </c>
      <c r="L2459" s="46"/>
      <c r="M2459" s="221" t="s">
        <v>19</v>
      </c>
      <c r="N2459" s="222" t="s">
        <v>43</v>
      </c>
      <c r="O2459" s="86"/>
      <c r="P2459" s="223">
        <f>O2459*H2459</f>
        <v>0</v>
      </c>
      <c r="Q2459" s="223">
        <v>0.012</v>
      </c>
      <c r="R2459" s="223">
        <f>Q2459*H2459</f>
        <v>0.059999999999999998</v>
      </c>
      <c r="S2459" s="223">
        <v>0</v>
      </c>
      <c r="T2459" s="224">
        <f>S2459*H2459</f>
        <v>0</v>
      </c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R2459" s="225" t="s">
        <v>269</v>
      </c>
      <c r="AT2459" s="225" t="s">
        <v>162</v>
      </c>
      <c r="AU2459" s="225" t="s">
        <v>81</v>
      </c>
      <c r="AY2459" s="19" t="s">
        <v>160</v>
      </c>
      <c r="BE2459" s="226">
        <f>IF(N2459="základní",J2459,0)</f>
        <v>0</v>
      </c>
      <c r="BF2459" s="226">
        <f>IF(N2459="snížená",J2459,0)</f>
        <v>0</v>
      </c>
      <c r="BG2459" s="226">
        <f>IF(N2459="zákl. přenesená",J2459,0)</f>
        <v>0</v>
      </c>
      <c r="BH2459" s="226">
        <f>IF(N2459="sníž. přenesená",J2459,0)</f>
        <v>0</v>
      </c>
      <c r="BI2459" s="226">
        <f>IF(N2459="nulová",J2459,0)</f>
        <v>0</v>
      </c>
      <c r="BJ2459" s="19" t="s">
        <v>79</v>
      </c>
      <c r="BK2459" s="226">
        <f>ROUND(I2459*H2459,2)</f>
        <v>0</v>
      </c>
      <c r="BL2459" s="19" t="s">
        <v>269</v>
      </c>
      <c r="BM2459" s="225" t="s">
        <v>2414</v>
      </c>
    </row>
    <row r="2460" s="2" customFormat="1" ht="24.15" customHeight="1">
      <c r="A2460" s="40"/>
      <c r="B2460" s="41"/>
      <c r="C2460" s="214" t="s">
        <v>2415</v>
      </c>
      <c r="D2460" s="214" t="s">
        <v>162</v>
      </c>
      <c r="E2460" s="215" t="s">
        <v>2416</v>
      </c>
      <c r="F2460" s="216" t="s">
        <v>2417</v>
      </c>
      <c r="G2460" s="217" t="s">
        <v>1596</v>
      </c>
      <c r="H2460" s="218">
        <v>1</v>
      </c>
      <c r="I2460" s="219"/>
      <c r="J2460" s="220">
        <f>ROUND(I2460*H2460,2)</f>
        <v>0</v>
      </c>
      <c r="K2460" s="216" t="s">
        <v>19</v>
      </c>
      <c r="L2460" s="46"/>
      <c r="M2460" s="221" t="s">
        <v>19</v>
      </c>
      <c r="N2460" s="222" t="s">
        <v>43</v>
      </c>
      <c r="O2460" s="86"/>
      <c r="P2460" s="223">
        <f>O2460*H2460</f>
        <v>0</v>
      </c>
      <c r="Q2460" s="223">
        <v>0.021999999999999999</v>
      </c>
      <c r="R2460" s="223">
        <f>Q2460*H2460</f>
        <v>0.021999999999999999</v>
      </c>
      <c r="S2460" s="223">
        <v>0</v>
      </c>
      <c r="T2460" s="224">
        <f>S2460*H2460</f>
        <v>0</v>
      </c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R2460" s="225" t="s">
        <v>269</v>
      </c>
      <c r="AT2460" s="225" t="s">
        <v>162</v>
      </c>
      <c r="AU2460" s="225" t="s">
        <v>81</v>
      </c>
      <c r="AY2460" s="19" t="s">
        <v>160</v>
      </c>
      <c r="BE2460" s="226">
        <f>IF(N2460="základní",J2460,0)</f>
        <v>0</v>
      </c>
      <c r="BF2460" s="226">
        <f>IF(N2460="snížená",J2460,0)</f>
        <v>0</v>
      </c>
      <c r="BG2460" s="226">
        <f>IF(N2460="zákl. přenesená",J2460,0)</f>
        <v>0</v>
      </c>
      <c r="BH2460" s="226">
        <f>IF(N2460="sníž. přenesená",J2460,0)</f>
        <v>0</v>
      </c>
      <c r="BI2460" s="226">
        <f>IF(N2460="nulová",J2460,0)</f>
        <v>0</v>
      </c>
      <c r="BJ2460" s="19" t="s">
        <v>79</v>
      </c>
      <c r="BK2460" s="226">
        <f>ROUND(I2460*H2460,2)</f>
        <v>0</v>
      </c>
      <c r="BL2460" s="19" t="s">
        <v>269</v>
      </c>
      <c r="BM2460" s="225" t="s">
        <v>2418</v>
      </c>
    </row>
    <row r="2461" s="2" customFormat="1" ht="24.15" customHeight="1">
      <c r="A2461" s="40"/>
      <c r="B2461" s="41"/>
      <c r="C2461" s="214" t="s">
        <v>2419</v>
      </c>
      <c r="D2461" s="214" t="s">
        <v>162</v>
      </c>
      <c r="E2461" s="215" t="s">
        <v>2420</v>
      </c>
      <c r="F2461" s="216" t="s">
        <v>2421</v>
      </c>
      <c r="G2461" s="217" t="s">
        <v>253</v>
      </c>
      <c r="H2461" s="218">
        <v>1.036</v>
      </c>
      <c r="I2461" s="219"/>
      <c r="J2461" s="220">
        <f>ROUND(I2461*H2461,2)</f>
        <v>0</v>
      </c>
      <c r="K2461" s="216" t="s">
        <v>166</v>
      </c>
      <c r="L2461" s="46"/>
      <c r="M2461" s="221" t="s">
        <v>19</v>
      </c>
      <c r="N2461" s="222" t="s">
        <v>43</v>
      </c>
      <c r="O2461" s="86"/>
      <c r="P2461" s="223">
        <f>O2461*H2461</f>
        <v>0</v>
      </c>
      <c r="Q2461" s="223">
        <v>0</v>
      </c>
      <c r="R2461" s="223">
        <f>Q2461*H2461</f>
        <v>0</v>
      </c>
      <c r="S2461" s="223">
        <v>0</v>
      </c>
      <c r="T2461" s="224">
        <f>S2461*H2461</f>
        <v>0</v>
      </c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R2461" s="225" t="s">
        <v>269</v>
      </c>
      <c r="AT2461" s="225" t="s">
        <v>162</v>
      </c>
      <c r="AU2461" s="225" t="s">
        <v>81</v>
      </c>
      <c r="AY2461" s="19" t="s">
        <v>160</v>
      </c>
      <c r="BE2461" s="226">
        <f>IF(N2461="základní",J2461,0)</f>
        <v>0</v>
      </c>
      <c r="BF2461" s="226">
        <f>IF(N2461="snížená",J2461,0)</f>
        <v>0</v>
      </c>
      <c r="BG2461" s="226">
        <f>IF(N2461="zákl. přenesená",J2461,0)</f>
        <v>0</v>
      </c>
      <c r="BH2461" s="226">
        <f>IF(N2461="sníž. přenesená",J2461,0)</f>
        <v>0</v>
      </c>
      <c r="BI2461" s="226">
        <f>IF(N2461="nulová",J2461,0)</f>
        <v>0</v>
      </c>
      <c r="BJ2461" s="19" t="s">
        <v>79</v>
      </c>
      <c r="BK2461" s="226">
        <f>ROUND(I2461*H2461,2)</f>
        <v>0</v>
      </c>
      <c r="BL2461" s="19" t="s">
        <v>269</v>
      </c>
      <c r="BM2461" s="225" t="s">
        <v>2422</v>
      </c>
    </row>
    <row r="2462" s="2" customFormat="1">
      <c r="A2462" s="40"/>
      <c r="B2462" s="41"/>
      <c r="C2462" s="42"/>
      <c r="D2462" s="227" t="s">
        <v>169</v>
      </c>
      <c r="E2462" s="42"/>
      <c r="F2462" s="228" t="s">
        <v>2423</v>
      </c>
      <c r="G2462" s="42"/>
      <c r="H2462" s="42"/>
      <c r="I2462" s="229"/>
      <c r="J2462" s="42"/>
      <c r="K2462" s="42"/>
      <c r="L2462" s="46"/>
      <c r="M2462" s="230"/>
      <c r="N2462" s="231"/>
      <c r="O2462" s="86"/>
      <c r="P2462" s="86"/>
      <c r="Q2462" s="86"/>
      <c r="R2462" s="86"/>
      <c r="S2462" s="86"/>
      <c r="T2462" s="87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T2462" s="19" t="s">
        <v>169</v>
      </c>
      <c r="AU2462" s="19" t="s">
        <v>81</v>
      </c>
    </row>
    <row r="2463" s="12" customFormat="1" ht="22.8" customHeight="1">
      <c r="A2463" s="12"/>
      <c r="B2463" s="198"/>
      <c r="C2463" s="199"/>
      <c r="D2463" s="200" t="s">
        <v>71</v>
      </c>
      <c r="E2463" s="212" t="s">
        <v>606</v>
      </c>
      <c r="F2463" s="212" t="s">
        <v>607</v>
      </c>
      <c r="G2463" s="199"/>
      <c r="H2463" s="199"/>
      <c r="I2463" s="202"/>
      <c r="J2463" s="213">
        <f>BK2463</f>
        <v>0</v>
      </c>
      <c r="K2463" s="199"/>
      <c r="L2463" s="204"/>
      <c r="M2463" s="205"/>
      <c r="N2463" s="206"/>
      <c r="O2463" s="206"/>
      <c r="P2463" s="207">
        <f>SUM(P2464:P2599)</f>
        <v>0</v>
      </c>
      <c r="Q2463" s="206"/>
      <c r="R2463" s="207">
        <f>SUM(R2464:R2599)</f>
        <v>21.3825444</v>
      </c>
      <c r="S2463" s="206"/>
      <c r="T2463" s="208">
        <f>SUM(T2464:T2599)</f>
        <v>0</v>
      </c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R2463" s="209" t="s">
        <v>81</v>
      </c>
      <c r="AT2463" s="210" t="s">
        <v>71</v>
      </c>
      <c r="AU2463" s="210" t="s">
        <v>79</v>
      </c>
      <c r="AY2463" s="209" t="s">
        <v>160</v>
      </c>
      <c r="BK2463" s="211">
        <f>SUM(BK2464:BK2599)</f>
        <v>0</v>
      </c>
    </row>
    <row r="2464" s="2" customFormat="1" ht="21.75" customHeight="1">
      <c r="A2464" s="40"/>
      <c r="B2464" s="41"/>
      <c r="C2464" s="214" t="s">
        <v>2424</v>
      </c>
      <c r="D2464" s="214" t="s">
        <v>162</v>
      </c>
      <c r="E2464" s="215" t="s">
        <v>2425</v>
      </c>
      <c r="F2464" s="216" t="s">
        <v>2426</v>
      </c>
      <c r="G2464" s="217" t="s">
        <v>181</v>
      </c>
      <c r="H2464" s="218">
        <v>7.2770000000000001</v>
      </c>
      <c r="I2464" s="219"/>
      <c r="J2464" s="220">
        <f>ROUND(I2464*H2464,2)</f>
        <v>0</v>
      </c>
      <c r="K2464" s="216" t="s">
        <v>19</v>
      </c>
      <c r="L2464" s="46"/>
      <c r="M2464" s="221" t="s">
        <v>19</v>
      </c>
      <c r="N2464" s="222" t="s">
        <v>43</v>
      </c>
      <c r="O2464" s="86"/>
      <c r="P2464" s="223">
        <f>O2464*H2464</f>
        <v>0</v>
      </c>
      <c r="Q2464" s="223">
        <v>0.050000000000000003</v>
      </c>
      <c r="R2464" s="223">
        <f>Q2464*H2464</f>
        <v>0.36385000000000001</v>
      </c>
      <c r="S2464" s="223">
        <v>0</v>
      </c>
      <c r="T2464" s="224">
        <f>S2464*H2464</f>
        <v>0</v>
      </c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R2464" s="225" t="s">
        <v>269</v>
      </c>
      <c r="AT2464" s="225" t="s">
        <v>162</v>
      </c>
      <c r="AU2464" s="225" t="s">
        <v>81</v>
      </c>
      <c r="AY2464" s="19" t="s">
        <v>160</v>
      </c>
      <c r="BE2464" s="226">
        <f>IF(N2464="základní",J2464,0)</f>
        <v>0</v>
      </c>
      <c r="BF2464" s="226">
        <f>IF(N2464="snížená",J2464,0)</f>
        <v>0</v>
      </c>
      <c r="BG2464" s="226">
        <f>IF(N2464="zákl. přenesená",J2464,0)</f>
        <v>0</v>
      </c>
      <c r="BH2464" s="226">
        <f>IF(N2464="sníž. přenesená",J2464,0)</f>
        <v>0</v>
      </c>
      <c r="BI2464" s="226">
        <f>IF(N2464="nulová",J2464,0)</f>
        <v>0</v>
      </c>
      <c r="BJ2464" s="19" t="s">
        <v>79</v>
      </c>
      <c r="BK2464" s="226">
        <f>ROUND(I2464*H2464,2)</f>
        <v>0</v>
      </c>
      <c r="BL2464" s="19" t="s">
        <v>269</v>
      </c>
      <c r="BM2464" s="225" t="s">
        <v>2427</v>
      </c>
    </row>
    <row r="2465" s="14" customFormat="1">
      <c r="A2465" s="14"/>
      <c r="B2465" s="243"/>
      <c r="C2465" s="244"/>
      <c r="D2465" s="234" t="s">
        <v>171</v>
      </c>
      <c r="E2465" s="245" t="s">
        <v>19</v>
      </c>
      <c r="F2465" s="246" t="s">
        <v>2428</v>
      </c>
      <c r="G2465" s="244"/>
      <c r="H2465" s="247">
        <v>7.2770000000000001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171</v>
      </c>
      <c r="AU2465" s="253" t="s">
        <v>81</v>
      </c>
      <c r="AV2465" s="14" t="s">
        <v>81</v>
      </c>
      <c r="AW2465" s="14" t="s">
        <v>33</v>
      </c>
      <c r="AX2465" s="14" t="s">
        <v>79</v>
      </c>
      <c r="AY2465" s="253" t="s">
        <v>160</v>
      </c>
    </row>
    <row r="2466" s="2" customFormat="1" ht="37.8" customHeight="1">
      <c r="A2466" s="40"/>
      <c r="B2466" s="41"/>
      <c r="C2466" s="279" t="s">
        <v>2429</v>
      </c>
      <c r="D2466" s="279" t="s">
        <v>1270</v>
      </c>
      <c r="E2466" s="280" t="s">
        <v>2430</v>
      </c>
      <c r="F2466" s="281" t="s">
        <v>2431</v>
      </c>
      <c r="G2466" s="282" t="s">
        <v>1596</v>
      </c>
      <c r="H2466" s="283">
        <v>1</v>
      </c>
      <c r="I2466" s="284"/>
      <c r="J2466" s="285">
        <f>ROUND(I2466*H2466,2)</f>
        <v>0</v>
      </c>
      <c r="K2466" s="281" t="s">
        <v>19</v>
      </c>
      <c r="L2466" s="286"/>
      <c r="M2466" s="287" t="s">
        <v>19</v>
      </c>
      <c r="N2466" s="288" t="s">
        <v>43</v>
      </c>
      <c r="O2466" s="86"/>
      <c r="P2466" s="223">
        <f>O2466*H2466</f>
        <v>0</v>
      </c>
      <c r="Q2466" s="223">
        <v>0.36399999999999999</v>
      </c>
      <c r="R2466" s="223">
        <f>Q2466*H2466</f>
        <v>0.36399999999999999</v>
      </c>
      <c r="S2466" s="223">
        <v>0</v>
      </c>
      <c r="T2466" s="224">
        <f>S2466*H2466</f>
        <v>0</v>
      </c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R2466" s="225" t="s">
        <v>367</v>
      </c>
      <c r="AT2466" s="225" t="s">
        <v>1270</v>
      </c>
      <c r="AU2466" s="225" t="s">
        <v>81</v>
      </c>
      <c r="AY2466" s="19" t="s">
        <v>160</v>
      </c>
      <c r="BE2466" s="226">
        <f>IF(N2466="základní",J2466,0)</f>
        <v>0</v>
      </c>
      <c r="BF2466" s="226">
        <f>IF(N2466="snížená",J2466,0)</f>
        <v>0</v>
      </c>
      <c r="BG2466" s="226">
        <f>IF(N2466="zákl. přenesená",J2466,0)</f>
        <v>0</v>
      </c>
      <c r="BH2466" s="226">
        <f>IF(N2466="sníž. přenesená",J2466,0)</f>
        <v>0</v>
      </c>
      <c r="BI2466" s="226">
        <f>IF(N2466="nulová",J2466,0)</f>
        <v>0</v>
      </c>
      <c r="BJ2466" s="19" t="s">
        <v>79</v>
      </c>
      <c r="BK2466" s="226">
        <f>ROUND(I2466*H2466,2)</f>
        <v>0</v>
      </c>
      <c r="BL2466" s="19" t="s">
        <v>269</v>
      </c>
      <c r="BM2466" s="225" t="s">
        <v>2432</v>
      </c>
    </row>
    <row r="2467" s="2" customFormat="1" ht="16.5" customHeight="1">
      <c r="A2467" s="40"/>
      <c r="B2467" s="41"/>
      <c r="C2467" s="214" t="s">
        <v>2433</v>
      </c>
      <c r="D2467" s="214" t="s">
        <v>162</v>
      </c>
      <c r="E2467" s="215" t="s">
        <v>2434</v>
      </c>
      <c r="F2467" s="216" t="s">
        <v>2435</v>
      </c>
      <c r="G2467" s="217" t="s">
        <v>181</v>
      </c>
      <c r="H2467" s="218">
        <v>7.2000000000000002</v>
      </c>
      <c r="I2467" s="219"/>
      <c r="J2467" s="220">
        <f>ROUND(I2467*H2467,2)</f>
        <v>0</v>
      </c>
      <c r="K2467" s="216" t="s">
        <v>19</v>
      </c>
      <c r="L2467" s="46"/>
      <c r="M2467" s="221" t="s">
        <v>19</v>
      </c>
      <c r="N2467" s="222" t="s">
        <v>43</v>
      </c>
      <c r="O2467" s="86"/>
      <c r="P2467" s="223">
        <f>O2467*H2467</f>
        <v>0</v>
      </c>
      <c r="Q2467" s="223">
        <v>0.040000000000000001</v>
      </c>
      <c r="R2467" s="223">
        <f>Q2467*H2467</f>
        <v>0.28800000000000003</v>
      </c>
      <c r="S2467" s="223">
        <v>0</v>
      </c>
      <c r="T2467" s="224">
        <f>S2467*H2467</f>
        <v>0</v>
      </c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R2467" s="225" t="s">
        <v>269</v>
      </c>
      <c r="AT2467" s="225" t="s">
        <v>162</v>
      </c>
      <c r="AU2467" s="225" t="s">
        <v>81</v>
      </c>
      <c r="AY2467" s="19" t="s">
        <v>160</v>
      </c>
      <c r="BE2467" s="226">
        <f>IF(N2467="základní",J2467,0)</f>
        <v>0</v>
      </c>
      <c r="BF2467" s="226">
        <f>IF(N2467="snížená",J2467,0)</f>
        <v>0</v>
      </c>
      <c r="BG2467" s="226">
        <f>IF(N2467="zákl. přenesená",J2467,0)</f>
        <v>0</v>
      </c>
      <c r="BH2467" s="226">
        <f>IF(N2467="sníž. přenesená",J2467,0)</f>
        <v>0</v>
      </c>
      <c r="BI2467" s="226">
        <f>IF(N2467="nulová",J2467,0)</f>
        <v>0</v>
      </c>
      <c r="BJ2467" s="19" t="s">
        <v>79</v>
      </c>
      <c r="BK2467" s="226">
        <f>ROUND(I2467*H2467,2)</f>
        <v>0</v>
      </c>
      <c r="BL2467" s="19" t="s">
        <v>269</v>
      </c>
      <c r="BM2467" s="225" t="s">
        <v>2436</v>
      </c>
    </row>
    <row r="2468" s="14" customFormat="1">
      <c r="A2468" s="14"/>
      <c r="B2468" s="243"/>
      <c r="C2468" s="244"/>
      <c r="D2468" s="234" t="s">
        <v>171</v>
      </c>
      <c r="E2468" s="245" t="s">
        <v>19</v>
      </c>
      <c r="F2468" s="246" t="s">
        <v>2437</v>
      </c>
      <c r="G2468" s="244"/>
      <c r="H2468" s="247">
        <v>7.2000000000000002</v>
      </c>
      <c r="I2468" s="248"/>
      <c r="J2468" s="244"/>
      <c r="K2468" s="244"/>
      <c r="L2468" s="249"/>
      <c r="M2468" s="250"/>
      <c r="N2468" s="251"/>
      <c r="O2468" s="251"/>
      <c r="P2468" s="251"/>
      <c r="Q2468" s="251"/>
      <c r="R2468" s="251"/>
      <c r="S2468" s="251"/>
      <c r="T2468" s="252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3" t="s">
        <v>171</v>
      </c>
      <c r="AU2468" s="253" t="s">
        <v>81</v>
      </c>
      <c r="AV2468" s="14" t="s">
        <v>81</v>
      </c>
      <c r="AW2468" s="14" t="s">
        <v>33</v>
      </c>
      <c r="AX2468" s="14" t="s">
        <v>79</v>
      </c>
      <c r="AY2468" s="253" t="s">
        <v>160</v>
      </c>
    </row>
    <row r="2469" s="2" customFormat="1" ht="24.15" customHeight="1">
      <c r="A2469" s="40"/>
      <c r="B2469" s="41"/>
      <c r="C2469" s="279" t="s">
        <v>2438</v>
      </c>
      <c r="D2469" s="279" t="s">
        <v>1270</v>
      </c>
      <c r="E2469" s="280" t="s">
        <v>2439</v>
      </c>
      <c r="F2469" s="281" t="s">
        <v>2440</v>
      </c>
      <c r="G2469" s="282" t="s">
        <v>1596</v>
      </c>
      <c r="H2469" s="283">
        <v>2</v>
      </c>
      <c r="I2469" s="284"/>
      <c r="J2469" s="285">
        <f>ROUND(I2469*H2469,2)</f>
        <v>0</v>
      </c>
      <c r="K2469" s="281" t="s">
        <v>19</v>
      </c>
      <c r="L2469" s="286"/>
      <c r="M2469" s="287" t="s">
        <v>19</v>
      </c>
      <c r="N2469" s="288" t="s">
        <v>43</v>
      </c>
      <c r="O2469" s="86"/>
      <c r="P2469" s="223">
        <f>O2469*H2469</f>
        <v>0</v>
      </c>
      <c r="Q2469" s="223">
        <v>0.14399999999999999</v>
      </c>
      <c r="R2469" s="223">
        <f>Q2469*H2469</f>
        <v>0.28799999999999998</v>
      </c>
      <c r="S2469" s="223">
        <v>0</v>
      </c>
      <c r="T2469" s="224">
        <f>S2469*H2469</f>
        <v>0</v>
      </c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R2469" s="225" t="s">
        <v>367</v>
      </c>
      <c r="AT2469" s="225" t="s">
        <v>1270</v>
      </c>
      <c r="AU2469" s="225" t="s">
        <v>81</v>
      </c>
      <c r="AY2469" s="19" t="s">
        <v>160</v>
      </c>
      <c r="BE2469" s="226">
        <f>IF(N2469="základní",J2469,0)</f>
        <v>0</v>
      </c>
      <c r="BF2469" s="226">
        <f>IF(N2469="snížená",J2469,0)</f>
        <v>0</v>
      </c>
      <c r="BG2469" s="226">
        <f>IF(N2469="zákl. přenesená",J2469,0)</f>
        <v>0</v>
      </c>
      <c r="BH2469" s="226">
        <f>IF(N2469="sníž. přenesená",J2469,0)</f>
        <v>0</v>
      </c>
      <c r="BI2469" s="226">
        <f>IF(N2469="nulová",J2469,0)</f>
        <v>0</v>
      </c>
      <c r="BJ2469" s="19" t="s">
        <v>79</v>
      </c>
      <c r="BK2469" s="226">
        <f>ROUND(I2469*H2469,2)</f>
        <v>0</v>
      </c>
      <c r="BL2469" s="19" t="s">
        <v>269</v>
      </c>
      <c r="BM2469" s="225" t="s">
        <v>2441</v>
      </c>
    </row>
    <row r="2470" s="2" customFormat="1" ht="21.75" customHeight="1">
      <c r="A2470" s="40"/>
      <c r="B2470" s="41"/>
      <c r="C2470" s="214" t="s">
        <v>2442</v>
      </c>
      <c r="D2470" s="214" t="s">
        <v>162</v>
      </c>
      <c r="E2470" s="215" t="s">
        <v>2443</v>
      </c>
      <c r="F2470" s="216" t="s">
        <v>2444</v>
      </c>
      <c r="G2470" s="217" t="s">
        <v>181</v>
      </c>
      <c r="H2470" s="218">
        <v>2.4239999999999999</v>
      </c>
      <c r="I2470" s="219"/>
      <c r="J2470" s="220">
        <f>ROUND(I2470*H2470,2)</f>
        <v>0</v>
      </c>
      <c r="K2470" s="216" t="s">
        <v>19</v>
      </c>
      <c r="L2470" s="46"/>
      <c r="M2470" s="221" t="s">
        <v>19</v>
      </c>
      <c r="N2470" s="222" t="s">
        <v>43</v>
      </c>
      <c r="O2470" s="86"/>
      <c r="P2470" s="223">
        <f>O2470*H2470</f>
        <v>0</v>
      </c>
      <c r="Q2470" s="223">
        <v>0.040000000000000001</v>
      </c>
      <c r="R2470" s="223">
        <f>Q2470*H2470</f>
        <v>0.096960000000000005</v>
      </c>
      <c r="S2470" s="223">
        <v>0</v>
      </c>
      <c r="T2470" s="224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25" t="s">
        <v>269</v>
      </c>
      <c r="AT2470" s="225" t="s">
        <v>162</v>
      </c>
      <c r="AU2470" s="225" t="s">
        <v>81</v>
      </c>
      <c r="AY2470" s="19" t="s">
        <v>160</v>
      </c>
      <c r="BE2470" s="226">
        <f>IF(N2470="základní",J2470,0)</f>
        <v>0</v>
      </c>
      <c r="BF2470" s="226">
        <f>IF(N2470="snížená",J2470,0)</f>
        <v>0</v>
      </c>
      <c r="BG2470" s="226">
        <f>IF(N2470="zákl. přenesená",J2470,0)</f>
        <v>0</v>
      </c>
      <c r="BH2470" s="226">
        <f>IF(N2470="sníž. přenesená",J2470,0)</f>
        <v>0</v>
      </c>
      <c r="BI2470" s="226">
        <f>IF(N2470="nulová",J2470,0)</f>
        <v>0</v>
      </c>
      <c r="BJ2470" s="19" t="s">
        <v>79</v>
      </c>
      <c r="BK2470" s="226">
        <f>ROUND(I2470*H2470,2)</f>
        <v>0</v>
      </c>
      <c r="BL2470" s="19" t="s">
        <v>269</v>
      </c>
      <c r="BM2470" s="225" t="s">
        <v>2445</v>
      </c>
    </row>
    <row r="2471" s="14" customFormat="1">
      <c r="A2471" s="14"/>
      <c r="B2471" s="243"/>
      <c r="C2471" s="244"/>
      <c r="D2471" s="234" t="s">
        <v>171</v>
      </c>
      <c r="E2471" s="245" t="s">
        <v>19</v>
      </c>
      <c r="F2471" s="246" t="s">
        <v>2446</v>
      </c>
      <c r="G2471" s="244"/>
      <c r="H2471" s="247">
        <v>2.4239999999999999</v>
      </c>
      <c r="I2471" s="248"/>
      <c r="J2471" s="244"/>
      <c r="K2471" s="244"/>
      <c r="L2471" s="249"/>
      <c r="M2471" s="250"/>
      <c r="N2471" s="251"/>
      <c r="O2471" s="251"/>
      <c r="P2471" s="251"/>
      <c r="Q2471" s="251"/>
      <c r="R2471" s="251"/>
      <c r="S2471" s="251"/>
      <c r="T2471" s="25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3" t="s">
        <v>171</v>
      </c>
      <c r="AU2471" s="253" t="s">
        <v>81</v>
      </c>
      <c r="AV2471" s="14" t="s">
        <v>81</v>
      </c>
      <c r="AW2471" s="14" t="s">
        <v>33</v>
      </c>
      <c r="AX2471" s="14" t="s">
        <v>79</v>
      </c>
      <c r="AY2471" s="253" t="s">
        <v>160</v>
      </c>
    </row>
    <row r="2472" s="2" customFormat="1" ht="24.15" customHeight="1">
      <c r="A2472" s="40"/>
      <c r="B2472" s="41"/>
      <c r="C2472" s="279" t="s">
        <v>2447</v>
      </c>
      <c r="D2472" s="279" t="s">
        <v>1270</v>
      </c>
      <c r="E2472" s="280" t="s">
        <v>2448</v>
      </c>
      <c r="F2472" s="281" t="s">
        <v>2449</v>
      </c>
      <c r="G2472" s="282" t="s">
        <v>1596</v>
      </c>
      <c r="H2472" s="283">
        <v>1</v>
      </c>
      <c r="I2472" s="284"/>
      <c r="J2472" s="285">
        <f>ROUND(I2472*H2472,2)</f>
        <v>0</v>
      </c>
      <c r="K2472" s="281" t="s">
        <v>19</v>
      </c>
      <c r="L2472" s="286"/>
      <c r="M2472" s="287" t="s">
        <v>19</v>
      </c>
      <c r="N2472" s="288" t="s">
        <v>43</v>
      </c>
      <c r="O2472" s="86"/>
      <c r="P2472" s="223">
        <f>O2472*H2472</f>
        <v>0</v>
      </c>
      <c r="Q2472" s="223">
        <v>0.097000000000000003</v>
      </c>
      <c r="R2472" s="223">
        <f>Q2472*H2472</f>
        <v>0.097000000000000003</v>
      </c>
      <c r="S2472" s="223">
        <v>0</v>
      </c>
      <c r="T2472" s="224">
        <f>S2472*H2472</f>
        <v>0</v>
      </c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R2472" s="225" t="s">
        <v>367</v>
      </c>
      <c r="AT2472" s="225" t="s">
        <v>1270</v>
      </c>
      <c r="AU2472" s="225" t="s">
        <v>81</v>
      </c>
      <c r="AY2472" s="19" t="s">
        <v>160</v>
      </c>
      <c r="BE2472" s="226">
        <f>IF(N2472="základní",J2472,0)</f>
        <v>0</v>
      </c>
      <c r="BF2472" s="226">
        <f>IF(N2472="snížená",J2472,0)</f>
        <v>0</v>
      </c>
      <c r="BG2472" s="226">
        <f>IF(N2472="zákl. přenesená",J2472,0)</f>
        <v>0</v>
      </c>
      <c r="BH2472" s="226">
        <f>IF(N2472="sníž. přenesená",J2472,0)</f>
        <v>0</v>
      </c>
      <c r="BI2472" s="226">
        <f>IF(N2472="nulová",J2472,0)</f>
        <v>0</v>
      </c>
      <c r="BJ2472" s="19" t="s">
        <v>79</v>
      </c>
      <c r="BK2472" s="226">
        <f>ROUND(I2472*H2472,2)</f>
        <v>0</v>
      </c>
      <c r="BL2472" s="19" t="s">
        <v>269</v>
      </c>
      <c r="BM2472" s="225" t="s">
        <v>2450</v>
      </c>
    </row>
    <row r="2473" s="2" customFormat="1" ht="16.5" customHeight="1">
      <c r="A2473" s="40"/>
      <c r="B2473" s="41"/>
      <c r="C2473" s="214" t="s">
        <v>2451</v>
      </c>
      <c r="D2473" s="214" t="s">
        <v>162</v>
      </c>
      <c r="E2473" s="215" t="s">
        <v>2452</v>
      </c>
      <c r="F2473" s="216" t="s">
        <v>2453</v>
      </c>
      <c r="G2473" s="217" t="s">
        <v>181</v>
      </c>
      <c r="H2473" s="218">
        <v>3.4399999999999999</v>
      </c>
      <c r="I2473" s="219"/>
      <c r="J2473" s="220">
        <f>ROUND(I2473*H2473,2)</f>
        <v>0</v>
      </c>
      <c r="K2473" s="216" t="s">
        <v>19</v>
      </c>
      <c r="L2473" s="46"/>
      <c r="M2473" s="221" t="s">
        <v>19</v>
      </c>
      <c r="N2473" s="222" t="s">
        <v>43</v>
      </c>
      <c r="O2473" s="86"/>
      <c r="P2473" s="223">
        <f>O2473*H2473</f>
        <v>0</v>
      </c>
      <c r="Q2473" s="223">
        <v>0.050000000000000003</v>
      </c>
      <c r="R2473" s="223">
        <f>Q2473*H2473</f>
        <v>0.17200000000000001</v>
      </c>
      <c r="S2473" s="223">
        <v>0</v>
      </c>
      <c r="T2473" s="224">
        <f>S2473*H2473</f>
        <v>0</v>
      </c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R2473" s="225" t="s">
        <v>269</v>
      </c>
      <c r="AT2473" s="225" t="s">
        <v>162</v>
      </c>
      <c r="AU2473" s="225" t="s">
        <v>81</v>
      </c>
      <c r="AY2473" s="19" t="s">
        <v>160</v>
      </c>
      <c r="BE2473" s="226">
        <f>IF(N2473="základní",J2473,0)</f>
        <v>0</v>
      </c>
      <c r="BF2473" s="226">
        <f>IF(N2473="snížená",J2473,0)</f>
        <v>0</v>
      </c>
      <c r="BG2473" s="226">
        <f>IF(N2473="zákl. přenesená",J2473,0)</f>
        <v>0</v>
      </c>
      <c r="BH2473" s="226">
        <f>IF(N2473="sníž. přenesená",J2473,0)</f>
        <v>0</v>
      </c>
      <c r="BI2473" s="226">
        <f>IF(N2473="nulová",J2473,0)</f>
        <v>0</v>
      </c>
      <c r="BJ2473" s="19" t="s">
        <v>79</v>
      </c>
      <c r="BK2473" s="226">
        <f>ROUND(I2473*H2473,2)</f>
        <v>0</v>
      </c>
      <c r="BL2473" s="19" t="s">
        <v>269</v>
      </c>
      <c r="BM2473" s="225" t="s">
        <v>2454</v>
      </c>
    </row>
    <row r="2474" s="14" customFormat="1">
      <c r="A2474" s="14"/>
      <c r="B2474" s="243"/>
      <c r="C2474" s="244"/>
      <c r="D2474" s="234" t="s">
        <v>171</v>
      </c>
      <c r="E2474" s="245" t="s">
        <v>19</v>
      </c>
      <c r="F2474" s="246" t="s">
        <v>2455</v>
      </c>
      <c r="G2474" s="244"/>
      <c r="H2474" s="247">
        <v>3.4399999999999999</v>
      </c>
      <c r="I2474" s="248"/>
      <c r="J2474" s="244"/>
      <c r="K2474" s="244"/>
      <c r="L2474" s="249"/>
      <c r="M2474" s="250"/>
      <c r="N2474" s="251"/>
      <c r="O2474" s="251"/>
      <c r="P2474" s="251"/>
      <c r="Q2474" s="251"/>
      <c r="R2474" s="251"/>
      <c r="S2474" s="251"/>
      <c r="T2474" s="252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3" t="s">
        <v>171</v>
      </c>
      <c r="AU2474" s="253" t="s">
        <v>81</v>
      </c>
      <c r="AV2474" s="14" t="s">
        <v>81</v>
      </c>
      <c r="AW2474" s="14" t="s">
        <v>33</v>
      </c>
      <c r="AX2474" s="14" t="s">
        <v>79</v>
      </c>
      <c r="AY2474" s="253" t="s">
        <v>160</v>
      </c>
    </row>
    <row r="2475" s="2" customFormat="1" ht="24.15" customHeight="1">
      <c r="A2475" s="40"/>
      <c r="B2475" s="41"/>
      <c r="C2475" s="279" t="s">
        <v>2456</v>
      </c>
      <c r="D2475" s="279" t="s">
        <v>1270</v>
      </c>
      <c r="E2475" s="280" t="s">
        <v>2457</v>
      </c>
      <c r="F2475" s="281" t="s">
        <v>2458</v>
      </c>
      <c r="G2475" s="282" t="s">
        <v>1596</v>
      </c>
      <c r="H2475" s="283">
        <v>1</v>
      </c>
      <c r="I2475" s="284"/>
      <c r="J2475" s="285">
        <f>ROUND(I2475*H2475,2)</f>
        <v>0</v>
      </c>
      <c r="K2475" s="281" t="s">
        <v>19</v>
      </c>
      <c r="L2475" s="286"/>
      <c r="M2475" s="287" t="s">
        <v>19</v>
      </c>
      <c r="N2475" s="288" t="s">
        <v>43</v>
      </c>
      <c r="O2475" s="86"/>
      <c r="P2475" s="223">
        <f>O2475*H2475</f>
        <v>0</v>
      </c>
      <c r="Q2475" s="223">
        <v>0.17199999999999999</v>
      </c>
      <c r="R2475" s="223">
        <f>Q2475*H2475</f>
        <v>0.17199999999999999</v>
      </c>
      <c r="S2475" s="223">
        <v>0</v>
      </c>
      <c r="T2475" s="224">
        <f>S2475*H2475</f>
        <v>0</v>
      </c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R2475" s="225" t="s">
        <v>367</v>
      </c>
      <c r="AT2475" s="225" t="s">
        <v>1270</v>
      </c>
      <c r="AU2475" s="225" t="s">
        <v>81</v>
      </c>
      <c r="AY2475" s="19" t="s">
        <v>160</v>
      </c>
      <c r="BE2475" s="226">
        <f>IF(N2475="základní",J2475,0)</f>
        <v>0</v>
      </c>
      <c r="BF2475" s="226">
        <f>IF(N2475="snížená",J2475,0)</f>
        <v>0</v>
      </c>
      <c r="BG2475" s="226">
        <f>IF(N2475="zákl. přenesená",J2475,0)</f>
        <v>0</v>
      </c>
      <c r="BH2475" s="226">
        <f>IF(N2475="sníž. přenesená",J2475,0)</f>
        <v>0</v>
      </c>
      <c r="BI2475" s="226">
        <f>IF(N2475="nulová",J2475,0)</f>
        <v>0</v>
      </c>
      <c r="BJ2475" s="19" t="s">
        <v>79</v>
      </c>
      <c r="BK2475" s="226">
        <f>ROUND(I2475*H2475,2)</f>
        <v>0</v>
      </c>
      <c r="BL2475" s="19" t="s">
        <v>269</v>
      </c>
      <c r="BM2475" s="225" t="s">
        <v>2459</v>
      </c>
    </row>
    <row r="2476" s="2" customFormat="1" ht="16.5" customHeight="1">
      <c r="A2476" s="40"/>
      <c r="B2476" s="41"/>
      <c r="C2476" s="214" t="s">
        <v>2460</v>
      </c>
      <c r="D2476" s="214" t="s">
        <v>162</v>
      </c>
      <c r="E2476" s="215" t="s">
        <v>2461</v>
      </c>
      <c r="F2476" s="216" t="s">
        <v>2462</v>
      </c>
      <c r="G2476" s="217" t="s">
        <v>181</v>
      </c>
      <c r="H2476" s="218">
        <v>10.32</v>
      </c>
      <c r="I2476" s="219"/>
      <c r="J2476" s="220">
        <f>ROUND(I2476*H2476,2)</f>
        <v>0</v>
      </c>
      <c r="K2476" s="216" t="s">
        <v>19</v>
      </c>
      <c r="L2476" s="46"/>
      <c r="M2476" s="221" t="s">
        <v>19</v>
      </c>
      <c r="N2476" s="222" t="s">
        <v>43</v>
      </c>
      <c r="O2476" s="86"/>
      <c r="P2476" s="223">
        <f>O2476*H2476</f>
        <v>0</v>
      </c>
      <c r="Q2476" s="223">
        <v>0.044999999999999998</v>
      </c>
      <c r="R2476" s="223">
        <f>Q2476*H2476</f>
        <v>0.46439999999999998</v>
      </c>
      <c r="S2476" s="223">
        <v>0</v>
      </c>
      <c r="T2476" s="224">
        <f>S2476*H2476</f>
        <v>0</v>
      </c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R2476" s="225" t="s">
        <v>269</v>
      </c>
      <c r="AT2476" s="225" t="s">
        <v>162</v>
      </c>
      <c r="AU2476" s="225" t="s">
        <v>81</v>
      </c>
      <c r="AY2476" s="19" t="s">
        <v>160</v>
      </c>
      <c r="BE2476" s="226">
        <f>IF(N2476="základní",J2476,0)</f>
        <v>0</v>
      </c>
      <c r="BF2476" s="226">
        <f>IF(N2476="snížená",J2476,0)</f>
        <v>0</v>
      </c>
      <c r="BG2476" s="226">
        <f>IF(N2476="zákl. přenesená",J2476,0)</f>
        <v>0</v>
      </c>
      <c r="BH2476" s="226">
        <f>IF(N2476="sníž. přenesená",J2476,0)</f>
        <v>0</v>
      </c>
      <c r="BI2476" s="226">
        <f>IF(N2476="nulová",J2476,0)</f>
        <v>0</v>
      </c>
      <c r="BJ2476" s="19" t="s">
        <v>79</v>
      </c>
      <c r="BK2476" s="226">
        <f>ROUND(I2476*H2476,2)</f>
        <v>0</v>
      </c>
      <c r="BL2476" s="19" t="s">
        <v>269</v>
      </c>
      <c r="BM2476" s="225" t="s">
        <v>2463</v>
      </c>
    </row>
    <row r="2477" s="14" customFormat="1">
      <c r="A2477" s="14"/>
      <c r="B2477" s="243"/>
      <c r="C2477" s="244"/>
      <c r="D2477" s="234" t="s">
        <v>171</v>
      </c>
      <c r="E2477" s="245" t="s">
        <v>19</v>
      </c>
      <c r="F2477" s="246" t="s">
        <v>2464</v>
      </c>
      <c r="G2477" s="244"/>
      <c r="H2477" s="247">
        <v>10.32</v>
      </c>
      <c r="I2477" s="248"/>
      <c r="J2477" s="244"/>
      <c r="K2477" s="244"/>
      <c r="L2477" s="249"/>
      <c r="M2477" s="250"/>
      <c r="N2477" s="251"/>
      <c r="O2477" s="251"/>
      <c r="P2477" s="251"/>
      <c r="Q2477" s="251"/>
      <c r="R2477" s="251"/>
      <c r="S2477" s="251"/>
      <c r="T2477" s="252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3" t="s">
        <v>171</v>
      </c>
      <c r="AU2477" s="253" t="s">
        <v>81</v>
      </c>
      <c r="AV2477" s="14" t="s">
        <v>81</v>
      </c>
      <c r="AW2477" s="14" t="s">
        <v>33</v>
      </c>
      <c r="AX2477" s="14" t="s">
        <v>79</v>
      </c>
      <c r="AY2477" s="253" t="s">
        <v>160</v>
      </c>
    </row>
    <row r="2478" s="2" customFormat="1" ht="33" customHeight="1">
      <c r="A2478" s="40"/>
      <c r="B2478" s="41"/>
      <c r="C2478" s="279" t="s">
        <v>2465</v>
      </c>
      <c r="D2478" s="279" t="s">
        <v>1270</v>
      </c>
      <c r="E2478" s="280" t="s">
        <v>2466</v>
      </c>
      <c r="F2478" s="281" t="s">
        <v>2467</v>
      </c>
      <c r="G2478" s="282" t="s">
        <v>1596</v>
      </c>
      <c r="H2478" s="283">
        <v>3</v>
      </c>
      <c r="I2478" s="284"/>
      <c r="J2478" s="285">
        <f>ROUND(I2478*H2478,2)</f>
        <v>0</v>
      </c>
      <c r="K2478" s="281" t="s">
        <v>19</v>
      </c>
      <c r="L2478" s="286"/>
      <c r="M2478" s="287" t="s">
        <v>19</v>
      </c>
      <c r="N2478" s="288" t="s">
        <v>43</v>
      </c>
      <c r="O2478" s="86"/>
      <c r="P2478" s="223">
        <f>O2478*H2478</f>
        <v>0</v>
      </c>
      <c r="Q2478" s="223">
        <v>0.112</v>
      </c>
      <c r="R2478" s="223">
        <f>Q2478*H2478</f>
        <v>0.33600000000000002</v>
      </c>
      <c r="S2478" s="223">
        <v>0</v>
      </c>
      <c r="T2478" s="224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25" t="s">
        <v>367</v>
      </c>
      <c r="AT2478" s="225" t="s">
        <v>1270</v>
      </c>
      <c r="AU2478" s="225" t="s">
        <v>81</v>
      </c>
      <c r="AY2478" s="19" t="s">
        <v>160</v>
      </c>
      <c r="BE2478" s="226">
        <f>IF(N2478="základní",J2478,0)</f>
        <v>0</v>
      </c>
      <c r="BF2478" s="226">
        <f>IF(N2478="snížená",J2478,0)</f>
        <v>0</v>
      </c>
      <c r="BG2478" s="226">
        <f>IF(N2478="zákl. přenesená",J2478,0)</f>
        <v>0</v>
      </c>
      <c r="BH2478" s="226">
        <f>IF(N2478="sníž. přenesená",J2478,0)</f>
        <v>0</v>
      </c>
      <c r="BI2478" s="226">
        <f>IF(N2478="nulová",J2478,0)</f>
        <v>0</v>
      </c>
      <c r="BJ2478" s="19" t="s">
        <v>79</v>
      </c>
      <c r="BK2478" s="226">
        <f>ROUND(I2478*H2478,2)</f>
        <v>0</v>
      </c>
      <c r="BL2478" s="19" t="s">
        <v>269</v>
      </c>
      <c r="BM2478" s="225" t="s">
        <v>2468</v>
      </c>
    </row>
    <row r="2479" s="2" customFormat="1" ht="16.5" customHeight="1">
      <c r="A2479" s="40"/>
      <c r="B2479" s="41"/>
      <c r="C2479" s="214" t="s">
        <v>2469</v>
      </c>
      <c r="D2479" s="214" t="s">
        <v>162</v>
      </c>
      <c r="E2479" s="215" t="s">
        <v>2470</v>
      </c>
      <c r="F2479" s="216" t="s">
        <v>2471</v>
      </c>
      <c r="G2479" s="217" t="s">
        <v>181</v>
      </c>
      <c r="H2479" s="218">
        <v>3.2400000000000002</v>
      </c>
      <c r="I2479" s="219"/>
      <c r="J2479" s="220">
        <f>ROUND(I2479*H2479,2)</f>
        <v>0</v>
      </c>
      <c r="K2479" s="216" t="s">
        <v>19</v>
      </c>
      <c r="L2479" s="46"/>
      <c r="M2479" s="221" t="s">
        <v>19</v>
      </c>
      <c r="N2479" s="222" t="s">
        <v>43</v>
      </c>
      <c r="O2479" s="86"/>
      <c r="P2479" s="223">
        <f>O2479*H2479</f>
        <v>0</v>
      </c>
      <c r="Q2479" s="223">
        <v>0.040000000000000001</v>
      </c>
      <c r="R2479" s="223">
        <f>Q2479*H2479</f>
        <v>0.12960000000000002</v>
      </c>
      <c r="S2479" s="223">
        <v>0</v>
      </c>
      <c r="T2479" s="224">
        <f>S2479*H2479</f>
        <v>0</v>
      </c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R2479" s="225" t="s">
        <v>269</v>
      </c>
      <c r="AT2479" s="225" t="s">
        <v>162</v>
      </c>
      <c r="AU2479" s="225" t="s">
        <v>81</v>
      </c>
      <c r="AY2479" s="19" t="s">
        <v>160</v>
      </c>
      <c r="BE2479" s="226">
        <f>IF(N2479="základní",J2479,0)</f>
        <v>0</v>
      </c>
      <c r="BF2479" s="226">
        <f>IF(N2479="snížená",J2479,0)</f>
        <v>0</v>
      </c>
      <c r="BG2479" s="226">
        <f>IF(N2479="zákl. přenesená",J2479,0)</f>
        <v>0</v>
      </c>
      <c r="BH2479" s="226">
        <f>IF(N2479="sníž. přenesená",J2479,0)</f>
        <v>0</v>
      </c>
      <c r="BI2479" s="226">
        <f>IF(N2479="nulová",J2479,0)</f>
        <v>0</v>
      </c>
      <c r="BJ2479" s="19" t="s">
        <v>79</v>
      </c>
      <c r="BK2479" s="226">
        <f>ROUND(I2479*H2479,2)</f>
        <v>0</v>
      </c>
      <c r="BL2479" s="19" t="s">
        <v>269</v>
      </c>
      <c r="BM2479" s="225" t="s">
        <v>2472</v>
      </c>
    </row>
    <row r="2480" s="14" customFormat="1">
      <c r="A2480" s="14"/>
      <c r="B2480" s="243"/>
      <c r="C2480" s="244"/>
      <c r="D2480" s="234" t="s">
        <v>171</v>
      </c>
      <c r="E2480" s="245" t="s">
        <v>19</v>
      </c>
      <c r="F2480" s="246" t="s">
        <v>2473</v>
      </c>
      <c r="G2480" s="244"/>
      <c r="H2480" s="247">
        <v>3.2400000000000002</v>
      </c>
      <c r="I2480" s="248"/>
      <c r="J2480" s="244"/>
      <c r="K2480" s="244"/>
      <c r="L2480" s="249"/>
      <c r="M2480" s="250"/>
      <c r="N2480" s="251"/>
      <c r="O2480" s="251"/>
      <c r="P2480" s="251"/>
      <c r="Q2480" s="251"/>
      <c r="R2480" s="251"/>
      <c r="S2480" s="251"/>
      <c r="T2480" s="252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3" t="s">
        <v>171</v>
      </c>
      <c r="AU2480" s="253" t="s">
        <v>81</v>
      </c>
      <c r="AV2480" s="14" t="s">
        <v>81</v>
      </c>
      <c r="AW2480" s="14" t="s">
        <v>33</v>
      </c>
      <c r="AX2480" s="14" t="s">
        <v>79</v>
      </c>
      <c r="AY2480" s="253" t="s">
        <v>160</v>
      </c>
    </row>
    <row r="2481" s="2" customFormat="1" ht="37.8" customHeight="1">
      <c r="A2481" s="40"/>
      <c r="B2481" s="41"/>
      <c r="C2481" s="279" t="s">
        <v>2474</v>
      </c>
      <c r="D2481" s="279" t="s">
        <v>1270</v>
      </c>
      <c r="E2481" s="280" t="s">
        <v>2475</v>
      </c>
      <c r="F2481" s="281" t="s">
        <v>2476</v>
      </c>
      <c r="G2481" s="282" t="s">
        <v>1596</v>
      </c>
      <c r="H2481" s="283">
        <v>1</v>
      </c>
      <c r="I2481" s="284"/>
      <c r="J2481" s="285">
        <f>ROUND(I2481*H2481,2)</f>
        <v>0</v>
      </c>
      <c r="K2481" s="281" t="s">
        <v>19</v>
      </c>
      <c r="L2481" s="286"/>
      <c r="M2481" s="287" t="s">
        <v>19</v>
      </c>
      <c r="N2481" s="288" t="s">
        <v>43</v>
      </c>
      <c r="O2481" s="86"/>
      <c r="P2481" s="223">
        <f>O2481*H2481</f>
        <v>0</v>
      </c>
      <c r="Q2481" s="223">
        <v>0.13</v>
      </c>
      <c r="R2481" s="223">
        <f>Q2481*H2481</f>
        <v>0.13</v>
      </c>
      <c r="S2481" s="223">
        <v>0</v>
      </c>
      <c r="T2481" s="224">
        <f>S2481*H2481</f>
        <v>0</v>
      </c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R2481" s="225" t="s">
        <v>367</v>
      </c>
      <c r="AT2481" s="225" t="s">
        <v>1270</v>
      </c>
      <c r="AU2481" s="225" t="s">
        <v>81</v>
      </c>
      <c r="AY2481" s="19" t="s">
        <v>160</v>
      </c>
      <c r="BE2481" s="226">
        <f>IF(N2481="základní",J2481,0)</f>
        <v>0</v>
      </c>
      <c r="BF2481" s="226">
        <f>IF(N2481="snížená",J2481,0)</f>
        <v>0</v>
      </c>
      <c r="BG2481" s="226">
        <f>IF(N2481="zákl. přenesená",J2481,0)</f>
        <v>0</v>
      </c>
      <c r="BH2481" s="226">
        <f>IF(N2481="sníž. přenesená",J2481,0)</f>
        <v>0</v>
      </c>
      <c r="BI2481" s="226">
        <f>IF(N2481="nulová",J2481,0)</f>
        <v>0</v>
      </c>
      <c r="BJ2481" s="19" t="s">
        <v>79</v>
      </c>
      <c r="BK2481" s="226">
        <f>ROUND(I2481*H2481,2)</f>
        <v>0</v>
      </c>
      <c r="BL2481" s="19" t="s">
        <v>269</v>
      </c>
      <c r="BM2481" s="225" t="s">
        <v>2477</v>
      </c>
    </row>
    <row r="2482" s="2" customFormat="1" ht="21.75" customHeight="1">
      <c r="A2482" s="40"/>
      <c r="B2482" s="41"/>
      <c r="C2482" s="214" t="s">
        <v>2478</v>
      </c>
      <c r="D2482" s="214" t="s">
        <v>162</v>
      </c>
      <c r="E2482" s="215" t="s">
        <v>2479</v>
      </c>
      <c r="F2482" s="216" t="s">
        <v>2480</v>
      </c>
      <c r="G2482" s="217" t="s">
        <v>181</v>
      </c>
      <c r="H2482" s="218">
        <v>3.0249999999999999</v>
      </c>
      <c r="I2482" s="219"/>
      <c r="J2482" s="220">
        <f>ROUND(I2482*H2482,2)</f>
        <v>0</v>
      </c>
      <c r="K2482" s="216" t="s">
        <v>19</v>
      </c>
      <c r="L2482" s="46"/>
      <c r="M2482" s="221" t="s">
        <v>19</v>
      </c>
      <c r="N2482" s="222" t="s">
        <v>43</v>
      </c>
      <c r="O2482" s="86"/>
      <c r="P2482" s="223">
        <f>O2482*H2482</f>
        <v>0</v>
      </c>
      <c r="Q2482" s="223">
        <v>0.050000000000000003</v>
      </c>
      <c r="R2482" s="223">
        <f>Q2482*H2482</f>
        <v>0.15125</v>
      </c>
      <c r="S2482" s="223">
        <v>0</v>
      </c>
      <c r="T2482" s="224">
        <f>S2482*H2482</f>
        <v>0</v>
      </c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R2482" s="225" t="s">
        <v>269</v>
      </c>
      <c r="AT2482" s="225" t="s">
        <v>162</v>
      </c>
      <c r="AU2482" s="225" t="s">
        <v>81</v>
      </c>
      <c r="AY2482" s="19" t="s">
        <v>160</v>
      </c>
      <c r="BE2482" s="226">
        <f>IF(N2482="základní",J2482,0)</f>
        <v>0</v>
      </c>
      <c r="BF2482" s="226">
        <f>IF(N2482="snížená",J2482,0)</f>
        <v>0</v>
      </c>
      <c r="BG2482" s="226">
        <f>IF(N2482="zákl. přenesená",J2482,0)</f>
        <v>0</v>
      </c>
      <c r="BH2482" s="226">
        <f>IF(N2482="sníž. přenesená",J2482,0)</f>
        <v>0</v>
      </c>
      <c r="BI2482" s="226">
        <f>IF(N2482="nulová",J2482,0)</f>
        <v>0</v>
      </c>
      <c r="BJ2482" s="19" t="s">
        <v>79</v>
      </c>
      <c r="BK2482" s="226">
        <f>ROUND(I2482*H2482,2)</f>
        <v>0</v>
      </c>
      <c r="BL2482" s="19" t="s">
        <v>269</v>
      </c>
      <c r="BM2482" s="225" t="s">
        <v>2481</v>
      </c>
    </row>
    <row r="2483" s="14" customFormat="1">
      <c r="A2483" s="14"/>
      <c r="B2483" s="243"/>
      <c r="C2483" s="244"/>
      <c r="D2483" s="234" t="s">
        <v>171</v>
      </c>
      <c r="E2483" s="245" t="s">
        <v>19</v>
      </c>
      <c r="F2483" s="246" t="s">
        <v>2482</v>
      </c>
      <c r="G2483" s="244"/>
      <c r="H2483" s="247">
        <v>3.0249999999999999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3" t="s">
        <v>171</v>
      </c>
      <c r="AU2483" s="253" t="s">
        <v>81</v>
      </c>
      <c r="AV2483" s="14" t="s">
        <v>81</v>
      </c>
      <c r="AW2483" s="14" t="s">
        <v>33</v>
      </c>
      <c r="AX2483" s="14" t="s">
        <v>79</v>
      </c>
      <c r="AY2483" s="253" t="s">
        <v>160</v>
      </c>
    </row>
    <row r="2484" s="2" customFormat="1" ht="37.8" customHeight="1">
      <c r="A2484" s="40"/>
      <c r="B2484" s="41"/>
      <c r="C2484" s="279" t="s">
        <v>2483</v>
      </c>
      <c r="D2484" s="279" t="s">
        <v>1270</v>
      </c>
      <c r="E2484" s="280" t="s">
        <v>2484</v>
      </c>
      <c r="F2484" s="281" t="s">
        <v>2485</v>
      </c>
      <c r="G2484" s="282" t="s">
        <v>1596</v>
      </c>
      <c r="H2484" s="283">
        <v>1</v>
      </c>
      <c r="I2484" s="284"/>
      <c r="J2484" s="285">
        <f>ROUND(I2484*H2484,2)</f>
        <v>0</v>
      </c>
      <c r="K2484" s="281" t="s">
        <v>19</v>
      </c>
      <c r="L2484" s="286"/>
      <c r="M2484" s="287" t="s">
        <v>19</v>
      </c>
      <c r="N2484" s="288" t="s">
        <v>43</v>
      </c>
      <c r="O2484" s="86"/>
      <c r="P2484" s="223">
        <f>O2484*H2484</f>
        <v>0</v>
      </c>
      <c r="Q2484" s="223">
        <v>0.151</v>
      </c>
      <c r="R2484" s="223">
        <f>Q2484*H2484</f>
        <v>0.151</v>
      </c>
      <c r="S2484" s="223">
        <v>0</v>
      </c>
      <c r="T2484" s="224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25" t="s">
        <v>367</v>
      </c>
      <c r="AT2484" s="225" t="s">
        <v>1270</v>
      </c>
      <c r="AU2484" s="225" t="s">
        <v>81</v>
      </c>
      <c r="AY2484" s="19" t="s">
        <v>160</v>
      </c>
      <c r="BE2484" s="226">
        <f>IF(N2484="základní",J2484,0)</f>
        <v>0</v>
      </c>
      <c r="BF2484" s="226">
        <f>IF(N2484="snížená",J2484,0)</f>
        <v>0</v>
      </c>
      <c r="BG2484" s="226">
        <f>IF(N2484="zákl. přenesená",J2484,0)</f>
        <v>0</v>
      </c>
      <c r="BH2484" s="226">
        <f>IF(N2484="sníž. přenesená",J2484,0)</f>
        <v>0</v>
      </c>
      <c r="BI2484" s="226">
        <f>IF(N2484="nulová",J2484,0)</f>
        <v>0</v>
      </c>
      <c r="BJ2484" s="19" t="s">
        <v>79</v>
      </c>
      <c r="BK2484" s="226">
        <f>ROUND(I2484*H2484,2)</f>
        <v>0</v>
      </c>
      <c r="BL2484" s="19" t="s">
        <v>269</v>
      </c>
      <c r="BM2484" s="225" t="s">
        <v>2486</v>
      </c>
    </row>
    <row r="2485" s="2" customFormat="1" ht="21.75" customHeight="1">
      <c r="A2485" s="40"/>
      <c r="B2485" s="41"/>
      <c r="C2485" s="214" t="s">
        <v>2487</v>
      </c>
      <c r="D2485" s="214" t="s">
        <v>162</v>
      </c>
      <c r="E2485" s="215" t="s">
        <v>2488</v>
      </c>
      <c r="F2485" s="216" t="s">
        <v>2489</v>
      </c>
      <c r="G2485" s="217" t="s">
        <v>181</v>
      </c>
      <c r="H2485" s="218">
        <v>4.7300000000000004</v>
      </c>
      <c r="I2485" s="219"/>
      <c r="J2485" s="220">
        <f>ROUND(I2485*H2485,2)</f>
        <v>0</v>
      </c>
      <c r="K2485" s="216" t="s">
        <v>19</v>
      </c>
      <c r="L2485" s="46"/>
      <c r="M2485" s="221" t="s">
        <v>19</v>
      </c>
      <c r="N2485" s="222" t="s">
        <v>43</v>
      </c>
      <c r="O2485" s="86"/>
      <c r="P2485" s="223">
        <f>O2485*H2485</f>
        <v>0</v>
      </c>
      <c r="Q2485" s="223">
        <v>0.044999999999999998</v>
      </c>
      <c r="R2485" s="223">
        <f>Q2485*H2485</f>
        <v>0.21285000000000001</v>
      </c>
      <c r="S2485" s="223">
        <v>0</v>
      </c>
      <c r="T2485" s="224">
        <f>S2485*H2485</f>
        <v>0</v>
      </c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R2485" s="225" t="s">
        <v>269</v>
      </c>
      <c r="AT2485" s="225" t="s">
        <v>162</v>
      </c>
      <c r="AU2485" s="225" t="s">
        <v>81</v>
      </c>
      <c r="AY2485" s="19" t="s">
        <v>160</v>
      </c>
      <c r="BE2485" s="226">
        <f>IF(N2485="základní",J2485,0)</f>
        <v>0</v>
      </c>
      <c r="BF2485" s="226">
        <f>IF(N2485="snížená",J2485,0)</f>
        <v>0</v>
      </c>
      <c r="BG2485" s="226">
        <f>IF(N2485="zákl. přenesená",J2485,0)</f>
        <v>0</v>
      </c>
      <c r="BH2485" s="226">
        <f>IF(N2485="sníž. přenesená",J2485,0)</f>
        <v>0</v>
      </c>
      <c r="BI2485" s="226">
        <f>IF(N2485="nulová",J2485,0)</f>
        <v>0</v>
      </c>
      <c r="BJ2485" s="19" t="s">
        <v>79</v>
      </c>
      <c r="BK2485" s="226">
        <f>ROUND(I2485*H2485,2)</f>
        <v>0</v>
      </c>
      <c r="BL2485" s="19" t="s">
        <v>269</v>
      </c>
      <c r="BM2485" s="225" t="s">
        <v>2490</v>
      </c>
    </row>
    <row r="2486" s="14" customFormat="1">
      <c r="A2486" s="14"/>
      <c r="B2486" s="243"/>
      <c r="C2486" s="244"/>
      <c r="D2486" s="234" t="s">
        <v>171</v>
      </c>
      <c r="E2486" s="245" t="s">
        <v>19</v>
      </c>
      <c r="F2486" s="246" t="s">
        <v>2491</v>
      </c>
      <c r="G2486" s="244"/>
      <c r="H2486" s="247">
        <v>4.7300000000000004</v>
      </c>
      <c r="I2486" s="248"/>
      <c r="J2486" s="244"/>
      <c r="K2486" s="244"/>
      <c r="L2486" s="249"/>
      <c r="M2486" s="250"/>
      <c r="N2486" s="251"/>
      <c r="O2486" s="251"/>
      <c r="P2486" s="251"/>
      <c r="Q2486" s="251"/>
      <c r="R2486" s="251"/>
      <c r="S2486" s="251"/>
      <c r="T2486" s="252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3" t="s">
        <v>171</v>
      </c>
      <c r="AU2486" s="253" t="s">
        <v>81</v>
      </c>
      <c r="AV2486" s="14" t="s">
        <v>81</v>
      </c>
      <c r="AW2486" s="14" t="s">
        <v>33</v>
      </c>
      <c r="AX2486" s="14" t="s">
        <v>79</v>
      </c>
      <c r="AY2486" s="253" t="s">
        <v>160</v>
      </c>
    </row>
    <row r="2487" s="2" customFormat="1" ht="37.8" customHeight="1">
      <c r="A2487" s="40"/>
      <c r="B2487" s="41"/>
      <c r="C2487" s="279" t="s">
        <v>2492</v>
      </c>
      <c r="D2487" s="279" t="s">
        <v>1270</v>
      </c>
      <c r="E2487" s="280" t="s">
        <v>2493</v>
      </c>
      <c r="F2487" s="281" t="s">
        <v>2494</v>
      </c>
      <c r="G2487" s="282" t="s">
        <v>1596</v>
      </c>
      <c r="H2487" s="283">
        <v>1</v>
      </c>
      <c r="I2487" s="284"/>
      <c r="J2487" s="285">
        <f>ROUND(I2487*H2487,2)</f>
        <v>0</v>
      </c>
      <c r="K2487" s="281" t="s">
        <v>19</v>
      </c>
      <c r="L2487" s="286"/>
      <c r="M2487" s="287" t="s">
        <v>19</v>
      </c>
      <c r="N2487" s="288" t="s">
        <v>43</v>
      </c>
      <c r="O2487" s="86"/>
      <c r="P2487" s="223">
        <f>O2487*H2487</f>
        <v>0</v>
      </c>
      <c r="Q2487" s="223">
        <v>0.213</v>
      </c>
      <c r="R2487" s="223">
        <f>Q2487*H2487</f>
        <v>0.213</v>
      </c>
      <c r="S2487" s="223">
        <v>0</v>
      </c>
      <c r="T2487" s="224">
        <f>S2487*H2487</f>
        <v>0</v>
      </c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R2487" s="225" t="s">
        <v>367</v>
      </c>
      <c r="AT2487" s="225" t="s">
        <v>1270</v>
      </c>
      <c r="AU2487" s="225" t="s">
        <v>81</v>
      </c>
      <c r="AY2487" s="19" t="s">
        <v>160</v>
      </c>
      <c r="BE2487" s="226">
        <f>IF(N2487="základní",J2487,0)</f>
        <v>0</v>
      </c>
      <c r="BF2487" s="226">
        <f>IF(N2487="snížená",J2487,0)</f>
        <v>0</v>
      </c>
      <c r="BG2487" s="226">
        <f>IF(N2487="zákl. přenesená",J2487,0)</f>
        <v>0</v>
      </c>
      <c r="BH2487" s="226">
        <f>IF(N2487="sníž. přenesená",J2487,0)</f>
        <v>0</v>
      </c>
      <c r="BI2487" s="226">
        <f>IF(N2487="nulová",J2487,0)</f>
        <v>0</v>
      </c>
      <c r="BJ2487" s="19" t="s">
        <v>79</v>
      </c>
      <c r="BK2487" s="226">
        <f>ROUND(I2487*H2487,2)</f>
        <v>0</v>
      </c>
      <c r="BL2487" s="19" t="s">
        <v>269</v>
      </c>
      <c r="BM2487" s="225" t="s">
        <v>2495</v>
      </c>
    </row>
    <row r="2488" s="2" customFormat="1" ht="16.5" customHeight="1">
      <c r="A2488" s="40"/>
      <c r="B2488" s="41"/>
      <c r="C2488" s="214" t="s">
        <v>2496</v>
      </c>
      <c r="D2488" s="214" t="s">
        <v>162</v>
      </c>
      <c r="E2488" s="215" t="s">
        <v>2497</v>
      </c>
      <c r="F2488" s="216" t="s">
        <v>2498</v>
      </c>
      <c r="G2488" s="217" t="s">
        <v>181</v>
      </c>
      <c r="H2488" s="218">
        <v>3.375</v>
      </c>
      <c r="I2488" s="219"/>
      <c r="J2488" s="220">
        <f>ROUND(I2488*H2488,2)</f>
        <v>0</v>
      </c>
      <c r="K2488" s="216" t="s">
        <v>19</v>
      </c>
      <c r="L2488" s="46"/>
      <c r="M2488" s="221" t="s">
        <v>19</v>
      </c>
      <c r="N2488" s="222" t="s">
        <v>43</v>
      </c>
      <c r="O2488" s="86"/>
      <c r="P2488" s="223">
        <f>O2488*H2488</f>
        <v>0</v>
      </c>
      <c r="Q2488" s="223">
        <v>0.040000000000000001</v>
      </c>
      <c r="R2488" s="223">
        <f>Q2488*H2488</f>
        <v>0.13500000000000001</v>
      </c>
      <c r="S2488" s="223">
        <v>0</v>
      </c>
      <c r="T2488" s="224">
        <f>S2488*H2488</f>
        <v>0</v>
      </c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R2488" s="225" t="s">
        <v>269</v>
      </c>
      <c r="AT2488" s="225" t="s">
        <v>162</v>
      </c>
      <c r="AU2488" s="225" t="s">
        <v>81</v>
      </c>
      <c r="AY2488" s="19" t="s">
        <v>160</v>
      </c>
      <c r="BE2488" s="226">
        <f>IF(N2488="základní",J2488,0)</f>
        <v>0</v>
      </c>
      <c r="BF2488" s="226">
        <f>IF(N2488="snížená",J2488,0)</f>
        <v>0</v>
      </c>
      <c r="BG2488" s="226">
        <f>IF(N2488="zákl. přenesená",J2488,0)</f>
        <v>0</v>
      </c>
      <c r="BH2488" s="226">
        <f>IF(N2488="sníž. přenesená",J2488,0)</f>
        <v>0</v>
      </c>
      <c r="BI2488" s="226">
        <f>IF(N2488="nulová",J2488,0)</f>
        <v>0</v>
      </c>
      <c r="BJ2488" s="19" t="s">
        <v>79</v>
      </c>
      <c r="BK2488" s="226">
        <f>ROUND(I2488*H2488,2)</f>
        <v>0</v>
      </c>
      <c r="BL2488" s="19" t="s">
        <v>269</v>
      </c>
      <c r="BM2488" s="225" t="s">
        <v>2499</v>
      </c>
    </row>
    <row r="2489" s="14" customFormat="1">
      <c r="A2489" s="14"/>
      <c r="B2489" s="243"/>
      <c r="C2489" s="244"/>
      <c r="D2489" s="234" t="s">
        <v>171</v>
      </c>
      <c r="E2489" s="245" t="s">
        <v>19</v>
      </c>
      <c r="F2489" s="246" t="s">
        <v>2500</v>
      </c>
      <c r="G2489" s="244"/>
      <c r="H2489" s="247">
        <v>3.375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3" t="s">
        <v>171</v>
      </c>
      <c r="AU2489" s="253" t="s">
        <v>81</v>
      </c>
      <c r="AV2489" s="14" t="s">
        <v>81</v>
      </c>
      <c r="AW2489" s="14" t="s">
        <v>33</v>
      </c>
      <c r="AX2489" s="14" t="s">
        <v>79</v>
      </c>
      <c r="AY2489" s="253" t="s">
        <v>160</v>
      </c>
    </row>
    <row r="2490" s="2" customFormat="1" ht="37.8" customHeight="1">
      <c r="A2490" s="40"/>
      <c r="B2490" s="41"/>
      <c r="C2490" s="279" t="s">
        <v>2501</v>
      </c>
      <c r="D2490" s="279" t="s">
        <v>1270</v>
      </c>
      <c r="E2490" s="280" t="s">
        <v>2502</v>
      </c>
      <c r="F2490" s="281" t="s">
        <v>2503</v>
      </c>
      <c r="G2490" s="282" t="s">
        <v>1596</v>
      </c>
      <c r="H2490" s="283">
        <v>1</v>
      </c>
      <c r="I2490" s="284"/>
      <c r="J2490" s="285">
        <f>ROUND(I2490*H2490,2)</f>
        <v>0</v>
      </c>
      <c r="K2490" s="281" t="s">
        <v>19</v>
      </c>
      <c r="L2490" s="286"/>
      <c r="M2490" s="287" t="s">
        <v>19</v>
      </c>
      <c r="N2490" s="288" t="s">
        <v>43</v>
      </c>
      <c r="O2490" s="86"/>
      <c r="P2490" s="223">
        <f>O2490*H2490</f>
        <v>0</v>
      </c>
      <c r="Q2490" s="223">
        <v>0.13500000000000001</v>
      </c>
      <c r="R2490" s="223">
        <f>Q2490*H2490</f>
        <v>0.13500000000000001</v>
      </c>
      <c r="S2490" s="223">
        <v>0</v>
      </c>
      <c r="T2490" s="224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25" t="s">
        <v>367</v>
      </c>
      <c r="AT2490" s="225" t="s">
        <v>1270</v>
      </c>
      <c r="AU2490" s="225" t="s">
        <v>81</v>
      </c>
      <c r="AY2490" s="19" t="s">
        <v>160</v>
      </c>
      <c r="BE2490" s="226">
        <f>IF(N2490="základní",J2490,0)</f>
        <v>0</v>
      </c>
      <c r="BF2490" s="226">
        <f>IF(N2490="snížená",J2490,0)</f>
        <v>0</v>
      </c>
      <c r="BG2490" s="226">
        <f>IF(N2490="zákl. přenesená",J2490,0)</f>
        <v>0</v>
      </c>
      <c r="BH2490" s="226">
        <f>IF(N2490="sníž. přenesená",J2490,0)</f>
        <v>0</v>
      </c>
      <c r="BI2490" s="226">
        <f>IF(N2490="nulová",J2490,0)</f>
        <v>0</v>
      </c>
      <c r="BJ2490" s="19" t="s">
        <v>79</v>
      </c>
      <c r="BK2490" s="226">
        <f>ROUND(I2490*H2490,2)</f>
        <v>0</v>
      </c>
      <c r="BL2490" s="19" t="s">
        <v>269</v>
      </c>
      <c r="BM2490" s="225" t="s">
        <v>2504</v>
      </c>
    </row>
    <row r="2491" s="2" customFormat="1" ht="21.75" customHeight="1">
      <c r="A2491" s="40"/>
      <c r="B2491" s="41"/>
      <c r="C2491" s="214" t="s">
        <v>2505</v>
      </c>
      <c r="D2491" s="214" t="s">
        <v>162</v>
      </c>
      <c r="E2491" s="215" t="s">
        <v>2506</v>
      </c>
      <c r="F2491" s="216" t="s">
        <v>2507</v>
      </c>
      <c r="G2491" s="217" t="s">
        <v>207</v>
      </c>
      <c r="H2491" s="218">
        <v>12</v>
      </c>
      <c r="I2491" s="219"/>
      <c r="J2491" s="220">
        <f>ROUND(I2491*H2491,2)</f>
        <v>0</v>
      </c>
      <c r="K2491" s="216" t="s">
        <v>166</v>
      </c>
      <c r="L2491" s="46"/>
      <c r="M2491" s="221" t="s">
        <v>19</v>
      </c>
      <c r="N2491" s="222" t="s">
        <v>43</v>
      </c>
      <c r="O2491" s="86"/>
      <c r="P2491" s="223">
        <f>O2491*H2491</f>
        <v>0</v>
      </c>
      <c r="Q2491" s="223">
        <v>0.00040000000000000002</v>
      </c>
      <c r="R2491" s="223">
        <f>Q2491*H2491</f>
        <v>0.0048000000000000004</v>
      </c>
      <c r="S2491" s="223">
        <v>0</v>
      </c>
      <c r="T2491" s="224">
        <f>S2491*H2491</f>
        <v>0</v>
      </c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R2491" s="225" t="s">
        <v>269</v>
      </c>
      <c r="AT2491" s="225" t="s">
        <v>162</v>
      </c>
      <c r="AU2491" s="225" t="s">
        <v>81</v>
      </c>
      <c r="AY2491" s="19" t="s">
        <v>160</v>
      </c>
      <c r="BE2491" s="226">
        <f>IF(N2491="základní",J2491,0)</f>
        <v>0</v>
      </c>
      <c r="BF2491" s="226">
        <f>IF(N2491="snížená",J2491,0)</f>
        <v>0</v>
      </c>
      <c r="BG2491" s="226">
        <f>IF(N2491="zákl. přenesená",J2491,0)</f>
        <v>0</v>
      </c>
      <c r="BH2491" s="226">
        <f>IF(N2491="sníž. přenesená",J2491,0)</f>
        <v>0</v>
      </c>
      <c r="BI2491" s="226">
        <f>IF(N2491="nulová",J2491,0)</f>
        <v>0</v>
      </c>
      <c r="BJ2491" s="19" t="s">
        <v>79</v>
      </c>
      <c r="BK2491" s="226">
        <f>ROUND(I2491*H2491,2)</f>
        <v>0</v>
      </c>
      <c r="BL2491" s="19" t="s">
        <v>269</v>
      </c>
      <c r="BM2491" s="225" t="s">
        <v>2508</v>
      </c>
    </row>
    <row r="2492" s="2" customFormat="1">
      <c r="A2492" s="40"/>
      <c r="B2492" s="41"/>
      <c r="C2492" s="42"/>
      <c r="D2492" s="227" t="s">
        <v>169</v>
      </c>
      <c r="E2492" s="42"/>
      <c r="F2492" s="228" t="s">
        <v>2509</v>
      </c>
      <c r="G2492" s="42"/>
      <c r="H2492" s="42"/>
      <c r="I2492" s="229"/>
      <c r="J2492" s="42"/>
      <c r="K2492" s="42"/>
      <c r="L2492" s="46"/>
      <c r="M2492" s="230"/>
      <c r="N2492" s="231"/>
      <c r="O2492" s="86"/>
      <c r="P2492" s="86"/>
      <c r="Q2492" s="86"/>
      <c r="R2492" s="86"/>
      <c r="S2492" s="86"/>
      <c r="T2492" s="87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T2492" s="19" t="s">
        <v>169</v>
      </c>
      <c r="AU2492" s="19" t="s">
        <v>81</v>
      </c>
    </row>
    <row r="2493" s="13" customFormat="1">
      <c r="A2493" s="13"/>
      <c r="B2493" s="232"/>
      <c r="C2493" s="233"/>
      <c r="D2493" s="234" t="s">
        <v>171</v>
      </c>
      <c r="E2493" s="235" t="s">
        <v>19</v>
      </c>
      <c r="F2493" s="236" t="s">
        <v>2510</v>
      </c>
      <c r="G2493" s="233"/>
      <c r="H2493" s="235" t="s">
        <v>19</v>
      </c>
      <c r="I2493" s="237"/>
      <c r="J2493" s="233"/>
      <c r="K2493" s="233"/>
      <c r="L2493" s="238"/>
      <c r="M2493" s="239"/>
      <c r="N2493" s="240"/>
      <c r="O2493" s="240"/>
      <c r="P2493" s="240"/>
      <c r="Q2493" s="240"/>
      <c r="R2493" s="240"/>
      <c r="S2493" s="240"/>
      <c r="T2493" s="241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2" t="s">
        <v>171</v>
      </c>
      <c r="AU2493" s="242" t="s">
        <v>81</v>
      </c>
      <c r="AV2493" s="13" t="s">
        <v>79</v>
      </c>
      <c r="AW2493" s="13" t="s">
        <v>33</v>
      </c>
      <c r="AX2493" s="13" t="s">
        <v>72</v>
      </c>
      <c r="AY2493" s="242" t="s">
        <v>160</v>
      </c>
    </row>
    <row r="2494" s="14" customFormat="1">
      <c r="A2494" s="14"/>
      <c r="B2494" s="243"/>
      <c r="C2494" s="244"/>
      <c r="D2494" s="234" t="s">
        <v>171</v>
      </c>
      <c r="E2494" s="245" t="s">
        <v>19</v>
      </c>
      <c r="F2494" s="246" t="s">
        <v>2511</v>
      </c>
      <c r="G2494" s="244"/>
      <c r="H2494" s="247">
        <v>12</v>
      </c>
      <c r="I2494" s="248"/>
      <c r="J2494" s="244"/>
      <c r="K2494" s="244"/>
      <c r="L2494" s="249"/>
      <c r="M2494" s="250"/>
      <c r="N2494" s="251"/>
      <c r="O2494" s="251"/>
      <c r="P2494" s="251"/>
      <c r="Q2494" s="251"/>
      <c r="R2494" s="251"/>
      <c r="S2494" s="251"/>
      <c r="T2494" s="252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3" t="s">
        <v>171</v>
      </c>
      <c r="AU2494" s="253" t="s">
        <v>81</v>
      </c>
      <c r="AV2494" s="14" t="s">
        <v>81</v>
      </c>
      <c r="AW2494" s="14" t="s">
        <v>33</v>
      </c>
      <c r="AX2494" s="14" t="s">
        <v>72</v>
      </c>
      <c r="AY2494" s="253" t="s">
        <v>160</v>
      </c>
    </row>
    <row r="2495" s="15" customFormat="1">
      <c r="A2495" s="15"/>
      <c r="B2495" s="254"/>
      <c r="C2495" s="255"/>
      <c r="D2495" s="234" t="s">
        <v>171</v>
      </c>
      <c r="E2495" s="256" t="s">
        <v>19</v>
      </c>
      <c r="F2495" s="257" t="s">
        <v>173</v>
      </c>
      <c r="G2495" s="255"/>
      <c r="H2495" s="258">
        <v>12</v>
      </c>
      <c r="I2495" s="259"/>
      <c r="J2495" s="255"/>
      <c r="K2495" s="255"/>
      <c r="L2495" s="260"/>
      <c r="M2495" s="261"/>
      <c r="N2495" s="262"/>
      <c r="O2495" s="262"/>
      <c r="P2495" s="262"/>
      <c r="Q2495" s="262"/>
      <c r="R2495" s="262"/>
      <c r="S2495" s="262"/>
      <c r="T2495" s="263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64" t="s">
        <v>171</v>
      </c>
      <c r="AU2495" s="264" t="s">
        <v>81</v>
      </c>
      <c r="AV2495" s="15" t="s">
        <v>167</v>
      </c>
      <c r="AW2495" s="15" t="s">
        <v>33</v>
      </c>
      <c r="AX2495" s="15" t="s">
        <v>79</v>
      </c>
      <c r="AY2495" s="264" t="s">
        <v>160</v>
      </c>
    </row>
    <row r="2496" s="2" customFormat="1" ht="16.5" customHeight="1">
      <c r="A2496" s="40"/>
      <c r="B2496" s="41"/>
      <c r="C2496" s="279" t="s">
        <v>2512</v>
      </c>
      <c r="D2496" s="279" t="s">
        <v>1270</v>
      </c>
      <c r="E2496" s="280" t="s">
        <v>2513</v>
      </c>
      <c r="F2496" s="281" t="s">
        <v>2514</v>
      </c>
      <c r="G2496" s="282" t="s">
        <v>207</v>
      </c>
      <c r="H2496" s="283">
        <v>12</v>
      </c>
      <c r="I2496" s="284"/>
      <c r="J2496" s="285">
        <f>ROUND(I2496*H2496,2)</f>
        <v>0</v>
      </c>
      <c r="K2496" s="281" t="s">
        <v>166</v>
      </c>
      <c r="L2496" s="286"/>
      <c r="M2496" s="287" t="s">
        <v>19</v>
      </c>
      <c r="N2496" s="288" t="s">
        <v>43</v>
      </c>
      <c r="O2496" s="86"/>
      <c r="P2496" s="223">
        <f>O2496*H2496</f>
        <v>0</v>
      </c>
      <c r="Q2496" s="223">
        <v>0</v>
      </c>
      <c r="R2496" s="223">
        <f>Q2496*H2496</f>
        <v>0</v>
      </c>
      <c r="S2496" s="223">
        <v>0</v>
      </c>
      <c r="T2496" s="224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25" t="s">
        <v>367</v>
      </c>
      <c r="AT2496" s="225" t="s">
        <v>1270</v>
      </c>
      <c r="AU2496" s="225" t="s">
        <v>81</v>
      </c>
      <c r="AY2496" s="19" t="s">
        <v>160</v>
      </c>
      <c r="BE2496" s="226">
        <f>IF(N2496="základní",J2496,0)</f>
        <v>0</v>
      </c>
      <c r="BF2496" s="226">
        <f>IF(N2496="snížená",J2496,0)</f>
        <v>0</v>
      </c>
      <c r="BG2496" s="226">
        <f>IF(N2496="zákl. přenesená",J2496,0)</f>
        <v>0</v>
      </c>
      <c r="BH2496" s="226">
        <f>IF(N2496="sníž. přenesená",J2496,0)</f>
        <v>0</v>
      </c>
      <c r="BI2496" s="226">
        <f>IF(N2496="nulová",J2496,0)</f>
        <v>0</v>
      </c>
      <c r="BJ2496" s="19" t="s">
        <v>79</v>
      </c>
      <c r="BK2496" s="226">
        <f>ROUND(I2496*H2496,2)</f>
        <v>0</v>
      </c>
      <c r="BL2496" s="19" t="s">
        <v>269</v>
      </c>
      <c r="BM2496" s="225" t="s">
        <v>2515</v>
      </c>
    </row>
    <row r="2497" s="13" customFormat="1">
      <c r="A2497" s="13"/>
      <c r="B2497" s="232"/>
      <c r="C2497" s="233"/>
      <c r="D2497" s="234" t="s">
        <v>171</v>
      </c>
      <c r="E2497" s="235" t="s">
        <v>19</v>
      </c>
      <c r="F2497" s="236" t="s">
        <v>2510</v>
      </c>
      <c r="G2497" s="233"/>
      <c r="H2497" s="235" t="s">
        <v>19</v>
      </c>
      <c r="I2497" s="237"/>
      <c r="J2497" s="233"/>
      <c r="K2497" s="233"/>
      <c r="L2497" s="238"/>
      <c r="M2497" s="239"/>
      <c r="N2497" s="240"/>
      <c r="O2497" s="240"/>
      <c r="P2497" s="240"/>
      <c r="Q2497" s="240"/>
      <c r="R2497" s="240"/>
      <c r="S2497" s="240"/>
      <c r="T2497" s="241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2" t="s">
        <v>171</v>
      </c>
      <c r="AU2497" s="242" t="s">
        <v>81</v>
      </c>
      <c r="AV2497" s="13" t="s">
        <v>79</v>
      </c>
      <c r="AW2497" s="13" t="s">
        <v>33</v>
      </c>
      <c r="AX2497" s="13" t="s">
        <v>72</v>
      </c>
      <c r="AY2497" s="242" t="s">
        <v>160</v>
      </c>
    </row>
    <row r="2498" s="14" customFormat="1">
      <c r="A2498" s="14"/>
      <c r="B2498" s="243"/>
      <c r="C2498" s="244"/>
      <c r="D2498" s="234" t="s">
        <v>171</v>
      </c>
      <c r="E2498" s="245" t="s">
        <v>19</v>
      </c>
      <c r="F2498" s="246" t="s">
        <v>2511</v>
      </c>
      <c r="G2498" s="244"/>
      <c r="H2498" s="247">
        <v>12</v>
      </c>
      <c r="I2498" s="248"/>
      <c r="J2498" s="244"/>
      <c r="K2498" s="244"/>
      <c r="L2498" s="249"/>
      <c r="M2498" s="250"/>
      <c r="N2498" s="251"/>
      <c r="O2498" s="251"/>
      <c r="P2498" s="251"/>
      <c r="Q2498" s="251"/>
      <c r="R2498" s="251"/>
      <c r="S2498" s="251"/>
      <c r="T2498" s="252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3" t="s">
        <v>171</v>
      </c>
      <c r="AU2498" s="253" t="s">
        <v>81</v>
      </c>
      <c r="AV2498" s="14" t="s">
        <v>81</v>
      </c>
      <c r="AW2498" s="14" t="s">
        <v>33</v>
      </c>
      <c r="AX2498" s="14" t="s">
        <v>72</v>
      </c>
      <c r="AY2498" s="253" t="s">
        <v>160</v>
      </c>
    </row>
    <row r="2499" s="15" customFormat="1">
      <c r="A2499" s="15"/>
      <c r="B2499" s="254"/>
      <c r="C2499" s="255"/>
      <c r="D2499" s="234" t="s">
        <v>171</v>
      </c>
      <c r="E2499" s="256" t="s">
        <v>19</v>
      </c>
      <c r="F2499" s="257" t="s">
        <v>173</v>
      </c>
      <c r="G2499" s="255"/>
      <c r="H2499" s="258">
        <v>12</v>
      </c>
      <c r="I2499" s="259"/>
      <c r="J2499" s="255"/>
      <c r="K2499" s="255"/>
      <c r="L2499" s="260"/>
      <c r="M2499" s="261"/>
      <c r="N2499" s="262"/>
      <c r="O2499" s="262"/>
      <c r="P2499" s="262"/>
      <c r="Q2499" s="262"/>
      <c r="R2499" s="262"/>
      <c r="S2499" s="262"/>
      <c r="T2499" s="263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64" t="s">
        <v>171</v>
      </c>
      <c r="AU2499" s="264" t="s">
        <v>81</v>
      </c>
      <c r="AV2499" s="15" t="s">
        <v>167</v>
      </c>
      <c r="AW2499" s="15" t="s">
        <v>33</v>
      </c>
      <c r="AX2499" s="15" t="s">
        <v>79</v>
      </c>
      <c r="AY2499" s="264" t="s">
        <v>160</v>
      </c>
    </row>
    <row r="2500" s="2" customFormat="1" ht="24.15" customHeight="1">
      <c r="A2500" s="40"/>
      <c r="B2500" s="41"/>
      <c r="C2500" s="214" t="s">
        <v>2516</v>
      </c>
      <c r="D2500" s="214" t="s">
        <v>162</v>
      </c>
      <c r="E2500" s="215" t="s">
        <v>2517</v>
      </c>
      <c r="F2500" s="216" t="s">
        <v>2518</v>
      </c>
      <c r="G2500" s="217" t="s">
        <v>207</v>
      </c>
      <c r="H2500" s="218">
        <v>8.5</v>
      </c>
      <c r="I2500" s="219"/>
      <c r="J2500" s="220">
        <f>ROUND(I2500*H2500,2)</f>
        <v>0</v>
      </c>
      <c r="K2500" s="216" t="s">
        <v>166</v>
      </c>
      <c r="L2500" s="46"/>
      <c r="M2500" s="221" t="s">
        <v>19</v>
      </c>
      <c r="N2500" s="222" t="s">
        <v>43</v>
      </c>
      <c r="O2500" s="86"/>
      <c r="P2500" s="223">
        <f>O2500*H2500</f>
        <v>0</v>
      </c>
      <c r="Q2500" s="223">
        <v>0</v>
      </c>
      <c r="R2500" s="223">
        <f>Q2500*H2500</f>
        <v>0</v>
      </c>
      <c r="S2500" s="223">
        <v>0</v>
      </c>
      <c r="T2500" s="224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25" t="s">
        <v>269</v>
      </c>
      <c r="AT2500" s="225" t="s">
        <v>162</v>
      </c>
      <c r="AU2500" s="225" t="s">
        <v>81</v>
      </c>
      <c r="AY2500" s="19" t="s">
        <v>160</v>
      </c>
      <c r="BE2500" s="226">
        <f>IF(N2500="základní",J2500,0)</f>
        <v>0</v>
      </c>
      <c r="BF2500" s="226">
        <f>IF(N2500="snížená",J2500,0)</f>
        <v>0</v>
      </c>
      <c r="BG2500" s="226">
        <f>IF(N2500="zákl. přenesená",J2500,0)</f>
        <v>0</v>
      </c>
      <c r="BH2500" s="226">
        <f>IF(N2500="sníž. přenesená",J2500,0)</f>
        <v>0</v>
      </c>
      <c r="BI2500" s="226">
        <f>IF(N2500="nulová",J2500,0)</f>
        <v>0</v>
      </c>
      <c r="BJ2500" s="19" t="s">
        <v>79</v>
      </c>
      <c r="BK2500" s="226">
        <f>ROUND(I2500*H2500,2)</f>
        <v>0</v>
      </c>
      <c r="BL2500" s="19" t="s">
        <v>269</v>
      </c>
      <c r="BM2500" s="225" t="s">
        <v>2519</v>
      </c>
    </row>
    <row r="2501" s="2" customFormat="1">
      <c r="A2501" s="40"/>
      <c r="B2501" s="41"/>
      <c r="C2501" s="42"/>
      <c r="D2501" s="227" t="s">
        <v>169</v>
      </c>
      <c r="E2501" s="42"/>
      <c r="F2501" s="228" t="s">
        <v>2520</v>
      </c>
      <c r="G2501" s="42"/>
      <c r="H2501" s="42"/>
      <c r="I2501" s="229"/>
      <c r="J2501" s="42"/>
      <c r="K2501" s="42"/>
      <c r="L2501" s="46"/>
      <c r="M2501" s="230"/>
      <c r="N2501" s="231"/>
      <c r="O2501" s="86"/>
      <c r="P2501" s="86"/>
      <c r="Q2501" s="86"/>
      <c r="R2501" s="86"/>
      <c r="S2501" s="86"/>
      <c r="T2501" s="87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T2501" s="19" t="s">
        <v>169</v>
      </c>
      <c r="AU2501" s="19" t="s">
        <v>81</v>
      </c>
    </row>
    <row r="2502" s="13" customFormat="1">
      <c r="A2502" s="13"/>
      <c r="B2502" s="232"/>
      <c r="C2502" s="233"/>
      <c r="D2502" s="234" t="s">
        <v>171</v>
      </c>
      <c r="E2502" s="235" t="s">
        <v>19</v>
      </c>
      <c r="F2502" s="236" t="s">
        <v>2521</v>
      </c>
      <c r="G2502" s="233"/>
      <c r="H2502" s="235" t="s">
        <v>19</v>
      </c>
      <c r="I2502" s="237"/>
      <c r="J2502" s="233"/>
      <c r="K2502" s="233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171</v>
      </c>
      <c r="AU2502" s="242" t="s">
        <v>81</v>
      </c>
      <c r="AV2502" s="13" t="s">
        <v>79</v>
      </c>
      <c r="AW2502" s="13" t="s">
        <v>33</v>
      </c>
      <c r="AX2502" s="13" t="s">
        <v>72</v>
      </c>
      <c r="AY2502" s="242" t="s">
        <v>160</v>
      </c>
    </row>
    <row r="2503" s="14" customFormat="1">
      <c r="A2503" s="14"/>
      <c r="B2503" s="243"/>
      <c r="C2503" s="244"/>
      <c r="D2503" s="234" t="s">
        <v>171</v>
      </c>
      <c r="E2503" s="245" t="s">
        <v>19</v>
      </c>
      <c r="F2503" s="246" t="s">
        <v>2522</v>
      </c>
      <c r="G2503" s="244"/>
      <c r="H2503" s="247">
        <v>8.5</v>
      </c>
      <c r="I2503" s="248"/>
      <c r="J2503" s="244"/>
      <c r="K2503" s="244"/>
      <c r="L2503" s="249"/>
      <c r="M2503" s="250"/>
      <c r="N2503" s="251"/>
      <c r="O2503" s="251"/>
      <c r="P2503" s="251"/>
      <c r="Q2503" s="251"/>
      <c r="R2503" s="251"/>
      <c r="S2503" s="251"/>
      <c r="T2503" s="25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3" t="s">
        <v>171</v>
      </c>
      <c r="AU2503" s="253" t="s">
        <v>81</v>
      </c>
      <c r="AV2503" s="14" t="s">
        <v>81</v>
      </c>
      <c r="AW2503" s="14" t="s">
        <v>33</v>
      </c>
      <c r="AX2503" s="14" t="s">
        <v>72</v>
      </c>
      <c r="AY2503" s="253" t="s">
        <v>160</v>
      </c>
    </row>
    <row r="2504" s="15" customFormat="1">
      <c r="A2504" s="15"/>
      <c r="B2504" s="254"/>
      <c r="C2504" s="255"/>
      <c r="D2504" s="234" t="s">
        <v>171</v>
      </c>
      <c r="E2504" s="256" t="s">
        <v>19</v>
      </c>
      <c r="F2504" s="257" t="s">
        <v>173</v>
      </c>
      <c r="G2504" s="255"/>
      <c r="H2504" s="258">
        <v>8.5</v>
      </c>
      <c r="I2504" s="259"/>
      <c r="J2504" s="255"/>
      <c r="K2504" s="255"/>
      <c r="L2504" s="260"/>
      <c r="M2504" s="261"/>
      <c r="N2504" s="262"/>
      <c r="O2504" s="262"/>
      <c r="P2504" s="262"/>
      <c r="Q2504" s="262"/>
      <c r="R2504" s="262"/>
      <c r="S2504" s="262"/>
      <c r="T2504" s="263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64" t="s">
        <v>171</v>
      </c>
      <c r="AU2504" s="264" t="s">
        <v>81</v>
      </c>
      <c r="AV2504" s="15" t="s">
        <v>167</v>
      </c>
      <c r="AW2504" s="15" t="s">
        <v>33</v>
      </c>
      <c r="AX2504" s="15" t="s">
        <v>79</v>
      </c>
      <c r="AY2504" s="264" t="s">
        <v>160</v>
      </c>
    </row>
    <row r="2505" s="2" customFormat="1" ht="21.75" customHeight="1">
      <c r="A2505" s="40"/>
      <c r="B2505" s="41"/>
      <c r="C2505" s="279" t="s">
        <v>2523</v>
      </c>
      <c r="D2505" s="279" t="s">
        <v>1270</v>
      </c>
      <c r="E2505" s="280" t="s">
        <v>2524</v>
      </c>
      <c r="F2505" s="281" t="s">
        <v>2525</v>
      </c>
      <c r="G2505" s="282" t="s">
        <v>165</v>
      </c>
      <c r="H2505" s="283">
        <v>1</v>
      </c>
      <c r="I2505" s="284"/>
      <c r="J2505" s="285">
        <f>ROUND(I2505*H2505,2)</f>
        <v>0</v>
      </c>
      <c r="K2505" s="281" t="s">
        <v>516</v>
      </c>
      <c r="L2505" s="286"/>
      <c r="M2505" s="287" t="s">
        <v>19</v>
      </c>
      <c r="N2505" s="288" t="s">
        <v>43</v>
      </c>
      <c r="O2505" s="86"/>
      <c r="P2505" s="223">
        <f>O2505*H2505</f>
        <v>0</v>
      </c>
      <c r="Q2505" s="223">
        <v>0.20399999999999999</v>
      </c>
      <c r="R2505" s="223">
        <f>Q2505*H2505</f>
        <v>0.20399999999999999</v>
      </c>
      <c r="S2505" s="223">
        <v>0</v>
      </c>
      <c r="T2505" s="224">
        <f>S2505*H2505</f>
        <v>0</v>
      </c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R2505" s="225" t="s">
        <v>367</v>
      </c>
      <c r="AT2505" s="225" t="s">
        <v>1270</v>
      </c>
      <c r="AU2505" s="225" t="s">
        <v>81</v>
      </c>
      <c r="AY2505" s="19" t="s">
        <v>160</v>
      </c>
      <c r="BE2505" s="226">
        <f>IF(N2505="základní",J2505,0)</f>
        <v>0</v>
      </c>
      <c r="BF2505" s="226">
        <f>IF(N2505="snížená",J2505,0)</f>
        <v>0</v>
      </c>
      <c r="BG2505" s="226">
        <f>IF(N2505="zákl. přenesená",J2505,0)</f>
        <v>0</v>
      </c>
      <c r="BH2505" s="226">
        <f>IF(N2505="sníž. přenesená",J2505,0)</f>
        <v>0</v>
      </c>
      <c r="BI2505" s="226">
        <f>IF(N2505="nulová",J2505,0)</f>
        <v>0</v>
      </c>
      <c r="BJ2505" s="19" t="s">
        <v>79</v>
      </c>
      <c r="BK2505" s="226">
        <f>ROUND(I2505*H2505,2)</f>
        <v>0</v>
      </c>
      <c r="BL2505" s="19" t="s">
        <v>269</v>
      </c>
      <c r="BM2505" s="225" t="s">
        <v>2526</v>
      </c>
    </row>
    <row r="2506" s="13" customFormat="1">
      <c r="A2506" s="13"/>
      <c r="B2506" s="232"/>
      <c r="C2506" s="233"/>
      <c r="D2506" s="234" t="s">
        <v>171</v>
      </c>
      <c r="E2506" s="235" t="s">
        <v>19</v>
      </c>
      <c r="F2506" s="236" t="s">
        <v>2510</v>
      </c>
      <c r="G2506" s="233"/>
      <c r="H2506" s="235" t="s">
        <v>19</v>
      </c>
      <c r="I2506" s="237"/>
      <c r="J2506" s="233"/>
      <c r="K2506" s="233"/>
      <c r="L2506" s="238"/>
      <c r="M2506" s="239"/>
      <c r="N2506" s="240"/>
      <c r="O2506" s="240"/>
      <c r="P2506" s="240"/>
      <c r="Q2506" s="240"/>
      <c r="R2506" s="240"/>
      <c r="S2506" s="240"/>
      <c r="T2506" s="241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2" t="s">
        <v>171</v>
      </c>
      <c r="AU2506" s="242" t="s">
        <v>81</v>
      </c>
      <c r="AV2506" s="13" t="s">
        <v>79</v>
      </c>
      <c r="AW2506" s="13" t="s">
        <v>33</v>
      </c>
      <c r="AX2506" s="13" t="s">
        <v>72</v>
      </c>
      <c r="AY2506" s="242" t="s">
        <v>160</v>
      </c>
    </row>
    <row r="2507" s="14" customFormat="1">
      <c r="A2507" s="14"/>
      <c r="B2507" s="243"/>
      <c r="C2507" s="244"/>
      <c r="D2507" s="234" t="s">
        <v>171</v>
      </c>
      <c r="E2507" s="245" t="s">
        <v>19</v>
      </c>
      <c r="F2507" s="246" t="s">
        <v>79</v>
      </c>
      <c r="G2507" s="244"/>
      <c r="H2507" s="247">
        <v>1</v>
      </c>
      <c r="I2507" s="248"/>
      <c r="J2507" s="244"/>
      <c r="K2507" s="244"/>
      <c r="L2507" s="249"/>
      <c r="M2507" s="250"/>
      <c r="N2507" s="251"/>
      <c r="O2507" s="251"/>
      <c r="P2507" s="251"/>
      <c r="Q2507" s="251"/>
      <c r="R2507" s="251"/>
      <c r="S2507" s="251"/>
      <c r="T2507" s="252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3" t="s">
        <v>171</v>
      </c>
      <c r="AU2507" s="253" t="s">
        <v>81</v>
      </c>
      <c r="AV2507" s="14" t="s">
        <v>81</v>
      </c>
      <c r="AW2507" s="14" t="s">
        <v>33</v>
      </c>
      <c r="AX2507" s="14" t="s">
        <v>72</v>
      </c>
      <c r="AY2507" s="253" t="s">
        <v>160</v>
      </c>
    </row>
    <row r="2508" s="15" customFormat="1">
      <c r="A2508" s="15"/>
      <c r="B2508" s="254"/>
      <c r="C2508" s="255"/>
      <c r="D2508" s="234" t="s">
        <v>171</v>
      </c>
      <c r="E2508" s="256" t="s">
        <v>19</v>
      </c>
      <c r="F2508" s="257" t="s">
        <v>173</v>
      </c>
      <c r="G2508" s="255"/>
      <c r="H2508" s="258">
        <v>1</v>
      </c>
      <c r="I2508" s="259"/>
      <c r="J2508" s="255"/>
      <c r="K2508" s="255"/>
      <c r="L2508" s="260"/>
      <c r="M2508" s="261"/>
      <c r="N2508" s="262"/>
      <c r="O2508" s="262"/>
      <c r="P2508" s="262"/>
      <c r="Q2508" s="262"/>
      <c r="R2508" s="262"/>
      <c r="S2508" s="262"/>
      <c r="T2508" s="263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T2508" s="264" t="s">
        <v>171</v>
      </c>
      <c r="AU2508" s="264" t="s">
        <v>81</v>
      </c>
      <c r="AV2508" s="15" t="s">
        <v>167</v>
      </c>
      <c r="AW2508" s="15" t="s">
        <v>33</v>
      </c>
      <c r="AX2508" s="15" t="s">
        <v>79</v>
      </c>
      <c r="AY2508" s="264" t="s">
        <v>160</v>
      </c>
    </row>
    <row r="2509" s="2" customFormat="1" ht="16.5" customHeight="1">
      <c r="A2509" s="40"/>
      <c r="B2509" s="41"/>
      <c r="C2509" s="214" t="s">
        <v>2527</v>
      </c>
      <c r="D2509" s="214" t="s">
        <v>162</v>
      </c>
      <c r="E2509" s="215" t="s">
        <v>2528</v>
      </c>
      <c r="F2509" s="216" t="s">
        <v>2529</v>
      </c>
      <c r="G2509" s="217" t="s">
        <v>181</v>
      </c>
      <c r="H2509" s="218">
        <v>3</v>
      </c>
      <c r="I2509" s="219"/>
      <c r="J2509" s="220">
        <f>ROUND(I2509*H2509,2)</f>
        <v>0</v>
      </c>
      <c r="K2509" s="216" t="s">
        <v>166</v>
      </c>
      <c r="L2509" s="46"/>
      <c r="M2509" s="221" t="s">
        <v>19</v>
      </c>
      <c r="N2509" s="222" t="s">
        <v>43</v>
      </c>
      <c r="O2509" s="86"/>
      <c r="P2509" s="223">
        <f>O2509*H2509</f>
        <v>0</v>
      </c>
      <c r="Q2509" s="223">
        <v>6.9999999999999994E-05</v>
      </c>
      <c r="R2509" s="223">
        <f>Q2509*H2509</f>
        <v>0.00020999999999999998</v>
      </c>
      <c r="S2509" s="223">
        <v>0</v>
      </c>
      <c r="T2509" s="224">
        <f>S2509*H2509</f>
        <v>0</v>
      </c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R2509" s="225" t="s">
        <v>269</v>
      </c>
      <c r="AT2509" s="225" t="s">
        <v>162</v>
      </c>
      <c r="AU2509" s="225" t="s">
        <v>81</v>
      </c>
      <c r="AY2509" s="19" t="s">
        <v>160</v>
      </c>
      <c r="BE2509" s="226">
        <f>IF(N2509="základní",J2509,0)</f>
        <v>0</v>
      </c>
      <c r="BF2509" s="226">
        <f>IF(N2509="snížená",J2509,0)</f>
        <v>0</v>
      </c>
      <c r="BG2509" s="226">
        <f>IF(N2509="zákl. přenesená",J2509,0)</f>
        <v>0</v>
      </c>
      <c r="BH2509" s="226">
        <f>IF(N2509="sníž. přenesená",J2509,0)</f>
        <v>0</v>
      </c>
      <c r="BI2509" s="226">
        <f>IF(N2509="nulová",J2509,0)</f>
        <v>0</v>
      </c>
      <c r="BJ2509" s="19" t="s">
        <v>79</v>
      </c>
      <c r="BK2509" s="226">
        <f>ROUND(I2509*H2509,2)</f>
        <v>0</v>
      </c>
      <c r="BL2509" s="19" t="s">
        <v>269</v>
      </c>
      <c r="BM2509" s="225" t="s">
        <v>2530</v>
      </c>
    </row>
    <row r="2510" s="2" customFormat="1">
      <c r="A2510" s="40"/>
      <c r="B2510" s="41"/>
      <c r="C2510" s="42"/>
      <c r="D2510" s="227" t="s">
        <v>169</v>
      </c>
      <c r="E2510" s="42"/>
      <c r="F2510" s="228" t="s">
        <v>2531</v>
      </c>
      <c r="G2510" s="42"/>
      <c r="H2510" s="42"/>
      <c r="I2510" s="229"/>
      <c r="J2510" s="42"/>
      <c r="K2510" s="42"/>
      <c r="L2510" s="46"/>
      <c r="M2510" s="230"/>
      <c r="N2510" s="231"/>
      <c r="O2510" s="86"/>
      <c r="P2510" s="86"/>
      <c r="Q2510" s="86"/>
      <c r="R2510" s="86"/>
      <c r="S2510" s="86"/>
      <c r="T2510" s="87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T2510" s="19" t="s">
        <v>169</v>
      </c>
      <c r="AU2510" s="19" t="s">
        <v>81</v>
      </c>
    </row>
    <row r="2511" s="13" customFormat="1">
      <c r="A2511" s="13"/>
      <c r="B2511" s="232"/>
      <c r="C2511" s="233"/>
      <c r="D2511" s="234" t="s">
        <v>171</v>
      </c>
      <c r="E2511" s="235" t="s">
        <v>19</v>
      </c>
      <c r="F2511" s="236" t="s">
        <v>2510</v>
      </c>
      <c r="G2511" s="233"/>
      <c r="H2511" s="235" t="s">
        <v>19</v>
      </c>
      <c r="I2511" s="237"/>
      <c r="J2511" s="233"/>
      <c r="K2511" s="233"/>
      <c r="L2511" s="238"/>
      <c r="M2511" s="239"/>
      <c r="N2511" s="240"/>
      <c r="O2511" s="240"/>
      <c r="P2511" s="240"/>
      <c r="Q2511" s="240"/>
      <c r="R2511" s="240"/>
      <c r="S2511" s="240"/>
      <c r="T2511" s="241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2" t="s">
        <v>171</v>
      </c>
      <c r="AU2511" s="242" t="s">
        <v>81</v>
      </c>
      <c r="AV2511" s="13" t="s">
        <v>79</v>
      </c>
      <c r="AW2511" s="13" t="s">
        <v>33</v>
      </c>
      <c r="AX2511" s="13" t="s">
        <v>72</v>
      </c>
      <c r="AY2511" s="242" t="s">
        <v>160</v>
      </c>
    </row>
    <row r="2512" s="14" customFormat="1">
      <c r="A2512" s="14"/>
      <c r="B2512" s="243"/>
      <c r="C2512" s="244"/>
      <c r="D2512" s="234" t="s">
        <v>171</v>
      </c>
      <c r="E2512" s="245" t="s">
        <v>19</v>
      </c>
      <c r="F2512" s="246" t="s">
        <v>2532</v>
      </c>
      <c r="G2512" s="244"/>
      <c r="H2512" s="247">
        <v>3</v>
      </c>
      <c r="I2512" s="248"/>
      <c r="J2512" s="244"/>
      <c r="K2512" s="244"/>
      <c r="L2512" s="249"/>
      <c r="M2512" s="250"/>
      <c r="N2512" s="251"/>
      <c r="O2512" s="251"/>
      <c r="P2512" s="251"/>
      <c r="Q2512" s="251"/>
      <c r="R2512" s="251"/>
      <c r="S2512" s="251"/>
      <c r="T2512" s="252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3" t="s">
        <v>171</v>
      </c>
      <c r="AU2512" s="253" t="s">
        <v>81</v>
      </c>
      <c r="AV2512" s="14" t="s">
        <v>81</v>
      </c>
      <c r="AW2512" s="14" t="s">
        <v>33</v>
      </c>
      <c r="AX2512" s="14" t="s">
        <v>72</v>
      </c>
      <c r="AY2512" s="253" t="s">
        <v>160</v>
      </c>
    </row>
    <row r="2513" s="15" customFormat="1">
      <c r="A2513" s="15"/>
      <c r="B2513" s="254"/>
      <c r="C2513" s="255"/>
      <c r="D2513" s="234" t="s">
        <v>171</v>
      </c>
      <c r="E2513" s="256" t="s">
        <v>19</v>
      </c>
      <c r="F2513" s="257" t="s">
        <v>173</v>
      </c>
      <c r="G2513" s="255"/>
      <c r="H2513" s="258">
        <v>3</v>
      </c>
      <c r="I2513" s="259"/>
      <c r="J2513" s="255"/>
      <c r="K2513" s="255"/>
      <c r="L2513" s="260"/>
      <c r="M2513" s="261"/>
      <c r="N2513" s="262"/>
      <c r="O2513" s="262"/>
      <c r="P2513" s="262"/>
      <c r="Q2513" s="262"/>
      <c r="R2513" s="262"/>
      <c r="S2513" s="262"/>
      <c r="T2513" s="263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T2513" s="264" t="s">
        <v>171</v>
      </c>
      <c r="AU2513" s="264" t="s">
        <v>81</v>
      </c>
      <c r="AV2513" s="15" t="s">
        <v>167</v>
      </c>
      <c r="AW2513" s="15" t="s">
        <v>33</v>
      </c>
      <c r="AX2513" s="15" t="s">
        <v>79</v>
      </c>
      <c r="AY2513" s="264" t="s">
        <v>160</v>
      </c>
    </row>
    <row r="2514" s="2" customFormat="1" ht="16.5" customHeight="1">
      <c r="A2514" s="40"/>
      <c r="B2514" s="41"/>
      <c r="C2514" s="279" t="s">
        <v>2533</v>
      </c>
      <c r="D2514" s="279" t="s">
        <v>1270</v>
      </c>
      <c r="E2514" s="280" t="s">
        <v>2534</v>
      </c>
      <c r="F2514" s="281" t="s">
        <v>2535</v>
      </c>
      <c r="G2514" s="282" t="s">
        <v>181</v>
      </c>
      <c r="H2514" s="283">
        <v>3</v>
      </c>
      <c r="I2514" s="284"/>
      <c r="J2514" s="285">
        <f>ROUND(I2514*H2514,2)</f>
        <v>0</v>
      </c>
      <c r="K2514" s="281" t="s">
        <v>516</v>
      </c>
      <c r="L2514" s="286"/>
      <c r="M2514" s="287" t="s">
        <v>19</v>
      </c>
      <c r="N2514" s="288" t="s">
        <v>43</v>
      </c>
      <c r="O2514" s="86"/>
      <c r="P2514" s="223">
        <f>O2514*H2514</f>
        <v>0</v>
      </c>
      <c r="Q2514" s="223">
        <v>0.0166</v>
      </c>
      <c r="R2514" s="223">
        <f>Q2514*H2514</f>
        <v>0.049799999999999997</v>
      </c>
      <c r="S2514" s="223">
        <v>0</v>
      </c>
      <c r="T2514" s="224">
        <f>S2514*H2514</f>
        <v>0</v>
      </c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R2514" s="225" t="s">
        <v>367</v>
      </c>
      <c r="AT2514" s="225" t="s">
        <v>1270</v>
      </c>
      <c r="AU2514" s="225" t="s">
        <v>81</v>
      </c>
      <c r="AY2514" s="19" t="s">
        <v>160</v>
      </c>
      <c r="BE2514" s="226">
        <f>IF(N2514="základní",J2514,0)</f>
        <v>0</v>
      </c>
      <c r="BF2514" s="226">
        <f>IF(N2514="snížená",J2514,0)</f>
        <v>0</v>
      </c>
      <c r="BG2514" s="226">
        <f>IF(N2514="zákl. přenesená",J2514,0)</f>
        <v>0</v>
      </c>
      <c r="BH2514" s="226">
        <f>IF(N2514="sníž. přenesená",J2514,0)</f>
        <v>0</v>
      </c>
      <c r="BI2514" s="226">
        <f>IF(N2514="nulová",J2514,0)</f>
        <v>0</v>
      </c>
      <c r="BJ2514" s="19" t="s">
        <v>79</v>
      </c>
      <c r="BK2514" s="226">
        <f>ROUND(I2514*H2514,2)</f>
        <v>0</v>
      </c>
      <c r="BL2514" s="19" t="s">
        <v>269</v>
      </c>
      <c r="BM2514" s="225" t="s">
        <v>2536</v>
      </c>
    </row>
    <row r="2515" s="13" customFormat="1">
      <c r="A2515" s="13"/>
      <c r="B2515" s="232"/>
      <c r="C2515" s="233"/>
      <c r="D2515" s="234" t="s">
        <v>171</v>
      </c>
      <c r="E2515" s="235" t="s">
        <v>19</v>
      </c>
      <c r="F2515" s="236" t="s">
        <v>2537</v>
      </c>
      <c r="G2515" s="233"/>
      <c r="H2515" s="235" t="s">
        <v>19</v>
      </c>
      <c r="I2515" s="237"/>
      <c r="J2515" s="233"/>
      <c r="K2515" s="233"/>
      <c r="L2515" s="238"/>
      <c r="M2515" s="239"/>
      <c r="N2515" s="240"/>
      <c r="O2515" s="240"/>
      <c r="P2515" s="240"/>
      <c r="Q2515" s="240"/>
      <c r="R2515" s="240"/>
      <c r="S2515" s="240"/>
      <c r="T2515" s="241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2" t="s">
        <v>171</v>
      </c>
      <c r="AU2515" s="242" t="s">
        <v>81</v>
      </c>
      <c r="AV2515" s="13" t="s">
        <v>79</v>
      </c>
      <c r="AW2515" s="13" t="s">
        <v>33</v>
      </c>
      <c r="AX2515" s="13" t="s">
        <v>72</v>
      </c>
      <c r="AY2515" s="242" t="s">
        <v>160</v>
      </c>
    </row>
    <row r="2516" s="14" customFormat="1">
      <c r="A2516" s="14"/>
      <c r="B2516" s="243"/>
      <c r="C2516" s="244"/>
      <c r="D2516" s="234" t="s">
        <v>171</v>
      </c>
      <c r="E2516" s="245" t="s">
        <v>19</v>
      </c>
      <c r="F2516" s="246" t="s">
        <v>2532</v>
      </c>
      <c r="G2516" s="244"/>
      <c r="H2516" s="247">
        <v>3</v>
      </c>
      <c r="I2516" s="248"/>
      <c r="J2516" s="244"/>
      <c r="K2516" s="244"/>
      <c r="L2516" s="249"/>
      <c r="M2516" s="250"/>
      <c r="N2516" s="251"/>
      <c r="O2516" s="251"/>
      <c r="P2516" s="251"/>
      <c r="Q2516" s="251"/>
      <c r="R2516" s="251"/>
      <c r="S2516" s="251"/>
      <c r="T2516" s="252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3" t="s">
        <v>171</v>
      </c>
      <c r="AU2516" s="253" t="s">
        <v>81</v>
      </c>
      <c r="AV2516" s="14" t="s">
        <v>81</v>
      </c>
      <c r="AW2516" s="14" t="s">
        <v>33</v>
      </c>
      <c r="AX2516" s="14" t="s">
        <v>72</v>
      </c>
      <c r="AY2516" s="253" t="s">
        <v>160</v>
      </c>
    </row>
    <row r="2517" s="15" customFormat="1">
      <c r="A2517" s="15"/>
      <c r="B2517" s="254"/>
      <c r="C2517" s="255"/>
      <c r="D2517" s="234" t="s">
        <v>171</v>
      </c>
      <c r="E2517" s="256" t="s">
        <v>19</v>
      </c>
      <c r="F2517" s="257" t="s">
        <v>173</v>
      </c>
      <c r="G2517" s="255"/>
      <c r="H2517" s="258">
        <v>3</v>
      </c>
      <c r="I2517" s="259"/>
      <c r="J2517" s="255"/>
      <c r="K2517" s="255"/>
      <c r="L2517" s="260"/>
      <c r="M2517" s="261"/>
      <c r="N2517" s="262"/>
      <c r="O2517" s="262"/>
      <c r="P2517" s="262"/>
      <c r="Q2517" s="262"/>
      <c r="R2517" s="262"/>
      <c r="S2517" s="262"/>
      <c r="T2517" s="263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64" t="s">
        <v>171</v>
      </c>
      <c r="AU2517" s="264" t="s">
        <v>81</v>
      </c>
      <c r="AV2517" s="15" t="s">
        <v>167</v>
      </c>
      <c r="AW2517" s="15" t="s">
        <v>33</v>
      </c>
      <c r="AX2517" s="15" t="s">
        <v>79</v>
      </c>
      <c r="AY2517" s="264" t="s">
        <v>160</v>
      </c>
    </row>
    <row r="2518" s="2" customFormat="1" ht="37.8" customHeight="1">
      <c r="A2518" s="40"/>
      <c r="B2518" s="41"/>
      <c r="C2518" s="214" t="s">
        <v>2538</v>
      </c>
      <c r="D2518" s="214" t="s">
        <v>162</v>
      </c>
      <c r="E2518" s="215" t="s">
        <v>2539</v>
      </c>
      <c r="F2518" s="216" t="s">
        <v>2540</v>
      </c>
      <c r="G2518" s="217" t="s">
        <v>181</v>
      </c>
      <c r="H2518" s="218">
        <v>435.91199999999998</v>
      </c>
      <c r="I2518" s="219"/>
      <c r="J2518" s="220">
        <f>ROUND(I2518*H2518,2)</f>
        <v>0</v>
      </c>
      <c r="K2518" s="216" t="s">
        <v>166</v>
      </c>
      <c r="L2518" s="46"/>
      <c r="M2518" s="221" t="s">
        <v>19</v>
      </c>
      <c r="N2518" s="222" t="s">
        <v>43</v>
      </c>
      <c r="O2518" s="86"/>
      <c r="P2518" s="223">
        <f>O2518*H2518</f>
        <v>0</v>
      </c>
      <c r="Q2518" s="223">
        <v>0.0086999999999999994</v>
      </c>
      <c r="R2518" s="223">
        <f>Q2518*H2518</f>
        <v>3.7924343999999994</v>
      </c>
      <c r="S2518" s="223">
        <v>0</v>
      </c>
      <c r="T2518" s="224">
        <f>S2518*H2518</f>
        <v>0</v>
      </c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R2518" s="225" t="s">
        <v>269</v>
      </c>
      <c r="AT2518" s="225" t="s">
        <v>162</v>
      </c>
      <c r="AU2518" s="225" t="s">
        <v>81</v>
      </c>
      <c r="AY2518" s="19" t="s">
        <v>160</v>
      </c>
      <c r="BE2518" s="226">
        <f>IF(N2518="základní",J2518,0)</f>
        <v>0</v>
      </c>
      <c r="BF2518" s="226">
        <f>IF(N2518="snížená",J2518,0)</f>
        <v>0</v>
      </c>
      <c r="BG2518" s="226">
        <f>IF(N2518="zákl. přenesená",J2518,0)</f>
        <v>0</v>
      </c>
      <c r="BH2518" s="226">
        <f>IF(N2518="sníž. přenesená",J2518,0)</f>
        <v>0</v>
      </c>
      <c r="BI2518" s="226">
        <f>IF(N2518="nulová",J2518,0)</f>
        <v>0</v>
      </c>
      <c r="BJ2518" s="19" t="s">
        <v>79</v>
      </c>
      <c r="BK2518" s="226">
        <f>ROUND(I2518*H2518,2)</f>
        <v>0</v>
      </c>
      <c r="BL2518" s="19" t="s">
        <v>269</v>
      </c>
      <c r="BM2518" s="225" t="s">
        <v>2541</v>
      </c>
    </row>
    <row r="2519" s="2" customFormat="1">
      <c r="A2519" s="40"/>
      <c r="B2519" s="41"/>
      <c r="C2519" s="42"/>
      <c r="D2519" s="227" t="s">
        <v>169</v>
      </c>
      <c r="E2519" s="42"/>
      <c r="F2519" s="228" t="s">
        <v>2542</v>
      </c>
      <c r="G2519" s="42"/>
      <c r="H2519" s="42"/>
      <c r="I2519" s="229"/>
      <c r="J2519" s="42"/>
      <c r="K2519" s="42"/>
      <c r="L2519" s="46"/>
      <c r="M2519" s="230"/>
      <c r="N2519" s="231"/>
      <c r="O2519" s="86"/>
      <c r="P2519" s="86"/>
      <c r="Q2519" s="86"/>
      <c r="R2519" s="86"/>
      <c r="S2519" s="86"/>
      <c r="T2519" s="87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T2519" s="19" t="s">
        <v>169</v>
      </c>
      <c r="AU2519" s="19" t="s">
        <v>81</v>
      </c>
    </row>
    <row r="2520" s="13" customFormat="1">
      <c r="A2520" s="13"/>
      <c r="B2520" s="232"/>
      <c r="C2520" s="233"/>
      <c r="D2520" s="234" t="s">
        <v>171</v>
      </c>
      <c r="E2520" s="235" t="s">
        <v>19</v>
      </c>
      <c r="F2520" s="236" t="s">
        <v>1402</v>
      </c>
      <c r="G2520" s="233"/>
      <c r="H2520" s="235" t="s">
        <v>19</v>
      </c>
      <c r="I2520" s="237"/>
      <c r="J2520" s="233"/>
      <c r="K2520" s="233"/>
      <c r="L2520" s="238"/>
      <c r="M2520" s="239"/>
      <c r="N2520" s="240"/>
      <c r="O2520" s="240"/>
      <c r="P2520" s="240"/>
      <c r="Q2520" s="240"/>
      <c r="R2520" s="240"/>
      <c r="S2520" s="240"/>
      <c r="T2520" s="241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2" t="s">
        <v>171</v>
      </c>
      <c r="AU2520" s="242" t="s">
        <v>81</v>
      </c>
      <c r="AV2520" s="13" t="s">
        <v>79</v>
      </c>
      <c r="AW2520" s="13" t="s">
        <v>33</v>
      </c>
      <c r="AX2520" s="13" t="s">
        <v>72</v>
      </c>
      <c r="AY2520" s="242" t="s">
        <v>160</v>
      </c>
    </row>
    <row r="2521" s="14" customFormat="1">
      <c r="A2521" s="14"/>
      <c r="B2521" s="243"/>
      <c r="C2521" s="244"/>
      <c r="D2521" s="234" t="s">
        <v>171</v>
      </c>
      <c r="E2521" s="245" t="s">
        <v>19</v>
      </c>
      <c r="F2521" s="246" t="s">
        <v>1794</v>
      </c>
      <c r="G2521" s="244"/>
      <c r="H2521" s="247">
        <v>120.515</v>
      </c>
      <c r="I2521" s="248"/>
      <c r="J2521" s="244"/>
      <c r="K2521" s="244"/>
      <c r="L2521" s="249"/>
      <c r="M2521" s="250"/>
      <c r="N2521" s="251"/>
      <c r="O2521" s="251"/>
      <c r="P2521" s="251"/>
      <c r="Q2521" s="251"/>
      <c r="R2521" s="251"/>
      <c r="S2521" s="251"/>
      <c r="T2521" s="252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3" t="s">
        <v>171</v>
      </c>
      <c r="AU2521" s="253" t="s">
        <v>81</v>
      </c>
      <c r="AV2521" s="14" t="s">
        <v>81</v>
      </c>
      <c r="AW2521" s="14" t="s">
        <v>33</v>
      </c>
      <c r="AX2521" s="14" t="s">
        <v>72</v>
      </c>
      <c r="AY2521" s="253" t="s">
        <v>160</v>
      </c>
    </row>
    <row r="2522" s="14" customFormat="1">
      <c r="A2522" s="14"/>
      <c r="B2522" s="243"/>
      <c r="C2522" s="244"/>
      <c r="D2522" s="234" t="s">
        <v>171</v>
      </c>
      <c r="E2522" s="245" t="s">
        <v>19</v>
      </c>
      <c r="F2522" s="246" t="s">
        <v>1795</v>
      </c>
      <c r="G2522" s="244"/>
      <c r="H2522" s="247">
        <v>35.954000000000001</v>
      </c>
      <c r="I2522" s="248"/>
      <c r="J2522" s="244"/>
      <c r="K2522" s="244"/>
      <c r="L2522" s="249"/>
      <c r="M2522" s="250"/>
      <c r="N2522" s="251"/>
      <c r="O2522" s="251"/>
      <c r="P2522" s="251"/>
      <c r="Q2522" s="251"/>
      <c r="R2522" s="251"/>
      <c r="S2522" s="251"/>
      <c r="T2522" s="252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3" t="s">
        <v>171</v>
      </c>
      <c r="AU2522" s="253" t="s">
        <v>81</v>
      </c>
      <c r="AV2522" s="14" t="s">
        <v>81</v>
      </c>
      <c r="AW2522" s="14" t="s">
        <v>33</v>
      </c>
      <c r="AX2522" s="14" t="s">
        <v>72</v>
      </c>
      <c r="AY2522" s="253" t="s">
        <v>160</v>
      </c>
    </row>
    <row r="2523" s="14" customFormat="1">
      <c r="A2523" s="14"/>
      <c r="B2523" s="243"/>
      <c r="C2523" s="244"/>
      <c r="D2523" s="234" t="s">
        <v>171</v>
      </c>
      <c r="E2523" s="245" t="s">
        <v>19</v>
      </c>
      <c r="F2523" s="246" t="s">
        <v>1796</v>
      </c>
      <c r="G2523" s="244"/>
      <c r="H2523" s="247">
        <v>17.111000000000001</v>
      </c>
      <c r="I2523" s="248"/>
      <c r="J2523" s="244"/>
      <c r="K2523" s="244"/>
      <c r="L2523" s="249"/>
      <c r="M2523" s="250"/>
      <c r="N2523" s="251"/>
      <c r="O2523" s="251"/>
      <c r="P2523" s="251"/>
      <c r="Q2523" s="251"/>
      <c r="R2523" s="251"/>
      <c r="S2523" s="251"/>
      <c r="T2523" s="252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3" t="s">
        <v>171</v>
      </c>
      <c r="AU2523" s="253" t="s">
        <v>81</v>
      </c>
      <c r="AV2523" s="14" t="s">
        <v>81</v>
      </c>
      <c r="AW2523" s="14" t="s">
        <v>33</v>
      </c>
      <c r="AX2523" s="14" t="s">
        <v>72</v>
      </c>
      <c r="AY2523" s="253" t="s">
        <v>160</v>
      </c>
    </row>
    <row r="2524" s="14" customFormat="1">
      <c r="A2524" s="14"/>
      <c r="B2524" s="243"/>
      <c r="C2524" s="244"/>
      <c r="D2524" s="234" t="s">
        <v>171</v>
      </c>
      <c r="E2524" s="245" t="s">
        <v>19</v>
      </c>
      <c r="F2524" s="246" t="s">
        <v>1797</v>
      </c>
      <c r="G2524" s="244"/>
      <c r="H2524" s="247">
        <v>0.51200000000000001</v>
      </c>
      <c r="I2524" s="248"/>
      <c r="J2524" s="244"/>
      <c r="K2524" s="244"/>
      <c r="L2524" s="249"/>
      <c r="M2524" s="250"/>
      <c r="N2524" s="251"/>
      <c r="O2524" s="251"/>
      <c r="P2524" s="251"/>
      <c r="Q2524" s="251"/>
      <c r="R2524" s="251"/>
      <c r="S2524" s="251"/>
      <c r="T2524" s="252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3" t="s">
        <v>171</v>
      </c>
      <c r="AU2524" s="253" t="s">
        <v>81</v>
      </c>
      <c r="AV2524" s="14" t="s">
        <v>81</v>
      </c>
      <c r="AW2524" s="14" t="s">
        <v>33</v>
      </c>
      <c r="AX2524" s="14" t="s">
        <v>72</v>
      </c>
      <c r="AY2524" s="253" t="s">
        <v>160</v>
      </c>
    </row>
    <row r="2525" s="14" customFormat="1">
      <c r="A2525" s="14"/>
      <c r="B2525" s="243"/>
      <c r="C2525" s="244"/>
      <c r="D2525" s="234" t="s">
        <v>171</v>
      </c>
      <c r="E2525" s="245" t="s">
        <v>19</v>
      </c>
      <c r="F2525" s="246" t="s">
        <v>1798</v>
      </c>
      <c r="G2525" s="244"/>
      <c r="H2525" s="247">
        <v>6.0090000000000003</v>
      </c>
      <c r="I2525" s="248"/>
      <c r="J2525" s="244"/>
      <c r="K2525" s="244"/>
      <c r="L2525" s="249"/>
      <c r="M2525" s="250"/>
      <c r="N2525" s="251"/>
      <c r="O2525" s="251"/>
      <c r="P2525" s="251"/>
      <c r="Q2525" s="251"/>
      <c r="R2525" s="251"/>
      <c r="S2525" s="251"/>
      <c r="T2525" s="252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3" t="s">
        <v>171</v>
      </c>
      <c r="AU2525" s="253" t="s">
        <v>81</v>
      </c>
      <c r="AV2525" s="14" t="s">
        <v>81</v>
      </c>
      <c r="AW2525" s="14" t="s">
        <v>33</v>
      </c>
      <c r="AX2525" s="14" t="s">
        <v>72</v>
      </c>
      <c r="AY2525" s="253" t="s">
        <v>160</v>
      </c>
    </row>
    <row r="2526" s="14" customFormat="1">
      <c r="A2526" s="14"/>
      <c r="B2526" s="243"/>
      <c r="C2526" s="244"/>
      <c r="D2526" s="234" t="s">
        <v>171</v>
      </c>
      <c r="E2526" s="245" t="s">
        <v>19</v>
      </c>
      <c r="F2526" s="246" t="s">
        <v>1411</v>
      </c>
      <c r="G2526" s="244"/>
      <c r="H2526" s="247">
        <v>-23.34</v>
      </c>
      <c r="I2526" s="248"/>
      <c r="J2526" s="244"/>
      <c r="K2526" s="244"/>
      <c r="L2526" s="249"/>
      <c r="M2526" s="250"/>
      <c r="N2526" s="251"/>
      <c r="O2526" s="251"/>
      <c r="P2526" s="251"/>
      <c r="Q2526" s="251"/>
      <c r="R2526" s="251"/>
      <c r="S2526" s="251"/>
      <c r="T2526" s="252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3" t="s">
        <v>171</v>
      </c>
      <c r="AU2526" s="253" t="s">
        <v>81</v>
      </c>
      <c r="AV2526" s="14" t="s">
        <v>81</v>
      </c>
      <c r="AW2526" s="14" t="s">
        <v>33</v>
      </c>
      <c r="AX2526" s="14" t="s">
        <v>72</v>
      </c>
      <c r="AY2526" s="253" t="s">
        <v>160</v>
      </c>
    </row>
    <row r="2527" s="13" customFormat="1">
      <c r="A2527" s="13"/>
      <c r="B2527" s="232"/>
      <c r="C2527" s="233"/>
      <c r="D2527" s="234" t="s">
        <v>171</v>
      </c>
      <c r="E2527" s="235" t="s">
        <v>19</v>
      </c>
      <c r="F2527" s="236" t="s">
        <v>1412</v>
      </c>
      <c r="G2527" s="233"/>
      <c r="H2527" s="235" t="s">
        <v>19</v>
      </c>
      <c r="I2527" s="237"/>
      <c r="J2527" s="233"/>
      <c r="K2527" s="233"/>
      <c r="L2527" s="238"/>
      <c r="M2527" s="239"/>
      <c r="N2527" s="240"/>
      <c r="O2527" s="240"/>
      <c r="P2527" s="240"/>
      <c r="Q2527" s="240"/>
      <c r="R2527" s="240"/>
      <c r="S2527" s="240"/>
      <c r="T2527" s="241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2" t="s">
        <v>171</v>
      </c>
      <c r="AU2527" s="242" t="s">
        <v>81</v>
      </c>
      <c r="AV2527" s="13" t="s">
        <v>79</v>
      </c>
      <c r="AW2527" s="13" t="s">
        <v>33</v>
      </c>
      <c r="AX2527" s="13" t="s">
        <v>72</v>
      </c>
      <c r="AY2527" s="242" t="s">
        <v>160</v>
      </c>
    </row>
    <row r="2528" s="14" customFormat="1">
      <c r="A2528" s="14"/>
      <c r="B2528" s="243"/>
      <c r="C2528" s="244"/>
      <c r="D2528" s="234" t="s">
        <v>171</v>
      </c>
      <c r="E2528" s="245" t="s">
        <v>19</v>
      </c>
      <c r="F2528" s="246" t="s">
        <v>1799</v>
      </c>
      <c r="G2528" s="244"/>
      <c r="H2528" s="247">
        <v>60.316000000000002</v>
      </c>
      <c r="I2528" s="248"/>
      <c r="J2528" s="244"/>
      <c r="K2528" s="244"/>
      <c r="L2528" s="249"/>
      <c r="M2528" s="250"/>
      <c r="N2528" s="251"/>
      <c r="O2528" s="251"/>
      <c r="P2528" s="251"/>
      <c r="Q2528" s="251"/>
      <c r="R2528" s="251"/>
      <c r="S2528" s="251"/>
      <c r="T2528" s="252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3" t="s">
        <v>171</v>
      </c>
      <c r="AU2528" s="253" t="s">
        <v>81</v>
      </c>
      <c r="AV2528" s="14" t="s">
        <v>81</v>
      </c>
      <c r="AW2528" s="14" t="s">
        <v>33</v>
      </c>
      <c r="AX2528" s="14" t="s">
        <v>72</v>
      </c>
      <c r="AY2528" s="253" t="s">
        <v>160</v>
      </c>
    </row>
    <row r="2529" s="14" customFormat="1">
      <c r="A2529" s="14"/>
      <c r="B2529" s="243"/>
      <c r="C2529" s="244"/>
      <c r="D2529" s="234" t="s">
        <v>171</v>
      </c>
      <c r="E2529" s="245" t="s">
        <v>19</v>
      </c>
      <c r="F2529" s="246" t="s">
        <v>1414</v>
      </c>
      <c r="G2529" s="244"/>
      <c r="H2529" s="247">
        <v>16.933</v>
      </c>
      <c r="I2529" s="248"/>
      <c r="J2529" s="244"/>
      <c r="K2529" s="244"/>
      <c r="L2529" s="249"/>
      <c r="M2529" s="250"/>
      <c r="N2529" s="251"/>
      <c r="O2529" s="251"/>
      <c r="P2529" s="251"/>
      <c r="Q2529" s="251"/>
      <c r="R2529" s="251"/>
      <c r="S2529" s="251"/>
      <c r="T2529" s="252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3" t="s">
        <v>171</v>
      </c>
      <c r="AU2529" s="253" t="s">
        <v>81</v>
      </c>
      <c r="AV2529" s="14" t="s">
        <v>81</v>
      </c>
      <c r="AW2529" s="14" t="s">
        <v>33</v>
      </c>
      <c r="AX2529" s="14" t="s">
        <v>72</v>
      </c>
      <c r="AY2529" s="253" t="s">
        <v>160</v>
      </c>
    </row>
    <row r="2530" s="14" customFormat="1">
      <c r="A2530" s="14"/>
      <c r="B2530" s="243"/>
      <c r="C2530" s="244"/>
      <c r="D2530" s="234" t="s">
        <v>171</v>
      </c>
      <c r="E2530" s="245" t="s">
        <v>19</v>
      </c>
      <c r="F2530" s="246" t="s">
        <v>1800</v>
      </c>
      <c r="G2530" s="244"/>
      <c r="H2530" s="247">
        <v>12.48</v>
      </c>
      <c r="I2530" s="248"/>
      <c r="J2530" s="244"/>
      <c r="K2530" s="244"/>
      <c r="L2530" s="249"/>
      <c r="M2530" s="250"/>
      <c r="N2530" s="251"/>
      <c r="O2530" s="251"/>
      <c r="P2530" s="251"/>
      <c r="Q2530" s="251"/>
      <c r="R2530" s="251"/>
      <c r="S2530" s="251"/>
      <c r="T2530" s="252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3" t="s">
        <v>171</v>
      </c>
      <c r="AU2530" s="253" t="s">
        <v>81</v>
      </c>
      <c r="AV2530" s="14" t="s">
        <v>81</v>
      </c>
      <c r="AW2530" s="14" t="s">
        <v>33</v>
      </c>
      <c r="AX2530" s="14" t="s">
        <v>72</v>
      </c>
      <c r="AY2530" s="253" t="s">
        <v>160</v>
      </c>
    </row>
    <row r="2531" s="14" customFormat="1">
      <c r="A2531" s="14"/>
      <c r="B2531" s="243"/>
      <c r="C2531" s="244"/>
      <c r="D2531" s="234" t="s">
        <v>171</v>
      </c>
      <c r="E2531" s="245" t="s">
        <v>19</v>
      </c>
      <c r="F2531" s="246" t="s">
        <v>1416</v>
      </c>
      <c r="G2531" s="244"/>
      <c r="H2531" s="247">
        <v>7.5999999999999996</v>
      </c>
      <c r="I2531" s="248"/>
      <c r="J2531" s="244"/>
      <c r="K2531" s="244"/>
      <c r="L2531" s="249"/>
      <c r="M2531" s="250"/>
      <c r="N2531" s="251"/>
      <c r="O2531" s="251"/>
      <c r="P2531" s="251"/>
      <c r="Q2531" s="251"/>
      <c r="R2531" s="251"/>
      <c r="S2531" s="251"/>
      <c r="T2531" s="252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3" t="s">
        <v>171</v>
      </c>
      <c r="AU2531" s="253" t="s">
        <v>81</v>
      </c>
      <c r="AV2531" s="14" t="s">
        <v>81</v>
      </c>
      <c r="AW2531" s="14" t="s">
        <v>33</v>
      </c>
      <c r="AX2531" s="14" t="s">
        <v>72</v>
      </c>
      <c r="AY2531" s="253" t="s">
        <v>160</v>
      </c>
    </row>
    <row r="2532" s="14" customFormat="1">
      <c r="A2532" s="14"/>
      <c r="B2532" s="243"/>
      <c r="C2532" s="244"/>
      <c r="D2532" s="234" t="s">
        <v>171</v>
      </c>
      <c r="E2532" s="245" t="s">
        <v>19</v>
      </c>
      <c r="F2532" s="246" t="s">
        <v>1801</v>
      </c>
      <c r="G2532" s="244"/>
      <c r="H2532" s="247">
        <v>34.485999999999997</v>
      </c>
      <c r="I2532" s="248"/>
      <c r="J2532" s="244"/>
      <c r="K2532" s="244"/>
      <c r="L2532" s="249"/>
      <c r="M2532" s="250"/>
      <c r="N2532" s="251"/>
      <c r="O2532" s="251"/>
      <c r="P2532" s="251"/>
      <c r="Q2532" s="251"/>
      <c r="R2532" s="251"/>
      <c r="S2532" s="251"/>
      <c r="T2532" s="252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3" t="s">
        <v>171</v>
      </c>
      <c r="AU2532" s="253" t="s">
        <v>81</v>
      </c>
      <c r="AV2532" s="14" t="s">
        <v>81</v>
      </c>
      <c r="AW2532" s="14" t="s">
        <v>33</v>
      </c>
      <c r="AX2532" s="14" t="s">
        <v>72</v>
      </c>
      <c r="AY2532" s="253" t="s">
        <v>160</v>
      </c>
    </row>
    <row r="2533" s="14" customFormat="1">
      <c r="A2533" s="14"/>
      <c r="B2533" s="243"/>
      <c r="C2533" s="244"/>
      <c r="D2533" s="234" t="s">
        <v>171</v>
      </c>
      <c r="E2533" s="245" t="s">
        <v>19</v>
      </c>
      <c r="F2533" s="246" t="s">
        <v>1802</v>
      </c>
      <c r="G2533" s="244"/>
      <c r="H2533" s="247">
        <v>0.25600000000000001</v>
      </c>
      <c r="I2533" s="248"/>
      <c r="J2533" s="244"/>
      <c r="K2533" s="244"/>
      <c r="L2533" s="249"/>
      <c r="M2533" s="250"/>
      <c r="N2533" s="251"/>
      <c r="O2533" s="251"/>
      <c r="P2533" s="251"/>
      <c r="Q2533" s="251"/>
      <c r="R2533" s="251"/>
      <c r="S2533" s="251"/>
      <c r="T2533" s="252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3" t="s">
        <v>171</v>
      </c>
      <c r="AU2533" s="253" t="s">
        <v>81</v>
      </c>
      <c r="AV2533" s="14" t="s">
        <v>81</v>
      </c>
      <c r="AW2533" s="14" t="s">
        <v>33</v>
      </c>
      <c r="AX2533" s="14" t="s">
        <v>72</v>
      </c>
      <c r="AY2533" s="253" t="s">
        <v>160</v>
      </c>
    </row>
    <row r="2534" s="14" customFormat="1">
      <c r="A2534" s="14"/>
      <c r="B2534" s="243"/>
      <c r="C2534" s="244"/>
      <c r="D2534" s="234" t="s">
        <v>171</v>
      </c>
      <c r="E2534" s="245" t="s">
        <v>19</v>
      </c>
      <c r="F2534" s="246" t="s">
        <v>1803</v>
      </c>
      <c r="G2534" s="244"/>
      <c r="H2534" s="247">
        <v>1.175</v>
      </c>
      <c r="I2534" s="248"/>
      <c r="J2534" s="244"/>
      <c r="K2534" s="244"/>
      <c r="L2534" s="249"/>
      <c r="M2534" s="250"/>
      <c r="N2534" s="251"/>
      <c r="O2534" s="251"/>
      <c r="P2534" s="251"/>
      <c r="Q2534" s="251"/>
      <c r="R2534" s="251"/>
      <c r="S2534" s="251"/>
      <c r="T2534" s="252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3" t="s">
        <v>171</v>
      </c>
      <c r="AU2534" s="253" t="s">
        <v>81</v>
      </c>
      <c r="AV2534" s="14" t="s">
        <v>81</v>
      </c>
      <c r="AW2534" s="14" t="s">
        <v>33</v>
      </c>
      <c r="AX2534" s="14" t="s">
        <v>72</v>
      </c>
      <c r="AY2534" s="253" t="s">
        <v>160</v>
      </c>
    </row>
    <row r="2535" s="14" customFormat="1">
      <c r="A2535" s="14"/>
      <c r="B2535" s="243"/>
      <c r="C2535" s="244"/>
      <c r="D2535" s="234" t="s">
        <v>171</v>
      </c>
      <c r="E2535" s="245" t="s">
        <v>19</v>
      </c>
      <c r="F2535" s="246" t="s">
        <v>1422</v>
      </c>
      <c r="G2535" s="244"/>
      <c r="H2535" s="247">
        <v>-5.9699999999999998</v>
      </c>
      <c r="I2535" s="248"/>
      <c r="J2535" s="244"/>
      <c r="K2535" s="244"/>
      <c r="L2535" s="249"/>
      <c r="M2535" s="250"/>
      <c r="N2535" s="251"/>
      <c r="O2535" s="251"/>
      <c r="P2535" s="251"/>
      <c r="Q2535" s="251"/>
      <c r="R2535" s="251"/>
      <c r="S2535" s="251"/>
      <c r="T2535" s="252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3" t="s">
        <v>171</v>
      </c>
      <c r="AU2535" s="253" t="s">
        <v>81</v>
      </c>
      <c r="AV2535" s="14" t="s">
        <v>81</v>
      </c>
      <c r="AW2535" s="14" t="s">
        <v>33</v>
      </c>
      <c r="AX2535" s="14" t="s">
        <v>72</v>
      </c>
      <c r="AY2535" s="253" t="s">
        <v>160</v>
      </c>
    </row>
    <row r="2536" s="13" customFormat="1">
      <c r="A2536" s="13"/>
      <c r="B2536" s="232"/>
      <c r="C2536" s="233"/>
      <c r="D2536" s="234" t="s">
        <v>171</v>
      </c>
      <c r="E2536" s="235" t="s">
        <v>19</v>
      </c>
      <c r="F2536" s="236" t="s">
        <v>1423</v>
      </c>
      <c r="G2536" s="233"/>
      <c r="H2536" s="235" t="s">
        <v>19</v>
      </c>
      <c r="I2536" s="237"/>
      <c r="J2536" s="233"/>
      <c r="K2536" s="233"/>
      <c r="L2536" s="238"/>
      <c r="M2536" s="239"/>
      <c r="N2536" s="240"/>
      <c r="O2536" s="240"/>
      <c r="P2536" s="240"/>
      <c r="Q2536" s="240"/>
      <c r="R2536" s="240"/>
      <c r="S2536" s="240"/>
      <c r="T2536" s="241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2" t="s">
        <v>171</v>
      </c>
      <c r="AU2536" s="242" t="s">
        <v>81</v>
      </c>
      <c r="AV2536" s="13" t="s">
        <v>79</v>
      </c>
      <c r="AW2536" s="13" t="s">
        <v>33</v>
      </c>
      <c r="AX2536" s="13" t="s">
        <v>72</v>
      </c>
      <c r="AY2536" s="242" t="s">
        <v>160</v>
      </c>
    </row>
    <row r="2537" s="14" customFormat="1">
      <c r="A2537" s="14"/>
      <c r="B2537" s="243"/>
      <c r="C2537" s="244"/>
      <c r="D2537" s="234" t="s">
        <v>171</v>
      </c>
      <c r="E2537" s="245" t="s">
        <v>19</v>
      </c>
      <c r="F2537" s="246" t="s">
        <v>1424</v>
      </c>
      <c r="G2537" s="244"/>
      <c r="H2537" s="247">
        <v>102.005</v>
      </c>
      <c r="I2537" s="248"/>
      <c r="J2537" s="244"/>
      <c r="K2537" s="244"/>
      <c r="L2537" s="249"/>
      <c r="M2537" s="250"/>
      <c r="N2537" s="251"/>
      <c r="O2537" s="251"/>
      <c r="P2537" s="251"/>
      <c r="Q2537" s="251"/>
      <c r="R2537" s="251"/>
      <c r="S2537" s="251"/>
      <c r="T2537" s="25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3" t="s">
        <v>171</v>
      </c>
      <c r="AU2537" s="253" t="s">
        <v>81</v>
      </c>
      <c r="AV2537" s="14" t="s">
        <v>81</v>
      </c>
      <c r="AW2537" s="14" t="s">
        <v>33</v>
      </c>
      <c r="AX2537" s="14" t="s">
        <v>72</v>
      </c>
      <c r="AY2537" s="253" t="s">
        <v>160</v>
      </c>
    </row>
    <row r="2538" s="14" customFormat="1">
      <c r="A2538" s="14"/>
      <c r="B2538" s="243"/>
      <c r="C2538" s="244"/>
      <c r="D2538" s="234" t="s">
        <v>171</v>
      </c>
      <c r="E2538" s="245" t="s">
        <v>19</v>
      </c>
      <c r="F2538" s="246" t="s">
        <v>1804</v>
      </c>
      <c r="G2538" s="244"/>
      <c r="H2538" s="247">
        <v>5.9020000000000001</v>
      </c>
      <c r="I2538" s="248"/>
      <c r="J2538" s="244"/>
      <c r="K2538" s="244"/>
      <c r="L2538" s="249"/>
      <c r="M2538" s="250"/>
      <c r="N2538" s="251"/>
      <c r="O2538" s="251"/>
      <c r="P2538" s="251"/>
      <c r="Q2538" s="251"/>
      <c r="R2538" s="251"/>
      <c r="S2538" s="251"/>
      <c r="T2538" s="252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3" t="s">
        <v>171</v>
      </c>
      <c r="AU2538" s="253" t="s">
        <v>81</v>
      </c>
      <c r="AV2538" s="14" t="s">
        <v>81</v>
      </c>
      <c r="AW2538" s="14" t="s">
        <v>33</v>
      </c>
      <c r="AX2538" s="14" t="s">
        <v>72</v>
      </c>
      <c r="AY2538" s="253" t="s">
        <v>160</v>
      </c>
    </row>
    <row r="2539" s="14" customFormat="1">
      <c r="A2539" s="14"/>
      <c r="B2539" s="243"/>
      <c r="C2539" s="244"/>
      <c r="D2539" s="234" t="s">
        <v>171</v>
      </c>
      <c r="E2539" s="245" t="s">
        <v>19</v>
      </c>
      <c r="F2539" s="246" t="s">
        <v>1805</v>
      </c>
      <c r="G2539" s="244"/>
      <c r="H2539" s="247">
        <v>17.399999999999999</v>
      </c>
      <c r="I2539" s="248"/>
      <c r="J2539" s="244"/>
      <c r="K2539" s="244"/>
      <c r="L2539" s="249"/>
      <c r="M2539" s="250"/>
      <c r="N2539" s="251"/>
      <c r="O2539" s="251"/>
      <c r="P2539" s="251"/>
      <c r="Q2539" s="251"/>
      <c r="R2539" s="251"/>
      <c r="S2539" s="251"/>
      <c r="T2539" s="252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3" t="s">
        <v>171</v>
      </c>
      <c r="AU2539" s="253" t="s">
        <v>81</v>
      </c>
      <c r="AV2539" s="14" t="s">
        <v>81</v>
      </c>
      <c r="AW2539" s="14" t="s">
        <v>33</v>
      </c>
      <c r="AX2539" s="14" t="s">
        <v>72</v>
      </c>
      <c r="AY2539" s="253" t="s">
        <v>160</v>
      </c>
    </row>
    <row r="2540" s="14" customFormat="1">
      <c r="A2540" s="14"/>
      <c r="B2540" s="243"/>
      <c r="C2540" s="244"/>
      <c r="D2540" s="234" t="s">
        <v>171</v>
      </c>
      <c r="E2540" s="245" t="s">
        <v>19</v>
      </c>
      <c r="F2540" s="246" t="s">
        <v>1806</v>
      </c>
      <c r="G2540" s="244"/>
      <c r="H2540" s="247">
        <v>26.568000000000001</v>
      </c>
      <c r="I2540" s="248"/>
      <c r="J2540" s="244"/>
      <c r="K2540" s="244"/>
      <c r="L2540" s="249"/>
      <c r="M2540" s="250"/>
      <c r="N2540" s="251"/>
      <c r="O2540" s="251"/>
      <c r="P2540" s="251"/>
      <c r="Q2540" s="251"/>
      <c r="R2540" s="251"/>
      <c r="S2540" s="251"/>
      <c r="T2540" s="252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3" t="s">
        <v>171</v>
      </c>
      <c r="AU2540" s="253" t="s">
        <v>81</v>
      </c>
      <c r="AV2540" s="14" t="s">
        <v>81</v>
      </c>
      <c r="AW2540" s="14" t="s">
        <v>33</v>
      </c>
      <c r="AX2540" s="14" t="s">
        <v>72</v>
      </c>
      <c r="AY2540" s="253" t="s">
        <v>160</v>
      </c>
    </row>
    <row r="2541" s="15" customFormat="1">
      <c r="A2541" s="15"/>
      <c r="B2541" s="254"/>
      <c r="C2541" s="255"/>
      <c r="D2541" s="234" t="s">
        <v>171</v>
      </c>
      <c r="E2541" s="256" t="s">
        <v>19</v>
      </c>
      <c r="F2541" s="257" t="s">
        <v>173</v>
      </c>
      <c r="G2541" s="255"/>
      <c r="H2541" s="258">
        <v>435.91199999999998</v>
      </c>
      <c r="I2541" s="259"/>
      <c r="J2541" s="255"/>
      <c r="K2541" s="255"/>
      <c r="L2541" s="260"/>
      <c r="M2541" s="261"/>
      <c r="N2541" s="262"/>
      <c r="O2541" s="262"/>
      <c r="P2541" s="262"/>
      <c r="Q2541" s="262"/>
      <c r="R2541" s="262"/>
      <c r="S2541" s="262"/>
      <c r="T2541" s="263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T2541" s="264" t="s">
        <v>171</v>
      </c>
      <c r="AU2541" s="264" t="s">
        <v>81</v>
      </c>
      <c r="AV2541" s="15" t="s">
        <v>167</v>
      </c>
      <c r="AW2541" s="15" t="s">
        <v>33</v>
      </c>
      <c r="AX2541" s="15" t="s">
        <v>79</v>
      </c>
      <c r="AY2541" s="264" t="s">
        <v>160</v>
      </c>
    </row>
    <row r="2542" s="2" customFormat="1" ht="16.5" customHeight="1">
      <c r="A2542" s="40"/>
      <c r="B2542" s="41"/>
      <c r="C2542" s="279" t="s">
        <v>2543</v>
      </c>
      <c r="D2542" s="279" t="s">
        <v>1270</v>
      </c>
      <c r="E2542" s="280" t="s">
        <v>2544</v>
      </c>
      <c r="F2542" s="281" t="s">
        <v>2545</v>
      </c>
      <c r="G2542" s="282" t="s">
        <v>181</v>
      </c>
      <c r="H2542" s="283">
        <v>470.78500000000002</v>
      </c>
      <c r="I2542" s="284"/>
      <c r="J2542" s="285">
        <f>ROUND(I2542*H2542,2)</f>
        <v>0</v>
      </c>
      <c r="K2542" s="281" t="s">
        <v>166</v>
      </c>
      <c r="L2542" s="286"/>
      <c r="M2542" s="287" t="s">
        <v>19</v>
      </c>
      <c r="N2542" s="288" t="s">
        <v>43</v>
      </c>
      <c r="O2542" s="86"/>
      <c r="P2542" s="223">
        <f>O2542*H2542</f>
        <v>0</v>
      </c>
      <c r="Q2542" s="223">
        <v>0.010999999999999999</v>
      </c>
      <c r="R2542" s="223">
        <f>Q2542*H2542</f>
        <v>5.1786349999999999</v>
      </c>
      <c r="S2542" s="223">
        <v>0</v>
      </c>
      <c r="T2542" s="224">
        <f>S2542*H2542</f>
        <v>0</v>
      </c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R2542" s="225" t="s">
        <v>367</v>
      </c>
      <c r="AT2542" s="225" t="s">
        <v>1270</v>
      </c>
      <c r="AU2542" s="225" t="s">
        <v>81</v>
      </c>
      <c r="AY2542" s="19" t="s">
        <v>160</v>
      </c>
      <c r="BE2542" s="226">
        <f>IF(N2542="základní",J2542,0)</f>
        <v>0</v>
      </c>
      <c r="BF2542" s="226">
        <f>IF(N2542="snížená",J2542,0)</f>
        <v>0</v>
      </c>
      <c r="BG2542" s="226">
        <f>IF(N2542="zákl. přenesená",J2542,0)</f>
        <v>0</v>
      </c>
      <c r="BH2542" s="226">
        <f>IF(N2542="sníž. přenesená",J2542,0)</f>
        <v>0</v>
      </c>
      <c r="BI2542" s="226">
        <f>IF(N2542="nulová",J2542,0)</f>
        <v>0</v>
      </c>
      <c r="BJ2542" s="19" t="s">
        <v>79</v>
      </c>
      <c r="BK2542" s="226">
        <f>ROUND(I2542*H2542,2)</f>
        <v>0</v>
      </c>
      <c r="BL2542" s="19" t="s">
        <v>269</v>
      </c>
      <c r="BM2542" s="225" t="s">
        <v>2546</v>
      </c>
    </row>
    <row r="2543" s="13" customFormat="1">
      <c r="A2543" s="13"/>
      <c r="B2543" s="232"/>
      <c r="C2543" s="233"/>
      <c r="D2543" s="234" t="s">
        <v>171</v>
      </c>
      <c r="E2543" s="235" t="s">
        <v>19</v>
      </c>
      <c r="F2543" s="236" t="s">
        <v>1402</v>
      </c>
      <c r="G2543" s="233"/>
      <c r="H2543" s="235" t="s">
        <v>19</v>
      </c>
      <c r="I2543" s="237"/>
      <c r="J2543" s="233"/>
      <c r="K2543" s="233"/>
      <c r="L2543" s="238"/>
      <c r="M2543" s="239"/>
      <c r="N2543" s="240"/>
      <c r="O2543" s="240"/>
      <c r="P2543" s="240"/>
      <c r="Q2543" s="240"/>
      <c r="R2543" s="240"/>
      <c r="S2543" s="240"/>
      <c r="T2543" s="241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42" t="s">
        <v>171</v>
      </c>
      <c r="AU2543" s="242" t="s">
        <v>81</v>
      </c>
      <c r="AV2543" s="13" t="s">
        <v>79</v>
      </c>
      <c r="AW2543" s="13" t="s">
        <v>33</v>
      </c>
      <c r="AX2543" s="13" t="s">
        <v>72</v>
      </c>
      <c r="AY2543" s="242" t="s">
        <v>160</v>
      </c>
    </row>
    <row r="2544" s="14" customFormat="1">
      <c r="A2544" s="14"/>
      <c r="B2544" s="243"/>
      <c r="C2544" s="244"/>
      <c r="D2544" s="234" t="s">
        <v>171</v>
      </c>
      <c r="E2544" s="245" t="s">
        <v>19</v>
      </c>
      <c r="F2544" s="246" t="s">
        <v>1794</v>
      </c>
      <c r="G2544" s="244"/>
      <c r="H2544" s="247">
        <v>120.515</v>
      </c>
      <c r="I2544" s="248"/>
      <c r="J2544" s="244"/>
      <c r="K2544" s="244"/>
      <c r="L2544" s="249"/>
      <c r="M2544" s="250"/>
      <c r="N2544" s="251"/>
      <c r="O2544" s="251"/>
      <c r="P2544" s="251"/>
      <c r="Q2544" s="251"/>
      <c r="R2544" s="251"/>
      <c r="S2544" s="251"/>
      <c r="T2544" s="252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3" t="s">
        <v>171</v>
      </c>
      <c r="AU2544" s="253" t="s">
        <v>81</v>
      </c>
      <c r="AV2544" s="14" t="s">
        <v>81</v>
      </c>
      <c r="AW2544" s="14" t="s">
        <v>33</v>
      </c>
      <c r="AX2544" s="14" t="s">
        <v>72</v>
      </c>
      <c r="AY2544" s="253" t="s">
        <v>160</v>
      </c>
    </row>
    <row r="2545" s="14" customFormat="1">
      <c r="A2545" s="14"/>
      <c r="B2545" s="243"/>
      <c r="C2545" s="244"/>
      <c r="D2545" s="234" t="s">
        <v>171</v>
      </c>
      <c r="E2545" s="245" t="s">
        <v>19</v>
      </c>
      <c r="F2545" s="246" t="s">
        <v>1795</v>
      </c>
      <c r="G2545" s="244"/>
      <c r="H2545" s="247">
        <v>35.954000000000001</v>
      </c>
      <c r="I2545" s="248"/>
      <c r="J2545" s="244"/>
      <c r="K2545" s="244"/>
      <c r="L2545" s="249"/>
      <c r="M2545" s="250"/>
      <c r="N2545" s="251"/>
      <c r="O2545" s="251"/>
      <c r="P2545" s="251"/>
      <c r="Q2545" s="251"/>
      <c r="R2545" s="251"/>
      <c r="S2545" s="251"/>
      <c r="T2545" s="252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3" t="s">
        <v>171</v>
      </c>
      <c r="AU2545" s="253" t="s">
        <v>81</v>
      </c>
      <c r="AV2545" s="14" t="s">
        <v>81</v>
      </c>
      <c r="AW2545" s="14" t="s">
        <v>33</v>
      </c>
      <c r="AX2545" s="14" t="s">
        <v>72</v>
      </c>
      <c r="AY2545" s="253" t="s">
        <v>160</v>
      </c>
    </row>
    <row r="2546" s="14" customFormat="1">
      <c r="A2546" s="14"/>
      <c r="B2546" s="243"/>
      <c r="C2546" s="244"/>
      <c r="D2546" s="234" t="s">
        <v>171</v>
      </c>
      <c r="E2546" s="245" t="s">
        <v>19</v>
      </c>
      <c r="F2546" s="246" t="s">
        <v>1796</v>
      </c>
      <c r="G2546" s="244"/>
      <c r="H2546" s="247">
        <v>17.111000000000001</v>
      </c>
      <c r="I2546" s="248"/>
      <c r="J2546" s="244"/>
      <c r="K2546" s="244"/>
      <c r="L2546" s="249"/>
      <c r="M2546" s="250"/>
      <c r="N2546" s="251"/>
      <c r="O2546" s="251"/>
      <c r="P2546" s="251"/>
      <c r="Q2546" s="251"/>
      <c r="R2546" s="251"/>
      <c r="S2546" s="251"/>
      <c r="T2546" s="252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3" t="s">
        <v>171</v>
      </c>
      <c r="AU2546" s="253" t="s">
        <v>81</v>
      </c>
      <c r="AV2546" s="14" t="s">
        <v>81</v>
      </c>
      <c r="AW2546" s="14" t="s">
        <v>33</v>
      </c>
      <c r="AX2546" s="14" t="s">
        <v>72</v>
      </c>
      <c r="AY2546" s="253" t="s">
        <v>160</v>
      </c>
    </row>
    <row r="2547" s="14" customFormat="1">
      <c r="A2547" s="14"/>
      <c r="B2547" s="243"/>
      <c r="C2547" s="244"/>
      <c r="D2547" s="234" t="s">
        <v>171</v>
      </c>
      <c r="E2547" s="245" t="s">
        <v>19</v>
      </c>
      <c r="F2547" s="246" t="s">
        <v>1797</v>
      </c>
      <c r="G2547" s="244"/>
      <c r="H2547" s="247">
        <v>0.51200000000000001</v>
      </c>
      <c r="I2547" s="248"/>
      <c r="J2547" s="244"/>
      <c r="K2547" s="244"/>
      <c r="L2547" s="249"/>
      <c r="M2547" s="250"/>
      <c r="N2547" s="251"/>
      <c r="O2547" s="251"/>
      <c r="P2547" s="251"/>
      <c r="Q2547" s="251"/>
      <c r="R2547" s="251"/>
      <c r="S2547" s="251"/>
      <c r="T2547" s="252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3" t="s">
        <v>171</v>
      </c>
      <c r="AU2547" s="253" t="s">
        <v>81</v>
      </c>
      <c r="AV2547" s="14" t="s">
        <v>81</v>
      </c>
      <c r="AW2547" s="14" t="s">
        <v>33</v>
      </c>
      <c r="AX2547" s="14" t="s">
        <v>72</v>
      </c>
      <c r="AY2547" s="253" t="s">
        <v>160</v>
      </c>
    </row>
    <row r="2548" s="14" customFormat="1">
      <c r="A2548" s="14"/>
      <c r="B2548" s="243"/>
      <c r="C2548" s="244"/>
      <c r="D2548" s="234" t="s">
        <v>171</v>
      </c>
      <c r="E2548" s="245" t="s">
        <v>19</v>
      </c>
      <c r="F2548" s="246" t="s">
        <v>1798</v>
      </c>
      <c r="G2548" s="244"/>
      <c r="H2548" s="247">
        <v>6.0090000000000003</v>
      </c>
      <c r="I2548" s="248"/>
      <c r="J2548" s="244"/>
      <c r="K2548" s="244"/>
      <c r="L2548" s="249"/>
      <c r="M2548" s="250"/>
      <c r="N2548" s="251"/>
      <c r="O2548" s="251"/>
      <c r="P2548" s="251"/>
      <c r="Q2548" s="251"/>
      <c r="R2548" s="251"/>
      <c r="S2548" s="251"/>
      <c r="T2548" s="252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3" t="s">
        <v>171</v>
      </c>
      <c r="AU2548" s="253" t="s">
        <v>81</v>
      </c>
      <c r="AV2548" s="14" t="s">
        <v>81</v>
      </c>
      <c r="AW2548" s="14" t="s">
        <v>33</v>
      </c>
      <c r="AX2548" s="14" t="s">
        <v>72</v>
      </c>
      <c r="AY2548" s="253" t="s">
        <v>160</v>
      </c>
    </row>
    <row r="2549" s="14" customFormat="1">
      <c r="A2549" s="14"/>
      <c r="B2549" s="243"/>
      <c r="C2549" s="244"/>
      <c r="D2549" s="234" t="s">
        <v>171</v>
      </c>
      <c r="E2549" s="245" t="s">
        <v>19</v>
      </c>
      <c r="F2549" s="246" t="s">
        <v>1411</v>
      </c>
      <c r="G2549" s="244"/>
      <c r="H2549" s="247">
        <v>-23.34</v>
      </c>
      <c r="I2549" s="248"/>
      <c r="J2549" s="244"/>
      <c r="K2549" s="244"/>
      <c r="L2549" s="249"/>
      <c r="M2549" s="250"/>
      <c r="N2549" s="251"/>
      <c r="O2549" s="251"/>
      <c r="P2549" s="251"/>
      <c r="Q2549" s="251"/>
      <c r="R2549" s="251"/>
      <c r="S2549" s="251"/>
      <c r="T2549" s="25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3" t="s">
        <v>171</v>
      </c>
      <c r="AU2549" s="253" t="s">
        <v>81</v>
      </c>
      <c r="AV2549" s="14" t="s">
        <v>81</v>
      </c>
      <c r="AW2549" s="14" t="s">
        <v>33</v>
      </c>
      <c r="AX2549" s="14" t="s">
        <v>72</v>
      </c>
      <c r="AY2549" s="253" t="s">
        <v>160</v>
      </c>
    </row>
    <row r="2550" s="13" customFormat="1">
      <c r="A2550" s="13"/>
      <c r="B2550" s="232"/>
      <c r="C2550" s="233"/>
      <c r="D2550" s="234" t="s">
        <v>171</v>
      </c>
      <c r="E2550" s="235" t="s">
        <v>19</v>
      </c>
      <c r="F2550" s="236" t="s">
        <v>1412</v>
      </c>
      <c r="G2550" s="233"/>
      <c r="H2550" s="235" t="s">
        <v>19</v>
      </c>
      <c r="I2550" s="237"/>
      <c r="J2550" s="233"/>
      <c r="K2550" s="233"/>
      <c r="L2550" s="238"/>
      <c r="M2550" s="239"/>
      <c r="N2550" s="240"/>
      <c r="O2550" s="240"/>
      <c r="P2550" s="240"/>
      <c r="Q2550" s="240"/>
      <c r="R2550" s="240"/>
      <c r="S2550" s="240"/>
      <c r="T2550" s="241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2" t="s">
        <v>171</v>
      </c>
      <c r="AU2550" s="242" t="s">
        <v>81</v>
      </c>
      <c r="AV2550" s="13" t="s">
        <v>79</v>
      </c>
      <c r="AW2550" s="13" t="s">
        <v>33</v>
      </c>
      <c r="AX2550" s="13" t="s">
        <v>72</v>
      </c>
      <c r="AY2550" s="242" t="s">
        <v>160</v>
      </c>
    </row>
    <row r="2551" s="14" customFormat="1">
      <c r="A2551" s="14"/>
      <c r="B2551" s="243"/>
      <c r="C2551" s="244"/>
      <c r="D2551" s="234" t="s">
        <v>171</v>
      </c>
      <c r="E2551" s="245" t="s">
        <v>19</v>
      </c>
      <c r="F2551" s="246" t="s">
        <v>1799</v>
      </c>
      <c r="G2551" s="244"/>
      <c r="H2551" s="247">
        <v>60.316000000000002</v>
      </c>
      <c r="I2551" s="248"/>
      <c r="J2551" s="244"/>
      <c r="K2551" s="244"/>
      <c r="L2551" s="249"/>
      <c r="M2551" s="250"/>
      <c r="N2551" s="251"/>
      <c r="O2551" s="251"/>
      <c r="P2551" s="251"/>
      <c r="Q2551" s="251"/>
      <c r="R2551" s="251"/>
      <c r="S2551" s="251"/>
      <c r="T2551" s="252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3" t="s">
        <v>171</v>
      </c>
      <c r="AU2551" s="253" t="s">
        <v>81</v>
      </c>
      <c r="AV2551" s="14" t="s">
        <v>81</v>
      </c>
      <c r="AW2551" s="14" t="s">
        <v>33</v>
      </c>
      <c r="AX2551" s="14" t="s">
        <v>72</v>
      </c>
      <c r="AY2551" s="253" t="s">
        <v>160</v>
      </c>
    </row>
    <row r="2552" s="14" customFormat="1">
      <c r="A2552" s="14"/>
      <c r="B2552" s="243"/>
      <c r="C2552" s="244"/>
      <c r="D2552" s="234" t="s">
        <v>171</v>
      </c>
      <c r="E2552" s="245" t="s">
        <v>19</v>
      </c>
      <c r="F2552" s="246" t="s">
        <v>1414</v>
      </c>
      <c r="G2552" s="244"/>
      <c r="H2552" s="247">
        <v>16.933</v>
      </c>
      <c r="I2552" s="248"/>
      <c r="J2552" s="244"/>
      <c r="K2552" s="244"/>
      <c r="L2552" s="249"/>
      <c r="M2552" s="250"/>
      <c r="N2552" s="251"/>
      <c r="O2552" s="251"/>
      <c r="P2552" s="251"/>
      <c r="Q2552" s="251"/>
      <c r="R2552" s="251"/>
      <c r="S2552" s="251"/>
      <c r="T2552" s="252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3" t="s">
        <v>171</v>
      </c>
      <c r="AU2552" s="253" t="s">
        <v>81</v>
      </c>
      <c r="AV2552" s="14" t="s">
        <v>81</v>
      </c>
      <c r="AW2552" s="14" t="s">
        <v>33</v>
      </c>
      <c r="AX2552" s="14" t="s">
        <v>72</v>
      </c>
      <c r="AY2552" s="253" t="s">
        <v>160</v>
      </c>
    </row>
    <row r="2553" s="14" customFormat="1">
      <c r="A2553" s="14"/>
      <c r="B2553" s="243"/>
      <c r="C2553" s="244"/>
      <c r="D2553" s="234" t="s">
        <v>171</v>
      </c>
      <c r="E2553" s="245" t="s">
        <v>19</v>
      </c>
      <c r="F2553" s="246" t="s">
        <v>1800</v>
      </c>
      <c r="G2553" s="244"/>
      <c r="H2553" s="247">
        <v>12.48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171</v>
      </c>
      <c r="AU2553" s="253" t="s">
        <v>81</v>
      </c>
      <c r="AV2553" s="14" t="s">
        <v>81</v>
      </c>
      <c r="AW2553" s="14" t="s">
        <v>33</v>
      </c>
      <c r="AX2553" s="14" t="s">
        <v>72</v>
      </c>
      <c r="AY2553" s="253" t="s">
        <v>160</v>
      </c>
    </row>
    <row r="2554" s="14" customFormat="1">
      <c r="A2554" s="14"/>
      <c r="B2554" s="243"/>
      <c r="C2554" s="244"/>
      <c r="D2554" s="234" t="s">
        <v>171</v>
      </c>
      <c r="E2554" s="245" t="s">
        <v>19</v>
      </c>
      <c r="F2554" s="246" t="s">
        <v>1416</v>
      </c>
      <c r="G2554" s="244"/>
      <c r="H2554" s="247">
        <v>7.5999999999999996</v>
      </c>
      <c r="I2554" s="248"/>
      <c r="J2554" s="244"/>
      <c r="K2554" s="244"/>
      <c r="L2554" s="249"/>
      <c r="M2554" s="250"/>
      <c r="N2554" s="251"/>
      <c r="O2554" s="251"/>
      <c r="P2554" s="251"/>
      <c r="Q2554" s="251"/>
      <c r="R2554" s="251"/>
      <c r="S2554" s="251"/>
      <c r="T2554" s="252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3" t="s">
        <v>171</v>
      </c>
      <c r="AU2554" s="253" t="s">
        <v>81</v>
      </c>
      <c r="AV2554" s="14" t="s">
        <v>81</v>
      </c>
      <c r="AW2554" s="14" t="s">
        <v>33</v>
      </c>
      <c r="AX2554" s="14" t="s">
        <v>72</v>
      </c>
      <c r="AY2554" s="253" t="s">
        <v>160</v>
      </c>
    </row>
    <row r="2555" s="14" customFormat="1">
      <c r="A2555" s="14"/>
      <c r="B2555" s="243"/>
      <c r="C2555" s="244"/>
      <c r="D2555" s="234" t="s">
        <v>171</v>
      </c>
      <c r="E2555" s="245" t="s">
        <v>19</v>
      </c>
      <c r="F2555" s="246" t="s">
        <v>1801</v>
      </c>
      <c r="G2555" s="244"/>
      <c r="H2555" s="247">
        <v>34.485999999999997</v>
      </c>
      <c r="I2555" s="248"/>
      <c r="J2555" s="244"/>
      <c r="K2555" s="244"/>
      <c r="L2555" s="249"/>
      <c r="M2555" s="250"/>
      <c r="N2555" s="251"/>
      <c r="O2555" s="251"/>
      <c r="P2555" s="251"/>
      <c r="Q2555" s="251"/>
      <c r="R2555" s="251"/>
      <c r="S2555" s="251"/>
      <c r="T2555" s="25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3" t="s">
        <v>171</v>
      </c>
      <c r="AU2555" s="253" t="s">
        <v>81</v>
      </c>
      <c r="AV2555" s="14" t="s">
        <v>81</v>
      </c>
      <c r="AW2555" s="14" t="s">
        <v>33</v>
      </c>
      <c r="AX2555" s="14" t="s">
        <v>72</v>
      </c>
      <c r="AY2555" s="253" t="s">
        <v>160</v>
      </c>
    </row>
    <row r="2556" s="14" customFormat="1">
      <c r="A2556" s="14"/>
      <c r="B2556" s="243"/>
      <c r="C2556" s="244"/>
      <c r="D2556" s="234" t="s">
        <v>171</v>
      </c>
      <c r="E2556" s="245" t="s">
        <v>19</v>
      </c>
      <c r="F2556" s="246" t="s">
        <v>1802</v>
      </c>
      <c r="G2556" s="244"/>
      <c r="H2556" s="247">
        <v>0.25600000000000001</v>
      </c>
      <c r="I2556" s="248"/>
      <c r="J2556" s="244"/>
      <c r="K2556" s="244"/>
      <c r="L2556" s="249"/>
      <c r="M2556" s="250"/>
      <c r="N2556" s="251"/>
      <c r="O2556" s="251"/>
      <c r="P2556" s="251"/>
      <c r="Q2556" s="251"/>
      <c r="R2556" s="251"/>
      <c r="S2556" s="251"/>
      <c r="T2556" s="252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3" t="s">
        <v>171</v>
      </c>
      <c r="AU2556" s="253" t="s">
        <v>81</v>
      </c>
      <c r="AV2556" s="14" t="s">
        <v>81</v>
      </c>
      <c r="AW2556" s="14" t="s">
        <v>33</v>
      </c>
      <c r="AX2556" s="14" t="s">
        <v>72</v>
      </c>
      <c r="AY2556" s="253" t="s">
        <v>160</v>
      </c>
    </row>
    <row r="2557" s="14" customFormat="1">
      <c r="A2557" s="14"/>
      <c r="B2557" s="243"/>
      <c r="C2557" s="244"/>
      <c r="D2557" s="234" t="s">
        <v>171</v>
      </c>
      <c r="E2557" s="245" t="s">
        <v>19</v>
      </c>
      <c r="F2557" s="246" t="s">
        <v>1803</v>
      </c>
      <c r="G2557" s="244"/>
      <c r="H2557" s="247">
        <v>1.175</v>
      </c>
      <c r="I2557" s="248"/>
      <c r="J2557" s="244"/>
      <c r="K2557" s="244"/>
      <c r="L2557" s="249"/>
      <c r="M2557" s="250"/>
      <c r="N2557" s="251"/>
      <c r="O2557" s="251"/>
      <c r="P2557" s="251"/>
      <c r="Q2557" s="251"/>
      <c r="R2557" s="251"/>
      <c r="S2557" s="251"/>
      <c r="T2557" s="252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3" t="s">
        <v>171</v>
      </c>
      <c r="AU2557" s="253" t="s">
        <v>81</v>
      </c>
      <c r="AV2557" s="14" t="s">
        <v>81</v>
      </c>
      <c r="AW2557" s="14" t="s">
        <v>33</v>
      </c>
      <c r="AX2557" s="14" t="s">
        <v>72</v>
      </c>
      <c r="AY2557" s="253" t="s">
        <v>160</v>
      </c>
    </row>
    <row r="2558" s="14" customFormat="1">
      <c r="A2558" s="14"/>
      <c r="B2558" s="243"/>
      <c r="C2558" s="244"/>
      <c r="D2558" s="234" t="s">
        <v>171</v>
      </c>
      <c r="E2558" s="245" t="s">
        <v>19</v>
      </c>
      <c r="F2558" s="246" t="s">
        <v>1422</v>
      </c>
      <c r="G2558" s="244"/>
      <c r="H2558" s="247">
        <v>-5.9699999999999998</v>
      </c>
      <c r="I2558" s="248"/>
      <c r="J2558" s="244"/>
      <c r="K2558" s="244"/>
      <c r="L2558" s="249"/>
      <c r="M2558" s="250"/>
      <c r="N2558" s="251"/>
      <c r="O2558" s="251"/>
      <c r="P2558" s="251"/>
      <c r="Q2558" s="251"/>
      <c r="R2558" s="251"/>
      <c r="S2558" s="251"/>
      <c r="T2558" s="252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3" t="s">
        <v>171</v>
      </c>
      <c r="AU2558" s="253" t="s">
        <v>81</v>
      </c>
      <c r="AV2558" s="14" t="s">
        <v>81</v>
      </c>
      <c r="AW2558" s="14" t="s">
        <v>33</v>
      </c>
      <c r="AX2558" s="14" t="s">
        <v>72</v>
      </c>
      <c r="AY2558" s="253" t="s">
        <v>160</v>
      </c>
    </row>
    <row r="2559" s="13" customFormat="1">
      <c r="A2559" s="13"/>
      <c r="B2559" s="232"/>
      <c r="C2559" s="233"/>
      <c r="D2559" s="234" t="s">
        <v>171</v>
      </c>
      <c r="E2559" s="235" t="s">
        <v>19</v>
      </c>
      <c r="F2559" s="236" t="s">
        <v>1423</v>
      </c>
      <c r="G2559" s="233"/>
      <c r="H2559" s="235" t="s">
        <v>19</v>
      </c>
      <c r="I2559" s="237"/>
      <c r="J2559" s="233"/>
      <c r="K2559" s="233"/>
      <c r="L2559" s="238"/>
      <c r="M2559" s="239"/>
      <c r="N2559" s="240"/>
      <c r="O2559" s="240"/>
      <c r="P2559" s="240"/>
      <c r="Q2559" s="240"/>
      <c r="R2559" s="240"/>
      <c r="S2559" s="240"/>
      <c r="T2559" s="241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2" t="s">
        <v>171</v>
      </c>
      <c r="AU2559" s="242" t="s">
        <v>81</v>
      </c>
      <c r="AV2559" s="13" t="s">
        <v>79</v>
      </c>
      <c r="AW2559" s="13" t="s">
        <v>33</v>
      </c>
      <c r="AX2559" s="13" t="s">
        <v>72</v>
      </c>
      <c r="AY2559" s="242" t="s">
        <v>160</v>
      </c>
    </row>
    <row r="2560" s="14" customFormat="1">
      <c r="A2560" s="14"/>
      <c r="B2560" s="243"/>
      <c r="C2560" s="244"/>
      <c r="D2560" s="234" t="s">
        <v>171</v>
      </c>
      <c r="E2560" s="245" t="s">
        <v>19</v>
      </c>
      <c r="F2560" s="246" t="s">
        <v>1424</v>
      </c>
      <c r="G2560" s="244"/>
      <c r="H2560" s="247">
        <v>102.005</v>
      </c>
      <c r="I2560" s="248"/>
      <c r="J2560" s="244"/>
      <c r="K2560" s="244"/>
      <c r="L2560" s="249"/>
      <c r="M2560" s="250"/>
      <c r="N2560" s="251"/>
      <c r="O2560" s="251"/>
      <c r="P2560" s="251"/>
      <c r="Q2560" s="251"/>
      <c r="R2560" s="251"/>
      <c r="S2560" s="251"/>
      <c r="T2560" s="252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3" t="s">
        <v>171</v>
      </c>
      <c r="AU2560" s="253" t="s">
        <v>81</v>
      </c>
      <c r="AV2560" s="14" t="s">
        <v>81</v>
      </c>
      <c r="AW2560" s="14" t="s">
        <v>33</v>
      </c>
      <c r="AX2560" s="14" t="s">
        <v>72</v>
      </c>
      <c r="AY2560" s="253" t="s">
        <v>160</v>
      </c>
    </row>
    <row r="2561" s="14" customFormat="1">
      <c r="A2561" s="14"/>
      <c r="B2561" s="243"/>
      <c r="C2561" s="244"/>
      <c r="D2561" s="234" t="s">
        <v>171</v>
      </c>
      <c r="E2561" s="245" t="s">
        <v>19</v>
      </c>
      <c r="F2561" s="246" t="s">
        <v>1804</v>
      </c>
      <c r="G2561" s="244"/>
      <c r="H2561" s="247">
        <v>5.9020000000000001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171</v>
      </c>
      <c r="AU2561" s="253" t="s">
        <v>81</v>
      </c>
      <c r="AV2561" s="14" t="s">
        <v>81</v>
      </c>
      <c r="AW2561" s="14" t="s">
        <v>33</v>
      </c>
      <c r="AX2561" s="14" t="s">
        <v>72</v>
      </c>
      <c r="AY2561" s="253" t="s">
        <v>160</v>
      </c>
    </row>
    <row r="2562" s="14" customFormat="1">
      <c r="A2562" s="14"/>
      <c r="B2562" s="243"/>
      <c r="C2562" s="244"/>
      <c r="D2562" s="234" t="s">
        <v>171</v>
      </c>
      <c r="E2562" s="245" t="s">
        <v>19</v>
      </c>
      <c r="F2562" s="246" t="s">
        <v>1805</v>
      </c>
      <c r="G2562" s="244"/>
      <c r="H2562" s="247">
        <v>17.399999999999999</v>
      </c>
      <c r="I2562" s="248"/>
      <c r="J2562" s="244"/>
      <c r="K2562" s="244"/>
      <c r="L2562" s="249"/>
      <c r="M2562" s="250"/>
      <c r="N2562" s="251"/>
      <c r="O2562" s="251"/>
      <c r="P2562" s="251"/>
      <c r="Q2562" s="251"/>
      <c r="R2562" s="251"/>
      <c r="S2562" s="251"/>
      <c r="T2562" s="252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3" t="s">
        <v>171</v>
      </c>
      <c r="AU2562" s="253" t="s">
        <v>81</v>
      </c>
      <c r="AV2562" s="14" t="s">
        <v>81</v>
      </c>
      <c r="AW2562" s="14" t="s">
        <v>33</v>
      </c>
      <c r="AX2562" s="14" t="s">
        <v>72</v>
      </c>
      <c r="AY2562" s="253" t="s">
        <v>160</v>
      </c>
    </row>
    <row r="2563" s="14" customFormat="1">
      <c r="A2563" s="14"/>
      <c r="B2563" s="243"/>
      <c r="C2563" s="244"/>
      <c r="D2563" s="234" t="s">
        <v>171</v>
      </c>
      <c r="E2563" s="245" t="s">
        <v>19</v>
      </c>
      <c r="F2563" s="246" t="s">
        <v>1806</v>
      </c>
      <c r="G2563" s="244"/>
      <c r="H2563" s="247">
        <v>26.568000000000001</v>
      </c>
      <c r="I2563" s="248"/>
      <c r="J2563" s="244"/>
      <c r="K2563" s="244"/>
      <c r="L2563" s="249"/>
      <c r="M2563" s="250"/>
      <c r="N2563" s="251"/>
      <c r="O2563" s="251"/>
      <c r="P2563" s="251"/>
      <c r="Q2563" s="251"/>
      <c r="R2563" s="251"/>
      <c r="S2563" s="251"/>
      <c r="T2563" s="25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3" t="s">
        <v>171</v>
      </c>
      <c r="AU2563" s="253" t="s">
        <v>81</v>
      </c>
      <c r="AV2563" s="14" t="s">
        <v>81</v>
      </c>
      <c r="AW2563" s="14" t="s">
        <v>33</v>
      </c>
      <c r="AX2563" s="14" t="s">
        <v>72</v>
      </c>
      <c r="AY2563" s="253" t="s">
        <v>160</v>
      </c>
    </row>
    <row r="2564" s="15" customFormat="1">
      <c r="A2564" s="15"/>
      <c r="B2564" s="254"/>
      <c r="C2564" s="255"/>
      <c r="D2564" s="234" t="s">
        <v>171</v>
      </c>
      <c r="E2564" s="256" t="s">
        <v>19</v>
      </c>
      <c r="F2564" s="257" t="s">
        <v>173</v>
      </c>
      <c r="G2564" s="255"/>
      <c r="H2564" s="258">
        <v>435.91199999999998</v>
      </c>
      <c r="I2564" s="259"/>
      <c r="J2564" s="255"/>
      <c r="K2564" s="255"/>
      <c r="L2564" s="260"/>
      <c r="M2564" s="261"/>
      <c r="N2564" s="262"/>
      <c r="O2564" s="262"/>
      <c r="P2564" s="262"/>
      <c r="Q2564" s="262"/>
      <c r="R2564" s="262"/>
      <c r="S2564" s="262"/>
      <c r="T2564" s="263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64" t="s">
        <v>171</v>
      </c>
      <c r="AU2564" s="264" t="s">
        <v>81</v>
      </c>
      <c r="AV2564" s="15" t="s">
        <v>167</v>
      </c>
      <c r="AW2564" s="15" t="s">
        <v>33</v>
      </c>
      <c r="AX2564" s="15" t="s">
        <v>72</v>
      </c>
      <c r="AY2564" s="264" t="s">
        <v>160</v>
      </c>
    </row>
    <row r="2565" s="14" customFormat="1">
      <c r="A2565" s="14"/>
      <c r="B2565" s="243"/>
      <c r="C2565" s="244"/>
      <c r="D2565" s="234" t="s">
        <v>171</v>
      </c>
      <c r="E2565" s="245" t="s">
        <v>19</v>
      </c>
      <c r="F2565" s="246" t="s">
        <v>2547</v>
      </c>
      <c r="G2565" s="244"/>
      <c r="H2565" s="247">
        <v>470.78500000000002</v>
      </c>
      <c r="I2565" s="248"/>
      <c r="J2565" s="244"/>
      <c r="K2565" s="244"/>
      <c r="L2565" s="249"/>
      <c r="M2565" s="250"/>
      <c r="N2565" s="251"/>
      <c r="O2565" s="251"/>
      <c r="P2565" s="251"/>
      <c r="Q2565" s="251"/>
      <c r="R2565" s="251"/>
      <c r="S2565" s="251"/>
      <c r="T2565" s="25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3" t="s">
        <v>171</v>
      </c>
      <c r="AU2565" s="253" t="s">
        <v>81</v>
      </c>
      <c r="AV2565" s="14" t="s">
        <v>81</v>
      </c>
      <c r="AW2565" s="14" t="s">
        <v>33</v>
      </c>
      <c r="AX2565" s="14" t="s">
        <v>79</v>
      </c>
      <c r="AY2565" s="253" t="s">
        <v>160</v>
      </c>
    </row>
    <row r="2566" s="2" customFormat="1" ht="24.15" customHeight="1">
      <c r="A2566" s="40"/>
      <c r="B2566" s="41"/>
      <c r="C2566" s="214" t="s">
        <v>2548</v>
      </c>
      <c r="D2566" s="214" t="s">
        <v>162</v>
      </c>
      <c r="E2566" s="215" t="s">
        <v>2549</v>
      </c>
      <c r="F2566" s="216" t="s">
        <v>2550</v>
      </c>
      <c r="G2566" s="217" t="s">
        <v>181</v>
      </c>
      <c r="H2566" s="218">
        <v>38.427999999999997</v>
      </c>
      <c r="I2566" s="219"/>
      <c r="J2566" s="220">
        <f>ROUND(I2566*H2566,2)</f>
        <v>0</v>
      </c>
      <c r="K2566" s="216" t="s">
        <v>19</v>
      </c>
      <c r="L2566" s="46"/>
      <c r="M2566" s="221" t="s">
        <v>19</v>
      </c>
      <c r="N2566" s="222" t="s">
        <v>43</v>
      </c>
      <c r="O2566" s="86"/>
      <c r="P2566" s="223">
        <f>O2566*H2566</f>
        <v>0</v>
      </c>
      <c r="Q2566" s="223">
        <v>0.050000000000000003</v>
      </c>
      <c r="R2566" s="223">
        <f>Q2566*H2566</f>
        <v>1.9214</v>
      </c>
      <c r="S2566" s="223">
        <v>0</v>
      </c>
      <c r="T2566" s="224">
        <f>S2566*H2566</f>
        <v>0</v>
      </c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R2566" s="225" t="s">
        <v>269</v>
      </c>
      <c r="AT2566" s="225" t="s">
        <v>162</v>
      </c>
      <c r="AU2566" s="225" t="s">
        <v>81</v>
      </c>
      <c r="AY2566" s="19" t="s">
        <v>160</v>
      </c>
      <c r="BE2566" s="226">
        <f>IF(N2566="základní",J2566,0)</f>
        <v>0</v>
      </c>
      <c r="BF2566" s="226">
        <f>IF(N2566="snížená",J2566,0)</f>
        <v>0</v>
      </c>
      <c r="BG2566" s="226">
        <f>IF(N2566="zákl. přenesená",J2566,0)</f>
        <v>0</v>
      </c>
      <c r="BH2566" s="226">
        <f>IF(N2566="sníž. přenesená",J2566,0)</f>
        <v>0</v>
      </c>
      <c r="BI2566" s="226">
        <f>IF(N2566="nulová",J2566,0)</f>
        <v>0</v>
      </c>
      <c r="BJ2566" s="19" t="s">
        <v>79</v>
      </c>
      <c r="BK2566" s="226">
        <f>ROUND(I2566*H2566,2)</f>
        <v>0</v>
      </c>
      <c r="BL2566" s="19" t="s">
        <v>269</v>
      </c>
      <c r="BM2566" s="225" t="s">
        <v>2551</v>
      </c>
    </row>
    <row r="2567" s="13" customFormat="1">
      <c r="A2567" s="13"/>
      <c r="B2567" s="232"/>
      <c r="C2567" s="233"/>
      <c r="D2567" s="234" t="s">
        <v>171</v>
      </c>
      <c r="E2567" s="235" t="s">
        <v>19</v>
      </c>
      <c r="F2567" s="236" t="s">
        <v>2552</v>
      </c>
      <c r="G2567" s="233"/>
      <c r="H2567" s="235" t="s">
        <v>19</v>
      </c>
      <c r="I2567" s="237"/>
      <c r="J2567" s="233"/>
      <c r="K2567" s="233"/>
      <c r="L2567" s="238"/>
      <c r="M2567" s="239"/>
      <c r="N2567" s="240"/>
      <c r="O2567" s="240"/>
      <c r="P2567" s="240"/>
      <c r="Q2567" s="240"/>
      <c r="R2567" s="240"/>
      <c r="S2567" s="240"/>
      <c r="T2567" s="241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2" t="s">
        <v>171</v>
      </c>
      <c r="AU2567" s="242" t="s">
        <v>81</v>
      </c>
      <c r="AV2567" s="13" t="s">
        <v>79</v>
      </c>
      <c r="AW2567" s="13" t="s">
        <v>33</v>
      </c>
      <c r="AX2567" s="13" t="s">
        <v>72</v>
      </c>
      <c r="AY2567" s="242" t="s">
        <v>160</v>
      </c>
    </row>
    <row r="2568" s="13" customFormat="1">
      <c r="A2568" s="13"/>
      <c r="B2568" s="232"/>
      <c r="C2568" s="233"/>
      <c r="D2568" s="234" t="s">
        <v>171</v>
      </c>
      <c r="E2568" s="235" t="s">
        <v>19</v>
      </c>
      <c r="F2568" s="236" t="s">
        <v>2553</v>
      </c>
      <c r="G2568" s="233"/>
      <c r="H2568" s="235" t="s">
        <v>19</v>
      </c>
      <c r="I2568" s="237"/>
      <c r="J2568" s="233"/>
      <c r="K2568" s="233"/>
      <c r="L2568" s="238"/>
      <c r="M2568" s="239"/>
      <c r="N2568" s="240"/>
      <c r="O2568" s="240"/>
      <c r="P2568" s="240"/>
      <c r="Q2568" s="240"/>
      <c r="R2568" s="240"/>
      <c r="S2568" s="240"/>
      <c r="T2568" s="241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2" t="s">
        <v>171</v>
      </c>
      <c r="AU2568" s="242" t="s">
        <v>81</v>
      </c>
      <c r="AV2568" s="13" t="s">
        <v>79</v>
      </c>
      <c r="AW2568" s="13" t="s">
        <v>33</v>
      </c>
      <c r="AX2568" s="13" t="s">
        <v>72</v>
      </c>
      <c r="AY2568" s="242" t="s">
        <v>160</v>
      </c>
    </row>
    <row r="2569" s="14" customFormat="1">
      <c r="A2569" s="14"/>
      <c r="B2569" s="243"/>
      <c r="C2569" s="244"/>
      <c r="D2569" s="234" t="s">
        <v>171</v>
      </c>
      <c r="E2569" s="245" t="s">
        <v>19</v>
      </c>
      <c r="F2569" s="246" t="s">
        <v>2554</v>
      </c>
      <c r="G2569" s="244"/>
      <c r="H2569" s="247">
        <v>38.427999999999997</v>
      </c>
      <c r="I2569" s="248"/>
      <c r="J2569" s="244"/>
      <c r="K2569" s="244"/>
      <c r="L2569" s="249"/>
      <c r="M2569" s="250"/>
      <c r="N2569" s="251"/>
      <c r="O2569" s="251"/>
      <c r="P2569" s="251"/>
      <c r="Q2569" s="251"/>
      <c r="R2569" s="251"/>
      <c r="S2569" s="251"/>
      <c r="T2569" s="25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3" t="s">
        <v>171</v>
      </c>
      <c r="AU2569" s="253" t="s">
        <v>81</v>
      </c>
      <c r="AV2569" s="14" t="s">
        <v>81</v>
      </c>
      <c r="AW2569" s="14" t="s">
        <v>33</v>
      </c>
      <c r="AX2569" s="14" t="s">
        <v>79</v>
      </c>
      <c r="AY2569" s="253" t="s">
        <v>160</v>
      </c>
    </row>
    <row r="2570" s="2" customFormat="1" ht="37.8" customHeight="1">
      <c r="A2570" s="40"/>
      <c r="B2570" s="41"/>
      <c r="C2570" s="279" t="s">
        <v>2555</v>
      </c>
      <c r="D2570" s="279" t="s">
        <v>1270</v>
      </c>
      <c r="E2570" s="280" t="s">
        <v>2556</v>
      </c>
      <c r="F2570" s="281" t="s">
        <v>2557</v>
      </c>
      <c r="G2570" s="282" t="s">
        <v>181</v>
      </c>
      <c r="H2570" s="283">
        <v>37.058</v>
      </c>
      <c r="I2570" s="284"/>
      <c r="J2570" s="285">
        <f>ROUND(I2570*H2570,2)</f>
        <v>0</v>
      </c>
      <c r="K2570" s="281" t="s">
        <v>19</v>
      </c>
      <c r="L2570" s="286"/>
      <c r="M2570" s="287" t="s">
        <v>19</v>
      </c>
      <c r="N2570" s="288" t="s">
        <v>43</v>
      </c>
      <c r="O2570" s="86"/>
      <c r="P2570" s="223">
        <f>O2570*H2570</f>
        <v>0</v>
      </c>
      <c r="Q2570" s="223">
        <v>0.055</v>
      </c>
      <c r="R2570" s="223">
        <f>Q2570*H2570</f>
        <v>2.0381900000000002</v>
      </c>
      <c r="S2570" s="223">
        <v>0</v>
      </c>
      <c r="T2570" s="224">
        <f>S2570*H2570</f>
        <v>0</v>
      </c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R2570" s="225" t="s">
        <v>367</v>
      </c>
      <c r="AT2570" s="225" t="s">
        <v>1270</v>
      </c>
      <c r="AU2570" s="225" t="s">
        <v>81</v>
      </c>
      <c r="AY2570" s="19" t="s">
        <v>160</v>
      </c>
      <c r="BE2570" s="226">
        <f>IF(N2570="základní",J2570,0)</f>
        <v>0</v>
      </c>
      <c r="BF2570" s="226">
        <f>IF(N2570="snížená",J2570,0)</f>
        <v>0</v>
      </c>
      <c r="BG2570" s="226">
        <f>IF(N2570="zákl. přenesená",J2570,0)</f>
        <v>0</v>
      </c>
      <c r="BH2570" s="226">
        <f>IF(N2570="sníž. přenesená",J2570,0)</f>
        <v>0</v>
      </c>
      <c r="BI2570" s="226">
        <f>IF(N2570="nulová",J2570,0)</f>
        <v>0</v>
      </c>
      <c r="BJ2570" s="19" t="s">
        <v>79</v>
      </c>
      <c r="BK2570" s="226">
        <f>ROUND(I2570*H2570,2)</f>
        <v>0</v>
      </c>
      <c r="BL2570" s="19" t="s">
        <v>269</v>
      </c>
      <c r="BM2570" s="225" t="s">
        <v>2558</v>
      </c>
    </row>
    <row r="2571" s="13" customFormat="1">
      <c r="A2571" s="13"/>
      <c r="B2571" s="232"/>
      <c r="C2571" s="233"/>
      <c r="D2571" s="234" t="s">
        <v>171</v>
      </c>
      <c r="E2571" s="235" t="s">
        <v>19</v>
      </c>
      <c r="F2571" s="236" t="s">
        <v>2552</v>
      </c>
      <c r="G2571" s="233"/>
      <c r="H2571" s="235" t="s">
        <v>19</v>
      </c>
      <c r="I2571" s="237"/>
      <c r="J2571" s="233"/>
      <c r="K2571" s="233"/>
      <c r="L2571" s="238"/>
      <c r="M2571" s="239"/>
      <c r="N2571" s="240"/>
      <c r="O2571" s="240"/>
      <c r="P2571" s="240"/>
      <c r="Q2571" s="240"/>
      <c r="R2571" s="240"/>
      <c r="S2571" s="240"/>
      <c r="T2571" s="241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2" t="s">
        <v>171</v>
      </c>
      <c r="AU2571" s="242" t="s">
        <v>81</v>
      </c>
      <c r="AV2571" s="13" t="s">
        <v>79</v>
      </c>
      <c r="AW2571" s="13" t="s">
        <v>33</v>
      </c>
      <c r="AX2571" s="13" t="s">
        <v>72</v>
      </c>
      <c r="AY2571" s="242" t="s">
        <v>160</v>
      </c>
    </row>
    <row r="2572" s="14" customFormat="1">
      <c r="A2572" s="14"/>
      <c r="B2572" s="243"/>
      <c r="C2572" s="244"/>
      <c r="D2572" s="234" t="s">
        <v>171</v>
      </c>
      <c r="E2572" s="245" t="s">
        <v>19</v>
      </c>
      <c r="F2572" s="246" t="s">
        <v>2559</v>
      </c>
      <c r="G2572" s="244"/>
      <c r="H2572" s="247">
        <v>37.058</v>
      </c>
      <c r="I2572" s="248"/>
      <c r="J2572" s="244"/>
      <c r="K2572" s="244"/>
      <c r="L2572" s="249"/>
      <c r="M2572" s="250"/>
      <c r="N2572" s="251"/>
      <c r="O2572" s="251"/>
      <c r="P2572" s="251"/>
      <c r="Q2572" s="251"/>
      <c r="R2572" s="251"/>
      <c r="S2572" s="251"/>
      <c r="T2572" s="252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3" t="s">
        <v>171</v>
      </c>
      <c r="AU2572" s="253" t="s">
        <v>81</v>
      </c>
      <c r="AV2572" s="14" t="s">
        <v>81</v>
      </c>
      <c r="AW2572" s="14" t="s">
        <v>33</v>
      </c>
      <c r="AX2572" s="14" t="s">
        <v>79</v>
      </c>
      <c r="AY2572" s="253" t="s">
        <v>160</v>
      </c>
    </row>
    <row r="2573" s="2" customFormat="1" ht="24.15" customHeight="1">
      <c r="A2573" s="40"/>
      <c r="B2573" s="41"/>
      <c r="C2573" s="214" t="s">
        <v>2560</v>
      </c>
      <c r="D2573" s="214" t="s">
        <v>162</v>
      </c>
      <c r="E2573" s="215" t="s">
        <v>2561</v>
      </c>
      <c r="F2573" s="216" t="s">
        <v>2562</v>
      </c>
      <c r="G2573" s="217" t="s">
        <v>181</v>
      </c>
      <c r="H2573" s="218">
        <v>21.131</v>
      </c>
      <c r="I2573" s="219"/>
      <c r="J2573" s="220">
        <f>ROUND(I2573*H2573,2)</f>
        <v>0</v>
      </c>
      <c r="K2573" s="216" t="s">
        <v>19</v>
      </c>
      <c r="L2573" s="46"/>
      <c r="M2573" s="221" t="s">
        <v>19</v>
      </c>
      <c r="N2573" s="222" t="s">
        <v>43</v>
      </c>
      <c r="O2573" s="86"/>
      <c r="P2573" s="223">
        <f>O2573*H2573</f>
        <v>0</v>
      </c>
      <c r="Q2573" s="223">
        <v>0.029999999999999999</v>
      </c>
      <c r="R2573" s="223">
        <f>Q2573*H2573</f>
        <v>0.63392999999999999</v>
      </c>
      <c r="S2573" s="223">
        <v>0</v>
      </c>
      <c r="T2573" s="224">
        <f>S2573*H2573</f>
        <v>0</v>
      </c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R2573" s="225" t="s">
        <v>269</v>
      </c>
      <c r="AT2573" s="225" t="s">
        <v>162</v>
      </c>
      <c r="AU2573" s="225" t="s">
        <v>81</v>
      </c>
      <c r="AY2573" s="19" t="s">
        <v>160</v>
      </c>
      <c r="BE2573" s="226">
        <f>IF(N2573="základní",J2573,0)</f>
        <v>0</v>
      </c>
      <c r="BF2573" s="226">
        <f>IF(N2573="snížená",J2573,0)</f>
        <v>0</v>
      </c>
      <c r="BG2573" s="226">
        <f>IF(N2573="zákl. přenesená",J2573,0)</f>
        <v>0</v>
      </c>
      <c r="BH2573" s="226">
        <f>IF(N2573="sníž. přenesená",J2573,0)</f>
        <v>0</v>
      </c>
      <c r="BI2573" s="226">
        <f>IF(N2573="nulová",J2573,0)</f>
        <v>0</v>
      </c>
      <c r="BJ2573" s="19" t="s">
        <v>79</v>
      </c>
      <c r="BK2573" s="226">
        <f>ROUND(I2573*H2573,2)</f>
        <v>0</v>
      </c>
      <c r="BL2573" s="19" t="s">
        <v>269</v>
      </c>
      <c r="BM2573" s="225" t="s">
        <v>2563</v>
      </c>
    </row>
    <row r="2574" s="13" customFormat="1">
      <c r="A2574" s="13"/>
      <c r="B2574" s="232"/>
      <c r="C2574" s="233"/>
      <c r="D2574" s="234" t="s">
        <v>171</v>
      </c>
      <c r="E2574" s="235" t="s">
        <v>19</v>
      </c>
      <c r="F2574" s="236" t="s">
        <v>2564</v>
      </c>
      <c r="G2574" s="233"/>
      <c r="H2574" s="235" t="s">
        <v>19</v>
      </c>
      <c r="I2574" s="237"/>
      <c r="J2574" s="233"/>
      <c r="K2574" s="233"/>
      <c r="L2574" s="238"/>
      <c r="M2574" s="239"/>
      <c r="N2574" s="240"/>
      <c r="O2574" s="240"/>
      <c r="P2574" s="240"/>
      <c r="Q2574" s="240"/>
      <c r="R2574" s="240"/>
      <c r="S2574" s="240"/>
      <c r="T2574" s="241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2" t="s">
        <v>171</v>
      </c>
      <c r="AU2574" s="242" t="s">
        <v>81</v>
      </c>
      <c r="AV2574" s="13" t="s">
        <v>79</v>
      </c>
      <c r="AW2574" s="13" t="s">
        <v>33</v>
      </c>
      <c r="AX2574" s="13" t="s">
        <v>72</v>
      </c>
      <c r="AY2574" s="242" t="s">
        <v>160</v>
      </c>
    </row>
    <row r="2575" s="13" customFormat="1">
      <c r="A2575" s="13"/>
      <c r="B2575" s="232"/>
      <c r="C2575" s="233"/>
      <c r="D2575" s="234" t="s">
        <v>171</v>
      </c>
      <c r="E2575" s="235" t="s">
        <v>19</v>
      </c>
      <c r="F2575" s="236" t="s">
        <v>2565</v>
      </c>
      <c r="G2575" s="233"/>
      <c r="H2575" s="235" t="s">
        <v>19</v>
      </c>
      <c r="I2575" s="237"/>
      <c r="J2575" s="233"/>
      <c r="K2575" s="233"/>
      <c r="L2575" s="238"/>
      <c r="M2575" s="239"/>
      <c r="N2575" s="240"/>
      <c r="O2575" s="240"/>
      <c r="P2575" s="240"/>
      <c r="Q2575" s="240"/>
      <c r="R2575" s="240"/>
      <c r="S2575" s="240"/>
      <c r="T2575" s="241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2" t="s">
        <v>171</v>
      </c>
      <c r="AU2575" s="242" t="s">
        <v>81</v>
      </c>
      <c r="AV2575" s="13" t="s">
        <v>79</v>
      </c>
      <c r="AW2575" s="13" t="s">
        <v>33</v>
      </c>
      <c r="AX2575" s="13" t="s">
        <v>72</v>
      </c>
      <c r="AY2575" s="242" t="s">
        <v>160</v>
      </c>
    </row>
    <row r="2576" s="14" customFormat="1">
      <c r="A2576" s="14"/>
      <c r="B2576" s="243"/>
      <c r="C2576" s="244"/>
      <c r="D2576" s="234" t="s">
        <v>171</v>
      </c>
      <c r="E2576" s="245" t="s">
        <v>19</v>
      </c>
      <c r="F2576" s="246" t="s">
        <v>2566</v>
      </c>
      <c r="G2576" s="244"/>
      <c r="H2576" s="247">
        <v>21.131</v>
      </c>
      <c r="I2576" s="248"/>
      <c r="J2576" s="244"/>
      <c r="K2576" s="244"/>
      <c r="L2576" s="249"/>
      <c r="M2576" s="250"/>
      <c r="N2576" s="251"/>
      <c r="O2576" s="251"/>
      <c r="P2576" s="251"/>
      <c r="Q2576" s="251"/>
      <c r="R2576" s="251"/>
      <c r="S2576" s="251"/>
      <c r="T2576" s="252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3" t="s">
        <v>171</v>
      </c>
      <c r="AU2576" s="253" t="s">
        <v>81</v>
      </c>
      <c r="AV2576" s="14" t="s">
        <v>81</v>
      </c>
      <c r="AW2576" s="14" t="s">
        <v>33</v>
      </c>
      <c r="AX2576" s="14" t="s">
        <v>79</v>
      </c>
      <c r="AY2576" s="253" t="s">
        <v>160</v>
      </c>
    </row>
    <row r="2577" s="2" customFormat="1" ht="33" customHeight="1">
      <c r="A2577" s="40"/>
      <c r="B2577" s="41"/>
      <c r="C2577" s="279" t="s">
        <v>2567</v>
      </c>
      <c r="D2577" s="279" t="s">
        <v>1270</v>
      </c>
      <c r="E2577" s="280" t="s">
        <v>2568</v>
      </c>
      <c r="F2577" s="281" t="s">
        <v>2569</v>
      </c>
      <c r="G2577" s="282" t="s">
        <v>181</v>
      </c>
      <c r="H2577" s="283">
        <v>21.131</v>
      </c>
      <c r="I2577" s="284"/>
      <c r="J2577" s="285">
        <f>ROUND(I2577*H2577,2)</f>
        <v>0</v>
      </c>
      <c r="K2577" s="281" t="s">
        <v>19</v>
      </c>
      <c r="L2577" s="286"/>
      <c r="M2577" s="287" t="s">
        <v>19</v>
      </c>
      <c r="N2577" s="288" t="s">
        <v>43</v>
      </c>
      <c r="O2577" s="86"/>
      <c r="P2577" s="223">
        <f>O2577*H2577</f>
        <v>0</v>
      </c>
      <c r="Q2577" s="223">
        <v>0.035000000000000003</v>
      </c>
      <c r="R2577" s="223">
        <f>Q2577*H2577</f>
        <v>0.73958500000000005</v>
      </c>
      <c r="S2577" s="223">
        <v>0</v>
      </c>
      <c r="T2577" s="224">
        <f>S2577*H2577</f>
        <v>0</v>
      </c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R2577" s="225" t="s">
        <v>367</v>
      </c>
      <c r="AT2577" s="225" t="s">
        <v>1270</v>
      </c>
      <c r="AU2577" s="225" t="s">
        <v>81</v>
      </c>
      <c r="AY2577" s="19" t="s">
        <v>160</v>
      </c>
      <c r="BE2577" s="226">
        <f>IF(N2577="základní",J2577,0)</f>
        <v>0</v>
      </c>
      <c r="BF2577" s="226">
        <f>IF(N2577="snížená",J2577,0)</f>
        <v>0</v>
      </c>
      <c r="BG2577" s="226">
        <f>IF(N2577="zákl. přenesená",J2577,0)</f>
        <v>0</v>
      </c>
      <c r="BH2577" s="226">
        <f>IF(N2577="sníž. přenesená",J2577,0)</f>
        <v>0</v>
      </c>
      <c r="BI2577" s="226">
        <f>IF(N2577="nulová",J2577,0)</f>
        <v>0</v>
      </c>
      <c r="BJ2577" s="19" t="s">
        <v>79</v>
      </c>
      <c r="BK2577" s="226">
        <f>ROUND(I2577*H2577,2)</f>
        <v>0</v>
      </c>
      <c r="BL2577" s="19" t="s">
        <v>269</v>
      </c>
      <c r="BM2577" s="225" t="s">
        <v>2570</v>
      </c>
    </row>
    <row r="2578" s="13" customFormat="1">
      <c r="A2578" s="13"/>
      <c r="B2578" s="232"/>
      <c r="C2578" s="233"/>
      <c r="D2578" s="234" t="s">
        <v>171</v>
      </c>
      <c r="E2578" s="235" t="s">
        <v>19</v>
      </c>
      <c r="F2578" s="236" t="s">
        <v>2564</v>
      </c>
      <c r="G2578" s="233"/>
      <c r="H2578" s="235" t="s">
        <v>19</v>
      </c>
      <c r="I2578" s="237"/>
      <c r="J2578" s="233"/>
      <c r="K2578" s="233"/>
      <c r="L2578" s="238"/>
      <c r="M2578" s="239"/>
      <c r="N2578" s="240"/>
      <c r="O2578" s="240"/>
      <c r="P2578" s="240"/>
      <c r="Q2578" s="240"/>
      <c r="R2578" s="240"/>
      <c r="S2578" s="240"/>
      <c r="T2578" s="241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2" t="s">
        <v>171</v>
      </c>
      <c r="AU2578" s="242" t="s">
        <v>81</v>
      </c>
      <c r="AV2578" s="13" t="s">
        <v>79</v>
      </c>
      <c r="AW2578" s="13" t="s">
        <v>33</v>
      </c>
      <c r="AX2578" s="13" t="s">
        <v>72</v>
      </c>
      <c r="AY2578" s="242" t="s">
        <v>160</v>
      </c>
    </row>
    <row r="2579" s="14" customFormat="1">
      <c r="A2579" s="14"/>
      <c r="B2579" s="243"/>
      <c r="C2579" s="244"/>
      <c r="D2579" s="234" t="s">
        <v>171</v>
      </c>
      <c r="E2579" s="245" t="s">
        <v>19</v>
      </c>
      <c r="F2579" s="246" t="s">
        <v>2571</v>
      </c>
      <c r="G2579" s="244"/>
      <c r="H2579" s="247">
        <v>21.131</v>
      </c>
      <c r="I2579" s="248"/>
      <c r="J2579" s="244"/>
      <c r="K2579" s="244"/>
      <c r="L2579" s="249"/>
      <c r="M2579" s="250"/>
      <c r="N2579" s="251"/>
      <c r="O2579" s="251"/>
      <c r="P2579" s="251"/>
      <c r="Q2579" s="251"/>
      <c r="R2579" s="251"/>
      <c r="S2579" s="251"/>
      <c r="T2579" s="252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3" t="s">
        <v>171</v>
      </c>
      <c r="AU2579" s="253" t="s">
        <v>81</v>
      </c>
      <c r="AV2579" s="14" t="s">
        <v>81</v>
      </c>
      <c r="AW2579" s="14" t="s">
        <v>33</v>
      </c>
      <c r="AX2579" s="14" t="s">
        <v>79</v>
      </c>
      <c r="AY2579" s="253" t="s">
        <v>160</v>
      </c>
    </row>
    <row r="2580" s="2" customFormat="1" ht="24.15" customHeight="1">
      <c r="A2580" s="40"/>
      <c r="B2580" s="41"/>
      <c r="C2580" s="214" t="s">
        <v>2572</v>
      </c>
      <c r="D2580" s="214" t="s">
        <v>162</v>
      </c>
      <c r="E2580" s="215" t="s">
        <v>2573</v>
      </c>
      <c r="F2580" s="216" t="s">
        <v>2574</v>
      </c>
      <c r="G2580" s="217" t="s">
        <v>1596</v>
      </c>
      <c r="H2580" s="218">
        <v>1</v>
      </c>
      <c r="I2580" s="219"/>
      <c r="J2580" s="220">
        <f>ROUND(I2580*H2580,2)</f>
        <v>0</v>
      </c>
      <c r="K2580" s="216" t="s">
        <v>19</v>
      </c>
      <c r="L2580" s="46"/>
      <c r="M2580" s="221" t="s">
        <v>19</v>
      </c>
      <c r="N2580" s="222" t="s">
        <v>43</v>
      </c>
      <c r="O2580" s="86"/>
      <c r="P2580" s="223">
        <f>O2580*H2580</f>
        <v>0</v>
      </c>
      <c r="Q2580" s="223">
        <v>0.45000000000000001</v>
      </c>
      <c r="R2580" s="223">
        <f>Q2580*H2580</f>
        <v>0.45000000000000001</v>
      </c>
      <c r="S2580" s="223">
        <v>0</v>
      </c>
      <c r="T2580" s="224">
        <f>S2580*H2580</f>
        <v>0</v>
      </c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R2580" s="225" t="s">
        <v>269</v>
      </c>
      <c r="AT2580" s="225" t="s">
        <v>162</v>
      </c>
      <c r="AU2580" s="225" t="s">
        <v>81</v>
      </c>
      <c r="AY2580" s="19" t="s">
        <v>160</v>
      </c>
      <c r="BE2580" s="226">
        <f>IF(N2580="základní",J2580,0)</f>
        <v>0</v>
      </c>
      <c r="BF2580" s="226">
        <f>IF(N2580="snížená",J2580,0)</f>
        <v>0</v>
      </c>
      <c r="BG2580" s="226">
        <f>IF(N2580="zákl. přenesená",J2580,0)</f>
        <v>0</v>
      </c>
      <c r="BH2580" s="226">
        <f>IF(N2580="sníž. přenesená",J2580,0)</f>
        <v>0</v>
      </c>
      <c r="BI2580" s="226">
        <f>IF(N2580="nulová",J2580,0)</f>
        <v>0</v>
      </c>
      <c r="BJ2580" s="19" t="s">
        <v>79</v>
      </c>
      <c r="BK2580" s="226">
        <f>ROUND(I2580*H2580,2)</f>
        <v>0</v>
      </c>
      <c r="BL2580" s="19" t="s">
        <v>269</v>
      </c>
      <c r="BM2580" s="225" t="s">
        <v>2575</v>
      </c>
    </row>
    <row r="2581" s="2" customFormat="1" ht="24.15" customHeight="1">
      <c r="A2581" s="40"/>
      <c r="B2581" s="41"/>
      <c r="C2581" s="214" t="s">
        <v>2576</v>
      </c>
      <c r="D2581" s="214" t="s">
        <v>162</v>
      </c>
      <c r="E2581" s="215" t="s">
        <v>2577</v>
      </c>
      <c r="F2581" s="216" t="s">
        <v>2578</v>
      </c>
      <c r="G2581" s="217" t="s">
        <v>1596</v>
      </c>
      <c r="H2581" s="218">
        <v>1</v>
      </c>
      <c r="I2581" s="219"/>
      <c r="J2581" s="220">
        <f>ROUND(I2581*H2581,2)</f>
        <v>0</v>
      </c>
      <c r="K2581" s="216" t="s">
        <v>19</v>
      </c>
      <c r="L2581" s="46"/>
      <c r="M2581" s="221" t="s">
        <v>19</v>
      </c>
      <c r="N2581" s="222" t="s">
        <v>43</v>
      </c>
      <c r="O2581" s="86"/>
      <c r="P2581" s="223">
        <f>O2581*H2581</f>
        <v>0</v>
      </c>
      <c r="Q2581" s="223">
        <v>0.22500000000000001</v>
      </c>
      <c r="R2581" s="223">
        <f>Q2581*H2581</f>
        <v>0.22500000000000001</v>
      </c>
      <c r="S2581" s="223">
        <v>0</v>
      </c>
      <c r="T2581" s="224">
        <f>S2581*H2581</f>
        <v>0</v>
      </c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R2581" s="225" t="s">
        <v>269</v>
      </c>
      <c r="AT2581" s="225" t="s">
        <v>162</v>
      </c>
      <c r="AU2581" s="225" t="s">
        <v>81</v>
      </c>
      <c r="AY2581" s="19" t="s">
        <v>160</v>
      </c>
      <c r="BE2581" s="226">
        <f>IF(N2581="základní",J2581,0)</f>
        <v>0</v>
      </c>
      <c r="BF2581" s="226">
        <f>IF(N2581="snížená",J2581,0)</f>
        <v>0</v>
      </c>
      <c r="BG2581" s="226">
        <f>IF(N2581="zákl. přenesená",J2581,0)</f>
        <v>0</v>
      </c>
      <c r="BH2581" s="226">
        <f>IF(N2581="sníž. přenesená",J2581,0)</f>
        <v>0</v>
      </c>
      <c r="BI2581" s="226">
        <f>IF(N2581="nulová",J2581,0)</f>
        <v>0</v>
      </c>
      <c r="BJ2581" s="19" t="s">
        <v>79</v>
      </c>
      <c r="BK2581" s="226">
        <f>ROUND(I2581*H2581,2)</f>
        <v>0</v>
      </c>
      <c r="BL2581" s="19" t="s">
        <v>269</v>
      </c>
      <c r="BM2581" s="225" t="s">
        <v>2579</v>
      </c>
    </row>
    <row r="2582" s="2" customFormat="1" ht="24.15" customHeight="1">
      <c r="A2582" s="40"/>
      <c r="B2582" s="41"/>
      <c r="C2582" s="214" t="s">
        <v>2580</v>
      </c>
      <c r="D2582" s="214" t="s">
        <v>162</v>
      </c>
      <c r="E2582" s="215" t="s">
        <v>2581</v>
      </c>
      <c r="F2582" s="216" t="s">
        <v>2582</v>
      </c>
      <c r="G2582" s="217" t="s">
        <v>1596</v>
      </c>
      <c r="H2582" s="218">
        <v>1</v>
      </c>
      <c r="I2582" s="219"/>
      <c r="J2582" s="220">
        <f>ROUND(I2582*H2582,2)</f>
        <v>0</v>
      </c>
      <c r="K2582" s="216" t="s">
        <v>19</v>
      </c>
      <c r="L2582" s="46"/>
      <c r="M2582" s="221" t="s">
        <v>19</v>
      </c>
      <c r="N2582" s="222" t="s">
        <v>43</v>
      </c>
      <c r="O2582" s="86"/>
      <c r="P2582" s="223">
        <f>O2582*H2582</f>
        <v>0</v>
      </c>
      <c r="Q2582" s="223">
        <v>0.14999999999999999</v>
      </c>
      <c r="R2582" s="223">
        <f>Q2582*H2582</f>
        <v>0.14999999999999999</v>
      </c>
      <c r="S2582" s="223">
        <v>0</v>
      </c>
      <c r="T2582" s="224">
        <f>S2582*H2582</f>
        <v>0</v>
      </c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R2582" s="225" t="s">
        <v>269</v>
      </c>
      <c r="AT2582" s="225" t="s">
        <v>162</v>
      </c>
      <c r="AU2582" s="225" t="s">
        <v>81</v>
      </c>
      <c r="AY2582" s="19" t="s">
        <v>160</v>
      </c>
      <c r="BE2582" s="226">
        <f>IF(N2582="základní",J2582,0)</f>
        <v>0</v>
      </c>
      <c r="BF2582" s="226">
        <f>IF(N2582="snížená",J2582,0)</f>
        <v>0</v>
      </c>
      <c r="BG2582" s="226">
        <f>IF(N2582="zákl. přenesená",J2582,0)</f>
        <v>0</v>
      </c>
      <c r="BH2582" s="226">
        <f>IF(N2582="sníž. přenesená",J2582,0)</f>
        <v>0</v>
      </c>
      <c r="BI2582" s="226">
        <f>IF(N2582="nulová",J2582,0)</f>
        <v>0</v>
      </c>
      <c r="BJ2582" s="19" t="s">
        <v>79</v>
      </c>
      <c r="BK2582" s="226">
        <f>ROUND(I2582*H2582,2)</f>
        <v>0</v>
      </c>
      <c r="BL2582" s="19" t="s">
        <v>269</v>
      </c>
      <c r="BM2582" s="225" t="s">
        <v>2583</v>
      </c>
    </row>
    <row r="2583" s="2" customFormat="1" ht="24.15" customHeight="1">
      <c r="A2583" s="40"/>
      <c r="B2583" s="41"/>
      <c r="C2583" s="214" t="s">
        <v>2584</v>
      </c>
      <c r="D2583" s="214" t="s">
        <v>162</v>
      </c>
      <c r="E2583" s="215" t="s">
        <v>2585</v>
      </c>
      <c r="F2583" s="216" t="s">
        <v>2586</v>
      </c>
      <c r="G2583" s="217" t="s">
        <v>1596</v>
      </c>
      <c r="H2583" s="218">
        <v>4</v>
      </c>
      <c r="I2583" s="219"/>
      <c r="J2583" s="220">
        <f>ROUND(I2583*H2583,2)</f>
        <v>0</v>
      </c>
      <c r="K2583" s="216" t="s">
        <v>19</v>
      </c>
      <c r="L2583" s="46"/>
      <c r="M2583" s="221" t="s">
        <v>19</v>
      </c>
      <c r="N2583" s="222" t="s">
        <v>43</v>
      </c>
      <c r="O2583" s="86"/>
      <c r="P2583" s="223">
        <f>O2583*H2583</f>
        <v>0</v>
      </c>
      <c r="Q2583" s="223">
        <v>0.040000000000000001</v>
      </c>
      <c r="R2583" s="223">
        <f>Q2583*H2583</f>
        <v>0.16</v>
      </c>
      <c r="S2583" s="223">
        <v>0</v>
      </c>
      <c r="T2583" s="224">
        <f>S2583*H2583</f>
        <v>0</v>
      </c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R2583" s="225" t="s">
        <v>269</v>
      </c>
      <c r="AT2583" s="225" t="s">
        <v>162</v>
      </c>
      <c r="AU2583" s="225" t="s">
        <v>81</v>
      </c>
      <c r="AY2583" s="19" t="s">
        <v>160</v>
      </c>
      <c r="BE2583" s="226">
        <f>IF(N2583="základní",J2583,0)</f>
        <v>0</v>
      </c>
      <c r="BF2583" s="226">
        <f>IF(N2583="snížená",J2583,0)</f>
        <v>0</v>
      </c>
      <c r="BG2583" s="226">
        <f>IF(N2583="zákl. přenesená",J2583,0)</f>
        <v>0</v>
      </c>
      <c r="BH2583" s="226">
        <f>IF(N2583="sníž. přenesená",J2583,0)</f>
        <v>0</v>
      </c>
      <c r="BI2583" s="226">
        <f>IF(N2583="nulová",J2583,0)</f>
        <v>0</v>
      </c>
      <c r="BJ2583" s="19" t="s">
        <v>79</v>
      </c>
      <c r="BK2583" s="226">
        <f>ROUND(I2583*H2583,2)</f>
        <v>0</v>
      </c>
      <c r="BL2583" s="19" t="s">
        <v>269</v>
      </c>
      <c r="BM2583" s="225" t="s">
        <v>2587</v>
      </c>
    </row>
    <row r="2584" s="2" customFormat="1" ht="24.15" customHeight="1">
      <c r="A2584" s="40"/>
      <c r="B2584" s="41"/>
      <c r="C2584" s="214" t="s">
        <v>2588</v>
      </c>
      <c r="D2584" s="214" t="s">
        <v>162</v>
      </c>
      <c r="E2584" s="215" t="s">
        <v>2589</v>
      </c>
      <c r="F2584" s="216" t="s">
        <v>2590</v>
      </c>
      <c r="G2584" s="217" t="s">
        <v>1596</v>
      </c>
      <c r="H2584" s="218">
        <v>2</v>
      </c>
      <c r="I2584" s="219"/>
      <c r="J2584" s="220">
        <f>ROUND(I2584*H2584,2)</f>
        <v>0</v>
      </c>
      <c r="K2584" s="216" t="s">
        <v>19</v>
      </c>
      <c r="L2584" s="46"/>
      <c r="M2584" s="221" t="s">
        <v>19</v>
      </c>
      <c r="N2584" s="222" t="s">
        <v>43</v>
      </c>
      <c r="O2584" s="86"/>
      <c r="P2584" s="223">
        <f>O2584*H2584</f>
        <v>0</v>
      </c>
      <c r="Q2584" s="223">
        <v>0.040000000000000001</v>
      </c>
      <c r="R2584" s="223">
        <f>Q2584*H2584</f>
        <v>0.080000000000000002</v>
      </c>
      <c r="S2584" s="223">
        <v>0</v>
      </c>
      <c r="T2584" s="224">
        <f>S2584*H2584</f>
        <v>0</v>
      </c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R2584" s="225" t="s">
        <v>269</v>
      </c>
      <c r="AT2584" s="225" t="s">
        <v>162</v>
      </c>
      <c r="AU2584" s="225" t="s">
        <v>81</v>
      </c>
      <c r="AY2584" s="19" t="s">
        <v>160</v>
      </c>
      <c r="BE2584" s="226">
        <f>IF(N2584="základní",J2584,0)</f>
        <v>0</v>
      </c>
      <c r="BF2584" s="226">
        <f>IF(N2584="snížená",J2584,0)</f>
        <v>0</v>
      </c>
      <c r="BG2584" s="226">
        <f>IF(N2584="zákl. přenesená",J2584,0)</f>
        <v>0</v>
      </c>
      <c r="BH2584" s="226">
        <f>IF(N2584="sníž. přenesená",J2584,0)</f>
        <v>0</v>
      </c>
      <c r="BI2584" s="226">
        <f>IF(N2584="nulová",J2584,0)</f>
        <v>0</v>
      </c>
      <c r="BJ2584" s="19" t="s">
        <v>79</v>
      </c>
      <c r="BK2584" s="226">
        <f>ROUND(I2584*H2584,2)</f>
        <v>0</v>
      </c>
      <c r="BL2584" s="19" t="s">
        <v>269</v>
      </c>
      <c r="BM2584" s="225" t="s">
        <v>2591</v>
      </c>
    </row>
    <row r="2585" s="2" customFormat="1" ht="24.15" customHeight="1">
      <c r="A2585" s="40"/>
      <c r="B2585" s="41"/>
      <c r="C2585" s="214" t="s">
        <v>2592</v>
      </c>
      <c r="D2585" s="214" t="s">
        <v>162</v>
      </c>
      <c r="E2585" s="215" t="s">
        <v>2593</v>
      </c>
      <c r="F2585" s="216" t="s">
        <v>2594</v>
      </c>
      <c r="G2585" s="217" t="s">
        <v>1596</v>
      </c>
      <c r="H2585" s="218">
        <v>5</v>
      </c>
      <c r="I2585" s="219"/>
      <c r="J2585" s="220">
        <f>ROUND(I2585*H2585,2)</f>
        <v>0</v>
      </c>
      <c r="K2585" s="216" t="s">
        <v>19</v>
      </c>
      <c r="L2585" s="46"/>
      <c r="M2585" s="221" t="s">
        <v>19</v>
      </c>
      <c r="N2585" s="222" t="s">
        <v>43</v>
      </c>
      <c r="O2585" s="86"/>
      <c r="P2585" s="223">
        <f>O2585*H2585</f>
        <v>0</v>
      </c>
      <c r="Q2585" s="223">
        <v>0.084000000000000005</v>
      </c>
      <c r="R2585" s="223">
        <f>Q2585*H2585</f>
        <v>0.42000000000000004</v>
      </c>
      <c r="S2585" s="223">
        <v>0</v>
      </c>
      <c r="T2585" s="224">
        <f>S2585*H2585</f>
        <v>0</v>
      </c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R2585" s="225" t="s">
        <v>269</v>
      </c>
      <c r="AT2585" s="225" t="s">
        <v>162</v>
      </c>
      <c r="AU2585" s="225" t="s">
        <v>81</v>
      </c>
      <c r="AY2585" s="19" t="s">
        <v>160</v>
      </c>
      <c r="BE2585" s="226">
        <f>IF(N2585="základní",J2585,0)</f>
        <v>0</v>
      </c>
      <c r="BF2585" s="226">
        <f>IF(N2585="snížená",J2585,0)</f>
        <v>0</v>
      </c>
      <c r="BG2585" s="226">
        <f>IF(N2585="zákl. přenesená",J2585,0)</f>
        <v>0</v>
      </c>
      <c r="BH2585" s="226">
        <f>IF(N2585="sníž. přenesená",J2585,0)</f>
        <v>0</v>
      </c>
      <c r="BI2585" s="226">
        <f>IF(N2585="nulová",J2585,0)</f>
        <v>0</v>
      </c>
      <c r="BJ2585" s="19" t="s">
        <v>79</v>
      </c>
      <c r="BK2585" s="226">
        <f>ROUND(I2585*H2585,2)</f>
        <v>0</v>
      </c>
      <c r="BL2585" s="19" t="s">
        <v>269</v>
      </c>
      <c r="BM2585" s="225" t="s">
        <v>2595</v>
      </c>
    </row>
    <row r="2586" s="2" customFormat="1" ht="21.75" customHeight="1">
      <c r="A2586" s="40"/>
      <c r="B2586" s="41"/>
      <c r="C2586" s="214" t="s">
        <v>2596</v>
      </c>
      <c r="D2586" s="214" t="s">
        <v>162</v>
      </c>
      <c r="E2586" s="215" t="s">
        <v>2597</v>
      </c>
      <c r="F2586" s="216" t="s">
        <v>2598</v>
      </c>
      <c r="G2586" s="217" t="s">
        <v>207</v>
      </c>
      <c r="H2586" s="218">
        <v>107.5</v>
      </c>
      <c r="I2586" s="219"/>
      <c r="J2586" s="220">
        <f>ROUND(I2586*H2586,2)</f>
        <v>0</v>
      </c>
      <c r="K2586" s="216" t="s">
        <v>19</v>
      </c>
      <c r="L2586" s="46"/>
      <c r="M2586" s="221" t="s">
        <v>19</v>
      </c>
      <c r="N2586" s="222" t="s">
        <v>43</v>
      </c>
      <c r="O2586" s="86"/>
      <c r="P2586" s="223">
        <f>O2586*H2586</f>
        <v>0</v>
      </c>
      <c r="Q2586" s="223">
        <v>0.0035000000000000001</v>
      </c>
      <c r="R2586" s="223">
        <f>Q2586*H2586</f>
        <v>0.37625000000000003</v>
      </c>
      <c r="S2586" s="223">
        <v>0</v>
      </c>
      <c r="T2586" s="224">
        <f>S2586*H2586</f>
        <v>0</v>
      </c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R2586" s="225" t="s">
        <v>269</v>
      </c>
      <c r="AT2586" s="225" t="s">
        <v>162</v>
      </c>
      <c r="AU2586" s="225" t="s">
        <v>81</v>
      </c>
      <c r="AY2586" s="19" t="s">
        <v>160</v>
      </c>
      <c r="BE2586" s="226">
        <f>IF(N2586="základní",J2586,0)</f>
        <v>0</v>
      </c>
      <c r="BF2586" s="226">
        <f>IF(N2586="snížená",J2586,0)</f>
        <v>0</v>
      </c>
      <c r="BG2586" s="226">
        <f>IF(N2586="zákl. přenesená",J2586,0)</f>
        <v>0</v>
      </c>
      <c r="BH2586" s="226">
        <f>IF(N2586="sníž. přenesená",J2586,0)</f>
        <v>0</v>
      </c>
      <c r="BI2586" s="226">
        <f>IF(N2586="nulová",J2586,0)</f>
        <v>0</v>
      </c>
      <c r="BJ2586" s="19" t="s">
        <v>79</v>
      </c>
      <c r="BK2586" s="226">
        <f>ROUND(I2586*H2586,2)</f>
        <v>0</v>
      </c>
      <c r="BL2586" s="19" t="s">
        <v>269</v>
      </c>
      <c r="BM2586" s="225" t="s">
        <v>2599</v>
      </c>
    </row>
    <row r="2587" s="2" customFormat="1" ht="16.5" customHeight="1">
      <c r="A2587" s="40"/>
      <c r="B2587" s="41"/>
      <c r="C2587" s="214" t="s">
        <v>2600</v>
      </c>
      <c r="D2587" s="214" t="s">
        <v>162</v>
      </c>
      <c r="E2587" s="215" t="s">
        <v>2601</v>
      </c>
      <c r="F2587" s="216" t="s">
        <v>2602</v>
      </c>
      <c r="G2587" s="217" t="s">
        <v>207</v>
      </c>
      <c r="H2587" s="218">
        <v>107.5</v>
      </c>
      <c r="I2587" s="219"/>
      <c r="J2587" s="220">
        <f>ROUND(I2587*H2587,2)</f>
        <v>0</v>
      </c>
      <c r="K2587" s="216" t="s">
        <v>19</v>
      </c>
      <c r="L2587" s="46"/>
      <c r="M2587" s="221" t="s">
        <v>19</v>
      </c>
      <c r="N2587" s="222" t="s">
        <v>43</v>
      </c>
      <c r="O2587" s="86"/>
      <c r="P2587" s="223">
        <f>O2587*H2587</f>
        <v>0</v>
      </c>
      <c r="Q2587" s="223">
        <v>0.001</v>
      </c>
      <c r="R2587" s="223">
        <f>Q2587*H2587</f>
        <v>0.1075</v>
      </c>
      <c r="S2587" s="223">
        <v>0</v>
      </c>
      <c r="T2587" s="224">
        <f>S2587*H2587</f>
        <v>0</v>
      </c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R2587" s="225" t="s">
        <v>269</v>
      </c>
      <c r="AT2587" s="225" t="s">
        <v>162</v>
      </c>
      <c r="AU2587" s="225" t="s">
        <v>81</v>
      </c>
      <c r="AY2587" s="19" t="s">
        <v>160</v>
      </c>
      <c r="BE2587" s="226">
        <f>IF(N2587="základní",J2587,0)</f>
        <v>0</v>
      </c>
      <c r="BF2587" s="226">
        <f>IF(N2587="snížená",J2587,0)</f>
        <v>0</v>
      </c>
      <c r="BG2587" s="226">
        <f>IF(N2587="zákl. přenesená",J2587,0)</f>
        <v>0</v>
      </c>
      <c r="BH2587" s="226">
        <f>IF(N2587="sníž. přenesená",J2587,0)</f>
        <v>0</v>
      </c>
      <c r="BI2587" s="226">
        <f>IF(N2587="nulová",J2587,0)</f>
        <v>0</v>
      </c>
      <c r="BJ2587" s="19" t="s">
        <v>79</v>
      </c>
      <c r="BK2587" s="226">
        <f>ROUND(I2587*H2587,2)</f>
        <v>0</v>
      </c>
      <c r="BL2587" s="19" t="s">
        <v>269</v>
      </c>
      <c r="BM2587" s="225" t="s">
        <v>2603</v>
      </c>
    </row>
    <row r="2588" s="2" customFormat="1" ht="16.5" customHeight="1">
      <c r="A2588" s="40"/>
      <c r="B2588" s="41"/>
      <c r="C2588" s="214" t="s">
        <v>2604</v>
      </c>
      <c r="D2588" s="214" t="s">
        <v>162</v>
      </c>
      <c r="E2588" s="215" t="s">
        <v>2605</v>
      </c>
      <c r="F2588" s="216" t="s">
        <v>2606</v>
      </c>
      <c r="G2588" s="217" t="s">
        <v>207</v>
      </c>
      <c r="H2588" s="218">
        <v>112.3</v>
      </c>
      <c r="I2588" s="219"/>
      <c r="J2588" s="220">
        <f>ROUND(I2588*H2588,2)</f>
        <v>0</v>
      </c>
      <c r="K2588" s="216" t="s">
        <v>19</v>
      </c>
      <c r="L2588" s="46"/>
      <c r="M2588" s="221" t="s">
        <v>19</v>
      </c>
      <c r="N2588" s="222" t="s">
        <v>43</v>
      </c>
      <c r="O2588" s="86"/>
      <c r="P2588" s="223">
        <f>O2588*H2588</f>
        <v>0</v>
      </c>
      <c r="Q2588" s="223">
        <v>0.0050000000000000001</v>
      </c>
      <c r="R2588" s="223">
        <f>Q2588*H2588</f>
        <v>0.5615</v>
      </c>
      <c r="S2588" s="223">
        <v>0</v>
      </c>
      <c r="T2588" s="224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25" t="s">
        <v>269</v>
      </c>
      <c r="AT2588" s="225" t="s">
        <v>162</v>
      </c>
      <c r="AU2588" s="225" t="s">
        <v>81</v>
      </c>
      <c r="AY2588" s="19" t="s">
        <v>160</v>
      </c>
      <c r="BE2588" s="226">
        <f>IF(N2588="základní",J2588,0)</f>
        <v>0</v>
      </c>
      <c r="BF2588" s="226">
        <f>IF(N2588="snížená",J2588,0)</f>
        <v>0</v>
      </c>
      <c r="BG2588" s="226">
        <f>IF(N2588="zákl. přenesená",J2588,0)</f>
        <v>0</v>
      </c>
      <c r="BH2588" s="226">
        <f>IF(N2588="sníž. přenesená",J2588,0)</f>
        <v>0</v>
      </c>
      <c r="BI2588" s="226">
        <f>IF(N2588="nulová",J2588,0)</f>
        <v>0</v>
      </c>
      <c r="BJ2588" s="19" t="s">
        <v>79</v>
      </c>
      <c r="BK2588" s="226">
        <f>ROUND(I2588*H2588,2)</f>
        <v>0</v>
      </c>
      <c r="BL2588" s="19" t="s">
        <v>269</v>
      </c>
      <c r="BM2588" s="225" t="s">
        <v>2607</v>
      </c>
    </row>
    <row r="2589" s="2" customFormat="1" ht="16.5" customHeight="1">
      <c r="A2589" s="40"/>
      <c r="B2589" s="41"/>
      <c r="C2589" s="214" t="s">
        <v>2608</v>
      </c>
      <c r="D2589" s="214" t="s">
        <v>162</v>
      </c>
      <c r="E2589" s="215" t="s">
        <v>2609</v>
      </c>
      <c r="F2589" s="216" t="s">
        <v>2610</v>
      </c>
      <c r="G2589" s="217" t="s">
        <v>207</v>
      </c>
      <c r="H2589" s="218">
        <v>112.3</v>
      </c>
      <c r="I2589" s="219"/>
      <c r="J2589" s="220">
        <f>ROUND(I2589*H2589,2)</f>
        <v>0</v>
      </c>
      <c r="K2589" s="216" t="s">
        <v>19</v>
      </c>
      <c r="L2589" s="46"/>
      <c r="M2589" s="221" t="s">
        <v>19</v>
      </c>
      <c r="N2589" s="222" t="s">
        <v>43</v>
      </c>
      <c r="O2589" s="86"/>
      <c r="P2589" s="223">
        <f>O2589*H2589</f>
        <v>0</v>
      </c>
      <c r="Q2589" s="223">
        <v>0.001</v>
      </c>
      <c r="R2589" s="223">
        <f>Q2589*H2589</f>
        <v>0.1123</v>
      </c>
      <c r="S2589" s="223">
        <v>0</v>
      </c>
      <c r="T2589" s="224">
        <f>S2589*H2589</f>
        <v>0</v>
      </c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R2589" s="225" t="s">
        <v>269</v>
      </c>
      <c r="AT2589" s="225" t="s">
        <v>162</v>
      </c>
      <c r="AU2589" s="225" t="s">
        <v>81</v>
      </c>
      <c r="AY2589" s="19" t="s">
        <v>160</v>
      </c>
      <c r="BE2589" s="226">
        <f>IF(N2589="základní",J2589,0)</f>
        <v>0</v>
      </c>
      <c r="BF2589" s="226">
        <f>IF(N2589="snížená",J2589,0)</f>
        <v>0</v>
      </c>
      <c r="BG2589" s="226">
        <f>IF(N2589="zákl. přenesená",J2589,0)</f>
        <v>0</v>
      </c>
      <c r="BH2589" s="226">
        <f>IF(N2589="sníž. přenesená",J2589,0)</f>
        <v>0</v>
      </c>
      <c r="BI2589" s="226">
        <f>IF(N2589="nulová",J2589,0)</f>
        <v>0</v>
      </c>
      <c r="BJ2589" s="19" t="s">
        <v>79</v>
      </c>
      <c r="BK2589" s="226">
        <f>ROUND(I2589*H2589,2)</f>
        <v>0</v>
      </c>
      <c r="BL2589" s="19" t="s">
        <v>269</v>
      </c>
      <c r="BM2589" s="225" t="s">
        <v>2611</v>
      </c>
    </row>
    <row r="2590" s="2" customFormat="1" ht="16.5" customHeight="1">
      <c r="A2590" s="40"/>
      <c r="B2590" s="41"/>
      <c r="C2590" s="214" t="s">
        <v>2612</v>
      </c>
      <c r="D2590" s="214" t="s">
        <v>162</v>
      </c>
      <c r="E2590" s="215" t="s">
        <v>2613</v>
      </c>
      <c r="F2590" s="216" t="s">
        <v>2614</v>
      </c>
      <c r="G2590" s="217" t="s">
        <v>207</v>
      </c>
      <c r="H2590" s="218">
        <v>3.2999999999999998</v>
      </c>
      <c r="I2590" s="219"/>
      <c r="J2590" s="220">
        <f>ROUND(I2590*H2590,2)</f>
        <v>0</v>
      </c>
      <c r="K2590" s="216" t="s">
        <v>19</v>
      </c>
      <c r="L2590" s="46"/>
      <c r="M2590" s="221" t="s">
        <v>19</v>
      </c>
      <c r="N2590" s="222" t="s">
        <v>43</v>
      </c>
      <c r="O2590" s="86"/>
      <c r="P2590" s="223">
        <f>O2590*H2590</f>
        <v>0</v>
      </c>
      <c r="Q2590" s="223">
        <v>0.014999999999999999</v>
      </c>
      <c r="R2590" s="223">
        <f>Q2590*H2590</f>
        <v>0.049499999999999995</v>
      </c>
      <c r="S2590" s="223">
        <v>0</v>
      </c>
      <c r="T2590" s="224">
        <f>S2590*H2590</f>
        <v>0</v>
      </c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R2590" s="225" t="s">
        <v>269</v>
      </c>
      <c r="AT2590" s="225" t="s">
        <v>162</v>
      </c>
      <c r="AU2590" s="225" t="s">
        <v>81</v>
      </c>
      <c r="AY2590" s="19" t="s">
        <v>160</v>
      </c>
      <c r="BE2590" s="226">
        <f>IF(N2590="základní",J2590,0)</f>
        <v>0</v>
      </c>
      <c r="BF2590" s="226">
        <f>IF(N2590="snížená",J2590,0)</f>
        <v>0</v>
      </c>
      <c r="BG2590" s="226">
        <f>IF(N2590="zákl. přenesená",J2590,0)</f>
        <v>0</v>
      </c>
      <c r="BH2590" s="226">
        <f>IF(N2590="sníž. přenesená",J2590,0)</f>
        <v>0</v>
      </c>
      <c r="BI2590" s="226">
        <f>IF(N2590="nulová",J2590,0)</f>
        <v>0</v>
      </c>
      <c r="BJ2590" s="19" t="s">
        <v>79</v>
      </c>
      <c r="BK2590" s="226">
        <f>ROUND(I2590*H2590,2)</f>
        <v>0</v>
      </c>
      <c r="BL2590" s="19" t="s">
        <v>269</v>
      </c>
      <c r="BM2590" s="225" t="s">
        <v>2615</v>
      </c>
    </row>
    <row r="2591" s="2" customFormat="1" ht="16.5" customHeight="1">
      <c r="A2591" s="40"/>
      <c r="B2591" s="41"/>
      <c r="C2591" s="214" t="s">
        <v>2616</v>
      </c>
      <c r="D2591" s="214" t="s">
        <v>162</v>
      </c>
      <c r="E2591" s="215" t="s">
        <v>2617</v>
      </c>
      <c r="F2591" s="216" t="s">
        <v>2618</v>
      </c>
      <c r="G2591" s="217" t="s">
        <v>207</v>
      </c>
      <c r="H2591" s="218">
        <v>3.2999999999999998</v>
      </c>
      <c r="I2591" s="219"/>
      <c r="J2591" s="220">
        <f>ROUND(I2591*H2591,2)</f>
        <v>0</v>
      </c>
      <c r="K2591" s="216" t="s">
        <v>19</v>
      </c>
      <c r="L2591" s="46"/>
      <c r="M2591" s="221" t="s">
        <v>19</v>
      </c>
      <c r="N2591" s="222" t="s">
        <v>43</v>
      </c>
      <c r="O2591" s="86"/>
      <c r="P2591" s="223">
        <f>O2591*H2591</f>
        <v>0</v>
      </c>
      <c r="Q2591" s="223">
        <v>0.002</v>
      </c>
      <c r="R2591" s="223">
        <f>Q2591*H2591</f>
        <v>0.0066</v>
      </c>
      <c r="S2591" s="223">
        <v>0</v>
      </c>
      <c r="T2591" s="224">
        <f>S2591*H2591</f>
        <v>0</v>
      </c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R2591" s="225" t="s">
        <v>269</v>
      </c>
      <c r="AT2591" s="225" t="s">
        <v>162</v>
      </c>
      <c r="AU2591" s="225" t="s">
        <v>81</v>
      </c>
      <c r="AY2591" s="19" t="s">
        <v>160</v>
      </c>
      <c r="BE2591" s="226">
        <f>IF(N2591="základní",J2591,0)</f>
        <v>0</v>
      </c>
      <c r="BF2591" s="226">
        <f>IF(N2591="snížená",J2591,0)</f>
        <v>0</v>
      </c>
      <c r="BG2591" s="226">
        <f>IF(N2591="zákl. přenesená",J2591,0)</f>
        <v>0</v>
      </c>
      <c r="BH2591" s="226">
        <f>IF(N2591="sníž. přenesená",J2591,0)</f>
        <v>0</v>
      </c>
      <c r="BI2591" s="226">
        <f>IF(N2591="nulová",J2591,0)</f>
        <v>0</v>
      </c>
      <c r="BJ2591" s="19" t="s">
        <v>79</v>
      </c>
      <c r="BK2591" s="226">
        <f>ROUND(I2591*H2591,2)</f>
        <v>0</v>
      </c>
      <c r="BL2591" s="19" t="s">
        <v>269</v>
      </c>
      <c r="BM2591" s="225" t="s">
        <v>2619</v>
      </c>
    </row>
    <row r="2592" s="2" customFormat="1" ht="16.5" customHeight="1">
      <c r="A2592" s="40"/>
      <c r="B2592" s="41"/>
      <c r="C2592" s="214" t="s">
        <v>2620</v>
      </c>
      <c r="D2592" s="214" t="s">
        <v>162</v>
      </c>
      <c r="E2592" s="215" t="s">
        <v>2621</v>
      </c>
      <c r="F2592" s="216" t="s">
        <v>2622</v>
      </c>
      <c r="G2592" s="217" t="s">
        <v>1596</v>
      </c>
      <c r="H2592" s="218">
        <v>33</v>
      </c>
      <c r="I2592" s="219"/>
      <c r="J2592" s="220">
        <f>ROUND(I2592*H2592,2)</f>
        <v>0</v>
      </c>
      <c r="K2592" s="216" t="s">
        <v>19</v>
      </c>
      <c r="L2592" s="46"/>
      <c r="M2592" s="221" t="s">
        <v>19</v>
      </c>
      <c r="N2592" s="222" t="s">
        <v>43</v>
      </c>
      <c r="O2592" s="86"/>
      <c r="P2592" s="223">
        <f>O2592*H2592</f>
        <v>0</v>
      </c>
      <c r="Q2592" s="223">
        <v>0.0030000000000000001</v>
      </c>
      <c r="R2592" s="223">
        <f>Q2592*H2592</f>
        <v>0.099000000000000005</v>
      </c>
      <c r="S2592" s="223">
        <v>0</v>
      </c>
      <c r="T2592" s="224">
        <f>S2592*H2592</f>
        <v>0</v>
      </c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R2592" s="225" t="s">
        <v>269</v>
      </c>
      <c r="AT2592" s="225" t="s">
        <v>162</v>
      </c>
      <c r="AU2592" s="225" t="s">
        <v>81</v>
      </c>
      <c r="AY2592" s="19" t="s">
        <v>160</v>
      </c>
      <c r="BE2592" s="226">
        <f>IF(N2592="základní",J2592,0)</f>
        <v>0</v>
      </c>
      <c r="BF2592" s="226">
        <f>IF(N2592="snížená",J2592,0)</f>
        <v>0</v>
      </c>
      <c r="BG2592" s="226">
        <f>IF(N2592="zákl. přenesená",J2592,0)</f>
        <v>0</v>
      </c>
      <c r="BH2592" s="226">
        <f>IF(N2592="sníž. přenesená",J2592,0)</f>
        <v>0</v>
      </c>
      <c r="BI2592" s="226">
        <f>IF(N2592="nulová",J2592,0)</f>
        <v>0</v>
      </c>
      <c r="BJ2592" s="19" t="s">
        <v>79</v>
      </c>
      <c r="BK2592" s="226">
        <f>ROUND(I2592*H2592,2)</f>
        <v>0</v>
      </c>
      <c r="BL2592" s="19" t="s">
        <v>269</v>
      </c>
      <c r="BM2592" s="225" t="s">
        <v>2623</v>
      </c>
    </row>
    <row r="2593" s="2" customFormat="1" ht="16.5" customHeight="1">
      <c r="A2593" s="40"/>
      <c r="B2593" s="41"/>
      <c r="C2593" s="214" t="s">
        <v>2624</v>
      </c>
      <c r="D2593" s="214" t="s">
        <v>162</v>
      </c>
      <c r="E2593" s="215" t="s">
        <v>2625</v>
      </c>
      <c r="F2593" s="216" t="s">
        <v>2626</v>
      </c>
      <c r="G2593" s="217" t="s">
        <v>1596</v>
      </c>
      <c r="H2593" s="218">
        <v>33</v>
      </c>
      <c r="I2593" s="219"/>
      <c r="J2593" s="220">
        <f>ROUND(I2593*H2593,2)</f>
        <v>0</v>
      </c>
      <c r="K2593" s="216" t="s">
        <v>19</v>
      </c>
      <c r="L2593" s="46"/>
      <c r="M2593" s="221" t="s">
        <v>19</v>
      </c>
      <c r="N2593" s="222" t="s">
        <v>43</v>
      </c>
      <c r="O2593" s="86"/>
      <c r="P2593" s="223">
        <f>O2593*H2593</f>
        <v>0</v>
      </c>
      <c r="Q2593" s="223">
        <v>0.001</v>
      </c>
      <c r="R2593" s="223">
        <f>Q2593*H2593</f>
        <v>0.033000000000000002</v>
      </c>
      <c r="S2593" s="223">
        <v>0</v>
      </c>
      <c r="T2593" s="224">
        <f>S2593*H2593</f>
        <v>0</v>
      </c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R2593" s="225" t="s">
        <v>269</v>
      </c>
      <c r="AT2593" s="225" t="s">
        <v>162</v>
      </c>
      <c r="AU2593" s="225" t="s">
        <v>81</v>
      </c>
      <c r="AY2593" s="19" t="s">
        <v>160</v>
      </c>
      <c r="BE2593" s="226">
        <f>IF(N2593="základní",J2593,0)</f>
        <v>0</v>
      </c>
      <c r="BF2593" s="226">
        <f>IF(N2593="snížená",J2593,0)</f>
        <v>0</v>
      </c>
      <c r="BG2593" s="226">
        <f>IF(N2593="zákl. přenesená",J2593,0)</f>
        <v>0</v>
      </c>
      <c r="BH2593" s="226">
        <f>IF(N2593="sníž. přenesená",J2593,0)</f>
        <v>0</v>
      </c>
      <c r="BI2593" s="226">
        <f>IF(N2593="nulová",J2593,0)</f>
        <v>0</v>
      </c>
      <c r="BJ2593" s="19" t="s">
        <v>79</v>
      </c>
      <c r="BK2593" s="226">
        <f>ROUND(I2593*H2593,2)</f>
        <v>0</v>
      </c>
      <c r="BL2593" s="19" t="s">
        <v>269</v>
      </c>
      <c r="BM2593" s="225" t="s">
        <v>2627</v>
      </c>
    </row>
    <row r="2594" s="2" customFormat="1" ht="16.5" customHeight="1">
      <c r="A2594" s="40"/>
      <c r="B2594" s="41"/>
      <c r="C2594" s="214" t="s">
        <v>2628</v>
      </c>
      <c r="D2594" s="214" t="s">
        <v>162</v>
      </c>
      <c r="E2594" s="215" t="s">
        <v>2629</v>
      </c>
      <c r="F2594" s="216" t="s">
        <v>2630</v>
      </c>
      <c r="G2594" s="217" t="s">
        <v>1596</v>
      </c>
      <c r="H2594" s="218">
        <v>1</v>
      </c>
      <c r="I2594" s="219"/>
      <c r="J2594" s="220">
        <f>ROUND(I2594*H2594,2)</f>
        <v>0</v>
      </c>
      <c r="K2594" s="216" t="s">
        <v>19</v>
      </c>
      <c r="L2594" s="46"/>
      <c r="M2594" s="221" t="s">
        <v>19</v>
      </c>
      <c r="N2594" s="222" t="s">
        <v>43</v>
      </c>
      <c r="O2594" s="86"/>
      <c r="P2594" s="223">
        <f>O2594*H2594</f>
        <v>0</v>
      </c>
      <c r="Q2594" s="223">
        <v>0.0040000000000000001</v>
      </c>
      <c r="R2594" s="223">
        <f>Q2594*H2594</f>
        <v>0.0040000000000000001</v>
      </c>
      <c r="S2594" s="223">
        <v>0</v>
      </c>
      <c r="T2594" s="224">
        <f>S2594*H2594</f>
        <v>0</v>
      </c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R2594" s="225" t="s">
        <v>269</v>
      </c>
      <c r="AT2594" s="225" t="s">
        <v>162</v>
      </c>
      <c r="AU2594" s="225" t="s">
        <v>81</v>
      </c>
      <c r="AY2594" s="19" t="s">
        <v>160</v>
      </c>
      <c r="BE2594" s="226">
        <f>IF(N2594="základní",J2594,0)</f>
        <v>0</v>
      </c>
      <c r="BF2594" s="226">
        <f>IF(N2594="snížená",J2594,0)</f>
        <v>0</v>
      </c>
      <c r="BG2594" s="226">
        <f>IF(N2594="zákl. přenesená",J2594,0)</f>
        <v>0</v>
      </c>
      <c r="BH2594" s="226">
        <f>IF(N2594="sníž. přenesená",J2594,0)</f>
        <v>0</v>
      </c>
      <c r="BI2594" s="226">
        <f>IF(N2594="nulová",J2594,0)</f>
        <v>0</v>
      </c>
      <c r="BJ2594" s="19" t="s">
        <v>79</v>
      </c>
      <c r="BK2594" s="226">
        <f>ROUND(I2594*H2594,2)</f>
        <v>0</v>
      </c>
      <c r="BL2594" s="19" t="s">
        <v>269</v>
      </c>
      <c r="BM2594" s="225" t="s">
        <v>2631</v>
      </c>
    </row>
    <row r="2595" s="2" customFormat="1" ht="16.5" customHeight="1">
      <c r="A2595" s="40"/>
      <c r="B2595" s="41"/>
      <c r="C2595" s="214" t="s">
        <v>2632</v>
      </c>
      <c r="D2595" s="214" t="s">
        <v>162</v>
      </c>
      <c r="E2595" s="215" t="s">
        <v>2633</v>
      </c>
      <c r="F2595" s="216" t="s">
        <v>2626</v>
      </c>
      <c r="G2595" s="217" t="s">
        <v>1596</v>
      </c>
      <c r="H2595" s="218">
        <v>1</v>
      </c>
      <c r="I2595" s="219"/>
      <c r="J2595" s="220">
        <f>ROUND(I2595*H2595,2)</f>
        <v>0</v>
      </c>
      <c r="K2595" s="216" t="s">
        <v>19</v>
      </c>
      <c r="L2595" s="46"/>
      <c r="M2595" s="221" t="s">
        <v>19</v>
      </c>
      <c r="N2595" s="222" t="s">
        <v>43</v>
      </c>
      <c r="O2595" s="86"/>
      <c r="P2595" s="223">
        <f>O2595*H2595</f>
        <v>0</v>
      </c>
      <c r="Q2595" s="223">
        <v>0.001</v>
      </c>
      <c r="R2595" s="223">
        <f>Q2595*H2595</f>
        <v>0.001</v>
      </c>
      <c r="S2595" s="223">
        <v>0</v>
      </c>
      <c r="T2595" s="224">
        <f>S2595*H2595</f>
        <v>0</v>
      </c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R2595" s="225" t="s">
        <v>269</v>
      </c>
      <c r="AT2595" s="225" t="s">
        <v>162</v>
      </c>
      <c r="AU2595" s="225" t="s">
        <v>81</v>
      </c>
      <c r="AY2595" s="19" t="s">
        <v>160</v>
      </c>
      <c r="BE2595" s="226">
        <f>IF(N2595="základní",J2595,0)</f>
        <v>0</v>
      </c>
      <c r="BF2595" s="226">
        <f>IF(N2595="snížená",J2595,0)</f>
        <v>0</v>
      </c>
      <c r="BG2595" s="226">
        <f>IF(N2595="zákl. přenesená",J2595,0)</f>
        <v>0</v>
      </c>
      <c r="BH2595" s="226">
        <f>IF(N2595="sníž. přenesená",J2595,0)</f>
        <v>0</v>
      </c>
      <c r="BI2595" s="226">
        <f>IF(N2595="nulová",J2595,0)</f>
        <v>0</v>
      </c>
      <c r="BJ2595" s="19" t="s">
        <v>79</v>
      </c>
      <c r="BK2595" s="226">
        <f>ROUND(I2595*H2595,2)</f>
        <v>0</v>
      </c>
      <c r="BL2595" s="19" t="s">
        <v>269</v>
      </c>
      <c r="BM2595" s="225" t="s">
        <v>2634</v>
      </c>
    </row>
    <row r="2596" s="2" customFormat="1" ht="21.75" customHeight="1">
      <c r="A2596" s="40"/>
      <c r="B2596" s="41"/>
      <c r="C2596" s="214" t="s">
        <v>2635</v>
      </c>
      <c r="D2596" s="214" t="s">
        <v>162</v>
      </c>
      <c r="E2596" s="215" t="s">
        <v>2636</v>
      </c>
      <c r="F2596" s="216" t="s">
        <v>2637</v>
      </c>
      <c r="G2596" s="217" t="s">
        <v>2638</v>
      </c>
      <c r="H2596" s="218">
        <v>7</v>
      </c>
      <c r="I2596" s="219"/>
      <c r="J2596" s="220">
        <f>ROUND(I2596*H2596,2)</f>
        <v>0</v>
      </c>
      <c r="K2596" s="216" t="s">
        <v>19</v>
      </c>
      <c r="L2596" s="46"/>
      <c r="M2596" s="221" t="s">
        <v>19</v>
      </c>
      <c r="N2596" s="222" t="s">
        <v>43</v>
      </c>
      <c r="O2596" s="86"/>
      <c r="P2596" s="223">
        <f>O2596*H2596</f>
        <v>0</v>
      </c>
      <c r="Q2596" s="223">
        <v>0.01</v>
      </c>
      <c r="R2596" s="223">
        <f>Q2596*H2596</f>
        <v>0.070000000000000007</v>
      </c>
      <c r="S2596" s="223">
        <v>0</v>
      </c>
      <c r="T2596" s="224">
        <f>S2596*H2596</f>
        <v>0</v>
      </c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R2596" s="225" t="s">
        <v>269</v>
      </c>
      <c r="AT2596" s="225" t="s">
        <v>162</v>
      </c>
      <c r="AU2596" s="225" t="s">
        <v>81</v>
      </c>
      <c r="AY2596" s="19" t="s">
        <v>160</v>
      </c>
      <c r="BE2596" s="226">
        <f>IF(N2596="základní",J2596,0)</f>
        <v>0</v>
      </c>
      <c r="BF2596" s="226">
        <f>IF(N2596="snížená",J2596,0)</f>
        <v>0</v>
      </c>
      <c r="BG2596" s="226">
        <f>IF(N2596="zákl. přenesená",J2596,0)</f>
        <v>0</v>
      </c>
      <c r="BH2596" s="226">
        <f>IF(N2596="sníž. přenesená",J2596,0)</f>
        <v>0</v>
      </c>
      <c r="BI2596" s="226">
        <f>IF(N2596="nulová",J2596,0)</f>
        <v>0</v>
      </c>
      <c r="BJ2596" s="19" t="s">
        <v>79</v>
      </c>
      <c r="BK2596" s="226">
        <f>ROUND(I2596*H2596,2)</f>
        <v>0</v>
      </c>
      <c r="BL2596" s="19" t="s">
        <v>269</v>
      </c>
      <c r="BM2596" s="225" t="s">
        <v>2639</v>
      </c>
    </row>
    <row r="2597" s="2" customFormat="1" ht="16.5" customHeight="1">
      <c r="A2597" s="40"/>
      <c r="B2597" s="41"/>
      <c r="C2597" s="214" t="s">
        <v>2640</v>
      </c>
      <c r="D2597" s="214" t="s">
        <v>162</v>
      </c>
      <c r="E2597" s="215" t="s">
        <v>2641</v>
      </c>
      <c r="F2597" s="216" t="s">
        <v>2642</v>
      </c>
      <c r="G2597" s="217" t="s">
        <v>2638</v>
      </c>
      <c r="H2597" s="218">
        <v>7</v>
      </c>
      <c r="I2597" s="219"/>
      <c r="J2597" s="220">
        <f>ROUND(I2597*H2597,2)</f>
        <v>0</v>
      </c>
      <c r="K2597" s="216" t="s">
        <v>19</v>
      </c>
      <c r="L2597" s="46"/>
      <c r="M2597" s="221" t="s">
        <v>19</v>
      </c>
      <c r="N2597" s="222" t="s">
        <v>43</v>
      </c>
      <c r="O2597" s="86"/>
      <c r="P2597" s="223">
        <f>O2597*H2597</f>
        <v>0</v>
      </c>
      <c r="Q2597" s="223">
        <v>0.002</v>
      </c>
      <c r="R2597" s="223">
        <f>Q2597*H2597</f>
        <v>0.014</v>
      </c>
      <c r="S2597" s="223">
        <v>0</v>
      </c>
      <c r="T2597" s="224">
        <f>S2597*H2597</f>
        <v>0</v>
      </c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R2597" s="225" t="s">
        <v>269</v>
      </c>
      <c r="AT2597" s="225" t="s">
        <v>162</v>
      </c>
      <c r="AU2597" s="225" t="s">
        <v>81</v>
      </c>
      <c r="AY2597" s="19" t="s">
        <v>160</v>
      </c>
      <c r="BE2597" s="226">
        <f>IF(N2597="základní",J2597,0)</f>
        <v>0</v>
      </c>
      <c r="BF2597" s="226">
        <f>IF(N2597="snížená",J2597,0)</f>
        <v>0</v>
      </c>
      <c r="BG2597" s="226">
        <f>IF(N2597="zákl. přenesená",J2597,0)</f>
        <v>0</v>
      </c>
      <c r="BH2597" s="226">
        <f>IF(N2597="sníž. přenesená",J2597,0)</f>
        <v>0</v>
      </c>
      <c r="BI2597" s="226">
        <f>IF(N2597="nulová",J2597,0)</f>
        <v>0</v>
      </c>
      <c r="BJ2597" s="19" t="s">
        <v>79</v>
      </c>
      <c r="BK2597" s="226">
        <f>ROUND(I2597*H2597,2)</f>
        <v>0</v>
      </c>
      <c r="BL2597" s="19" t="s">
        <v>269</v>
      </c>
      <c r="BM2597" s="225" t="s">
        <v>2643</v>
      </c>
    </row>
    <row r="2598" s="2" customFormat="1" ht="24.15" customHeight="1">
      <c r="A2598" s="40"/>
      <c r="B2598" s="41"/>
      <c r="C2598" s="214" t="s">
        <v>2644</v>
      </c>
      <c r="D2598" s="214" t="s">
        <v>162</v>
      </c>
      <c r="E2598" s="215" t="s">
        <v>2645</v>
      </c>
      <c r="F2598" s="216" t="s">
        <v>2646</v>
      </c>
      <c r="G2598" s="217" t="s">
        <v>253</v>
      </c>
      <c r="H2598" s="218">
        <v>11.226000000000001</v>
      </c>
      <c r="I2598" s="219"/>
      <c r="J2598" s="220">
        <f>ROUND(I2598*H2598,2)</f>
        <v>0</v>
      </c>
      <c r="K2598" s="216" t="s">
        <v>166</v>
      </c>
      <c r="L2598" s="46"/>
      <c r="M2598" s="221" t="s">
        <v>19</v>
      </c>
      <c r="N2598" s="222" t="s">
        <v>43</v>
      </c>
      <c r="O2598" s="86"/>
      <c r="P2598" s="223">
        <f>O2598*H2598</f>
        <v>0</v>
      </c>
      <c r="Q2598" s="223">
        <v>0</v>
      </c>
      <c r="R2598" s="223">
        <f>Q2598*H2598</f>
        <v>0</v>
      </c>
      <c r="S2598" s="223">
        <v>0</v>
      </c>
      <c r="T2598" s="224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25" t="s">
        <v>269</v>
      </c>
      <c r="AT2598" s="225" t="s">
        <v>162</v>
      </c>
      <c r="AU2598" s="225" t="s">
        <v>81</v>
      </c>
      <c r="AY2598" s="19" t="s">
        <v>160</v>
      </c>
      <c r="BE2598" s="226">
        <f>IF(N2598="základní",J2598,0)</f>
        <v>0</v>
      </c>
      <c r="BF2598" s="226">
        <f>IF(N2598="snížená",J2598,0)</f>
        <v>0</v>
      </c>
      <c r="BG2598" s="226">
        <f>IF(N2598="zákl. přenesená",J2598,0)</f>
        <v>0</v>
      </c>
      <c r="BH2598" s="226">
        <f>IF(N2598="sníž. přenesená",J2598,0)</f>
        <v>0</v>
      </c>
      <c r="BI2598" s="226">
        <f>IF(N2598="nulová",J2598,0)</f>
        <v>0</v>
      </c>
      <c r="BJ2598" s="19" t="s">
        <v>79</v>
      </c>
      <c r="BK2598" s="226">
        <f>ROUND(I2598*H2598,2)</f>
        <v>0</v>
      </c>
      <c r="BL2598" s="19" t="s">
        <v>269</v>
      </c>
      <c r="BM2598" s="225" t="s">
        <v>2647</v>
      </c>
    </row>
    <row r="2599" s="2" customFormat="1">
      <c r="A2599" s="40"/>
      <c r="B2599" s="41"/>
      <c r="C2599" s="42"/>
      <c r="D2599" s="227" t="s">
        <v>169</v>
      </c>
      <c r="E2599" s="42"/>
      <c r="F2599" s="228" t="s">
        <v>2648</v>
      </c>
      <c r="G2599" s="42"/>
      <c r="H2599" s="42"/>
      <c r="I2599" s="229"/>
      <c r="J2599" s="42"/>
      <c r="K2599" s="42"/>
      <c r="L2599" s="46"/>
      <c r="M2599" s="230"/>
      <c r="N2599" s="231"/>
      <c r="O2599" s="86"/>
      <c r="P2599" s="86"/>
      <c r="Q2599" s="86"/>
      <c r="R2599" s="86"/>
      <c r="S2599" s="86"/>
      <c r="T2599" s="87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T2599" s="19" t="s">
        <v>169</v>
      </c>
      <c r="AU2599" s="19" t="s">
        <v>81</v>
      </c>
    </row>
    <row r="2600" s="12" customFormat="1" ht="22.8" customHeight="1">
      <c r="A2600" s="12"/>
      <c r="B2600" s="198"/>
      <c r="C2600" s="199"/>
      <c r="D2600" s="200" t="s">
        <v>71</v>
      </c>
      <c r="E2600" s="212" t="s">
        <v>2649</v>
      </c>
      <c r="F2600" s="212" t="s">
        <v>2650</v>
      </c>
      <c r="G2600" s="199"/>
      <c r="H2600" s="199"/>
      <c r="I2600" s="202"/>
      <c r="J2600" s="213">
        <f>BK2600</f>
        <v>0</v>
      </c>
      <c r="K2600" s="199"/>
      <c r="L2600" s="204"/>
      <c r="M2600" s="205"/>
      <c r="N2600" s="206"/>
      <c r="O2600" s="206"/>
      <c r="P2600" s="207">
        <f>SUM(P2601:P2671)</f>
        <v>0</v>
      </c>
      <c r="Q2600" s="206"/>
      <c r="R2600" s="207">
        <f>SUM(R2601:R2671)</f>
        <v>1.3186475</v>
      </c>
      <c r="S2600" s="206"/>
      <c r="T2600" s="208">
        <f>SUM(T2601:T2671)</f>
        <v>0</v>
      </c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R2600" s="209" t="s">
        <v>81</v>
      </c>
      <c r="AT2600" s="210" t="s">
        <v>71</v>
      </c>
      <c r="AU2600" s="210" t="s">
        <v>79</v>
      </c>
      <c r="AY2600" s="209" t="s">
        <v>160</v>
      </c>
      <c r="BK2600" s="211">
        <f>SUM(BK2601:BK2671)</f>
        <v>0</v>
      </c>
    </row>
    <row r="2601" s="2" customFormat="1" ht="16.5" customHeight="1">
      <c r="A2601" s="40"/>
      <c r="B2601" s="41"/>
      <c r="C2601" s="214" t="s">
        <v>2651</v>
      </c>
      <c r="D2601" s="214" t="s">
        <v>162</v>
      </c>
      <c r="E2601" s="215" t="s">
        <v>2652</v>
      </c>
      <c r="F2601" s="216" t="s">
        <v>2653</v>
      </c>
      <c r="G2601" s="217" t="s">
        <v>181</v>
      </c>
      <c r="H2601" s="218">
        <v>35.009999999999998</v>
      </c>
      <c r="I2601" s="219"/>
      <c r="J2601" s="220">
        <f>ROUND(I2601*H2601,2)</f>
        <v>0</v>
      </c>
      <c r="K2601" s="216" t="s">
        <v>166</v>
      </c>
      <c r="L2601" s="46"/>
      <c r="M2601" s="221" t="s">
        <v>19</v>
      </c>
      <c r="N2601" s="222" t="s">
        <v>43</v>
      </c>
      <c r="O2601" s="86"/>
      <c r="P2601" s="223">
        <f>O2601*H2601</f>
        <v>0</v>
      </c>
      <c r="Q2601" s="223">
        <v>0.00029999999999999997</v>
      </c>
      <c r="R2601" s="223">
        <f>Q2601*H2601</f>
        <v>0.010502999999999998</v>
      </c>
      <c r="S2601" s="223">
        <v>0</v>
      </c>
      <c r="T2601" s="224">
        <f>S2601*H2601</f>
        <v>0</v>
      </c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R2601" s="225" t="s">
        <v>269</v>
      </c>
      <c r="AT2601" s="225" t="s">
        <v>162</v>
      </c>
      <c r="AU2601" s="225" t="s">
        <v>81</v>
      </c>
      <c r="AY2601" s="19" t="s">
        <v>160</v>
      </c>
      <c r="BE2601" s="226">
        <f>IF(N2601="základní",J2601,0)</f>
        <v>0</v>
      </c>
      <c r="BF2601" s="226">
        <f>IF(N2601="snížená",J2601,0)</f>
        <v>0</v>
      </c>
      <c r="BG2601" s="226">
        <f>IF(N2601="zákl. přenesená",J2601,0)</f>
        <v>0</v>
      </c>
      <c r="BH2601" s="226">
        <f>IF(N2601="sníž. přenesená",J2601,0)</f>
        <v>0</v>
      </c>
      <c r="BI2601" s="226">
        <f>IF(N2601="nulová",J2601,0)</f>
        <v>0</v>
      </c>
      <c r="BJ2601" s="19" t="s">
        <v>79</v>
      </c>
      <c r="BK2601" s="226">
        <f>ROUND(I2601*H2601,2)</f>
        <v>0</v>
      </c>
      <c r="BL2601" s="19" t="s">
        <v>269</v>
      </c>
      <c r="BM2601" s="225" t="s">
        <v>2654</v>
      </c>
    </row>
    <row r="2602" s="2" customFormat="1">
      <c r="A2602" s="40"/>
      <c r="B2602" s="41"/>
      <c r="C2602" s="42"/>
      <c r="D2602" s="227" t="s">
        <v>169</v>
      </c>
      <c r="E2602" s="42"/>
      <c r="F2602" s="228" t="s">
        <v>2655</v>
      </c>
      <c r="G2602" s="42"/>
      <c r="H2602" s="42"/>
      <c r="I2602" s="229"/>
      <c r="J2602" s="42"/>
      <c r="K2602" s="42"/>
      <c r="L2602" s="46"/>
      <c r="M2602" s="230"/>
      <c r="N2602" s="231"/>
      <c r="O2602" s="86"/>
      <c r="P2602" s="86"/>
      <c r="Q2602" s="86"/>
      <c r="R2602" s="86"/>
      <c r="S2602" s="86"/>
      <c r="T2602" s="87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T2602" s="19" t="s">
        <v>169</v>
      </c>
      <c r="AU2602" s="19" t="s">
        <v>81</v>
      </c>
    </row>
    <row r="2603" s="13" customFormat="1">
      <c r="A2603" s="13"/>
      <c r="B2603" s="232"/>
      <c r="C2603" s="233"/>
      <c r="D2603" s="234" t="s">
        <v>171</v>
      </c>
      <c r="E2603" s="235" t="s">
        <v>19</v>
      </c>
      <c r="F2603" s="236" t="s">
        <v>324</v>
      </c>
      <c r="G2603" s="233"/>
      <c r="H2603" s="235" t="s">
        <v>19</v>
      </c>
      <c r="I2603" s="237"/>
      <c r="J2603" s="233"/>
      <c r="K2603" s="233"/>
      <c r="L2603" s="238"/>
      <c r="M2603" s="239"/>
      <c r="N2603" s="240"/>
      <c r="O2603" s="240"/>
      <c r="P2603" s="240"/>
      <c r="Q2603" s="240"/>
      <c r="R2603" s="240"/>
      <c r="S2603" s="240"/>
      <c r="T2603" s="241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2" t="s">
        <v>171</v>
      </c>
      <c r="AU2603" s="242" t="s">
        <v>81</v>
      </c>
      <c r="AV2603" s="13" t="s">
        <v>79</v>
      </c>
      <c r="AW2603" s="13" t="s">
        <v>33</v>
      </c>
      <c r="AX2603" s="13" t="s">
        <v>72</v>
      </c>
      <c r="AY2603" s="242" t="s">
        <v>160</v>
      </c>
    </row>
    <row r="2604" s="14" customFormat="1">
      <c r="A2604" s="14"/>
      <c r="B2604" s="243"/>
      <c r="C2604" s="244"/>
      <c r="D2604" s="234" t="s">
        <v>171</v>
      </c>
      <c r="E2604" s="245" t="s">
        <v>19</v>
      </c>
      <c r="F2604" s="246" t="s">
        <v>2656</v>
      </c>
      <c r="G2604" s="244"/>
      <c r="H2604" s="247">
        <v>15.01</v>
      </c>
      <c r="I2604" s="248"/>
      <c r="J2604" s="244"/>
      <c r="K2604" s="244"/>
      <c r="L2604" s="249"/>
      <c r="M2604" s="250"/>
      <c r="N2604" s="251"/>
      <c r="O2604" s="251"/>
      <c r="P2604" s="251"/>
      <c r="Q2604" s="251"/>
      <c r="R2604" s="251"/>
      <c r="S2604" s="251"/>
      <c r="T2604" s="252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3" t="s">
        <v>171</v>
      </c>
      <c r="AU2604" s="253" t="s">
        <v>81</v>
      </c>
      <c r="AV2604" s="14" t="s">
        <v>81</v>
      </c>
      <c r="AW2604" s="14" t="s">
        <v>33</v>
      </c>
      <c r="AX2604" s="14" t="s">
        <v>72</v>
      </c>
      <c r="AY2604" s="253" t="s">
        <v>160</v>
      </c>
    </row>
    <row r="2605" s="13" customFormat="1">
      <c r="A2605" s="13"/>
      <c r="B2605" s="232"/>
      <c r="C2605" s="233"/>
      <c r="D2605" s="234" t="s">
        <v>171</v>
      </c>
      <c r="E2605" s="235" t="s">
        <v>19</v>
      </c>
      <c r="F2605" s="236" t="s">
        <v>326</v>
      </c>
      <c r="G2605" s="233"/>
      <c r="H2605" s="235" t="s">
        <v>19</v>
      </c>
      <c r="I2605" s="237"/>
      <c r="J2605" s="233"/>
      <c r="K2605" s="233"/>
      <c r="L2605" s="238"/>
      <c r="M2605" s="239"/>
      <c r="N2605" s="240"/>
      <c r="O2605" s="240"/>
      <c r="P2605" s="240"/>
      <c r="Q2605" s="240"/>
      <c r="R2605" s="240"/>
      <c r="S2605" s="240"/>
      <c r="T2605" s="241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2" t="s">
        <v>171</v>
      </c>
      <c r="AU2605" s="242" t="s">
        <v>81</v>
      </c>
      <c r="AV2605" s="13" t="s">
        <v>79</v>
      </c>
      <c r="AW2605" s="13" t="s">
        <v>33</v>
      </c>
      <c r="AX2605" s="13" t="s">
        <v>72</v>
      </c>
      <c r="AY2605" s="242" t="s">
        <v>160</v>
      </c>
    </row>
    <row r="2606" s="14" customFormat="1">
      <c r="A2606" s="14"/>
      <c r="B2606" s="243"/>
      <c r="C2606" s="244"/>
      <c r="D2606" s="234" t="s">
        <v>171</v>
      </c>
      <c r="E2606" s="245" t="s">
        <v>19</v>
      </c>
      <c r="F2606" s="246" t="s">
        <v>2657</v>
      </c>
      <c r="G2606" s="244"/>
      <c r="H2606" s="247">
        <v>20</v>
      </c>
      <c r="I2606" s="248"/>
      <c r="J2606" s="244"/>
      <c r="K2606" s="244"/>
      <c r="L2606" s="249"/>
      <c r="M2606" s="250"/>
      <c r="N2606" s="251"/>
      <c r="O2606" s="251"/>
      <c r="P2606" s="251"/>
      <c r="Q2606" s="251"/>
      <c r="R2606" s="251"/>
      <c r="S2606" s="251"/>
      <c r="T2606" s="252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3" t="s">
        <v>171</v>
      </c>
      <c r="AU2606" s="253" t="s">
        <v>81</v>
      </c>
      <c r="AV2606" s="14" t="s">
        <v>81</v>
      </c>
      <c r="AW2606" s="14" t="s">
        <v>33</v>
      </c>
      <c r="AX2606" s="14" t="s">
        <v>72</v>
      </c>
      <c r="AY2606" s="253" t="s">
        <v>160</v>
      </c>
    </row>
    <row r="2607" s="15" customFormat="1">
      <c r="A2607" s="15"/>
      <c r="B2607" s="254"/>
      <c r="C2607" s="255"/>
      <c r="D2607" s="234" t="s">
        <v>171</v>
      </c>
      <c r="E2607" s="256" t="s">
        <v>19</v>
      </c>
      <c r="F2607" s="257" t="s">
        <v>173</v>
      </c>
      <c r="G2607" s="255"/>
      <c r="H2607" s="258">
        <v>35.009999999999998</v>
      </c>
      <c r="I2607" s="259"/>
      <c r="J2607" s="255"/>
      <c r="K2607" s="255"/>
      <c r="L2607" s="260"/>
      <c r="M2607" s="261"/>
      <c r="N2607" s="262"/>
      <c r="O2607" s="262"/>
      <c r="P2607" s="262"/>
      <c r="Q2607" s="262"/>
      <c r="R2607" s="262"/>
      <c r="S2607" s="262"/>
      <c r="T2607" s="263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T2607" s="264" t="s">
        <v>171</v>
      </c>
      <c r="AU2607" s="264" t="s">
        <v>81</v>
      </c>
      <c r="AV2607" s="15" t="s">
        <v>167</v>
      </c>
      <c r="AW2607" s="15" t="s">
        <v>33</v>
      </c>
      <c r="AX2607" s="15" t="s">
        <v>79</v>
      </c>
      <c r="AY2607" s="264" t="s">
        <v>160</v>
      </c>
    </row>
    <row r="2608" s="2" customFormat="1" ht="24.15" customHeight="1">
      <c r="A2608" s="40"/>
      <c r="B2608" s="41"/>
      <c r="C2608" s="214" t="s">
        <v>2658</v>
      </c>
      <c r="D2608" s="214" t="s">
        <v>162</v>
      </c>
      <c r="E2608" s="215" t="s">
        <v>2659</v>
      </c>
      <c r="F2608" s="216" t="s">
        <v>2660</v>
      </c>
      <c r="G2608" s="217" t="s">
        <v>181</v>
      </c>
      <c r="H2608" s="218">
        <v>35.009999999999998</v>
      </c>
      <c r="I2608" s="219"/>
      <c r="J2608" s="220">
        <f>ROUND(I2608*H2608,2)</f>
        <v>0</v>
      </c>
      <c r="K2608" s="216" t="s">
        <v>166</v>
      </c>
      <c r="L2608" s="46"/>
      <c r="M2608" s="221" t="s">
        <v>19</v>
      </c>
      <c r="N2608" s="222" t="s">
        <v>43</v>
      </c>
      <c r="O2608" s="86"/>
      <c r="P2608" s="223">
        <f>O2608*H2608</f>
        <v>0</v>
      </c>
      <c r="Q2608" s="223">
        <v>0.0074999999999999997</v>
      </c>
      <c r="R2608" s="223">
        <f>Q2608*H2608</f>
        <v>0.262575</v>
      </c>
      <c r="S2608" s="223">
        <v>0</v>
      </c>
      <c r="T2608" s="224">
        <f>S2608*H2608</f>
        <v>0</v>
      </c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R2608" s="225" t="s">
        <v>269</v>
      </c>
      <c r="AT2608" s="225" t="s">
        <v>162</v>
      </c>
      <c r="AU2608" s="225" t="s">
        <v>81</v>
      </c>
      <c r="AY2608" s="19" t="s">
        <v>160</v>
      </c>
      <c r="BE2608" s="226">
        <f>IF(N2608="základní",J2608,0)</f>
        <v>0</v>
      </c>
      <c r="BF2608" s="226">
        <f>IF(N2608="snížená",J2608,0)</f>
        <v>0</v>
      </c>
      <c r="BG2608" s="226">
        <f>IF(N2608="zákl. přenesená",J2608,0)</f>
        <v>0</v>
      </c>
      <c r="BH2608" s="226">
        <f>IF(N2608="sníž. přenesená",J2608,0)</f>
        <v>0</v>
      </c>
      <c r="BI2608" s="226">
        <f>IF(N2608="nulová",J2608,0)</f>
        <v>0</v>
      </c>
      <c r="BJ2608" s="19" t="s">
        <v>79</v>
      </c>
      <c r="BK2608" s="226">
        <f>ROUND(I2608*H2608,2)</f>
        <v>0</v>
      </c>
      <c r="BL2608" s="19" t="s">
        <v>269</v>
      </c>
      <c r="BM2608" s="225" t="s">
        <v>2661</v>
      </c>
    </row>
    <row r="2609" s="2" customFormat="1">
      <c r="A2609" s="40"/>
      <c r="B2609" s="41"/>
      <c r="C2609" s="42"/>
      <c r="D2609" s="227" t="s">
        <v>169</v>
      </c>
      <c r="E2609" s="42"/>
      <c r="F2609" s="228" t="s">
        <v>2662</v>
      </c>
      <c r="G2609" s="42"/>
      <c r="H2609" s="42"/>
      <c r="I2609" s="229"/>
      <c r="J2609" s="42"/>
      <c r="K2609" s="42"/>
      <c r="L2609" s="46"/>
      <c r="M2609" s="230"/>
      <c r="N2609" s="231"/>
      <c r="O2609" s="86"/>
      <c r="P2609" s="86"/>
      <c r="Q2609" s="86"/>
      <c r="R2609" s="86"/>
      <c r="S2609" s="86"/>
      <c r="T2609" s="87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T2609" s="19" t="s">
        <v>169</v>
      </c>
      <c r="AU2609" s="19" t="s">
        <v>81</v>
      </c>
    </row>
    <row r="2610" s="13" customFormat="1">
      <c r="A2610" s="13"/>
      <c r="B2610" s="232"/>
      <c r="C2610" s="233"/>
      <c r="D2610" s="234" t="s">
        <v>171</v>
      </c>
      <c r="E2610" s="235" t="s">
        <v>19</v>
      </c>
      <c r="F2610" s="236" t="s">
        <v>324</v>
      </c>
      <c r="G2610" s="233"/>
      <c r="H2610" s="235" t="s">
        <v>19</v>
      </c>
      <c r="I2610" s="237"/>
      <c r="J2610" s="233"/>
      <c r="K2610" s="233"/>
      <c r="L2610" s="238"/>
      <c r="M2610" s="239"/>
      <c r="N2610" s="240"/>
      <c r="O2610" s="240"/>
      <c r="P2610" s="240"/>
      <c r="Q2610" s="240"/>
      <c r="R2610" s="240"/>
      <c r="S2610" s="240"/>
      <c r="T2610" s="241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2" t="s">
        <v>171</v>
      </c>
      <c r="AU2610" s="242" t="s">
        <v>81</v>
      </c>
      <c r="AV2610" s="13" t="s">
        <v>79</v>
      </c>
      <c r="AW2610" s="13" t="s">
        <v>33</v>
      </c>
      <c r="AX2610" s="13" t="s">
        <v>72</v>
      </c>
      <c r="AY2610" s="242" t="s">
        <v>160</v>
      </c>
    </row>
    <row r="2611" s="14" customFormat="1">
      <c r="A2611" s="14"/>
      <c r="B2611" s="243"/>
      <c r="C2611" s="244"/>
      <c r="D2611" s="234" t="s">
        <v>171</v>
      </c>
      <c r="E2611" s="245" t="s">
        <v>19</v>
      </c>
      <c r="F2611" s="246" t="s">
        <v>2656</v>
      </c>
      <c r="G2611" s="244"/>
      <c r="H2611" s="247">
        <v>15.01</v>
      </c>
      <c r="I2611" s="248"/>
      <c r="J2611" s="244"/>
      <c r="K2611" s="244"/>
      <c r="L2611" s="249"/>
      <c r="M2611" s="250"/>
      <c r="N2611" s="251"/>
      <c r="O2611" s="251"/>
      <c r="P2611" s="251"/>
      <c r="Q2611" s="251"/>
      <c r="R2611" s="251"/>
      <c r="S2611" s="251"/>
      <c r="T2611" s="25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3" t="s">
        <v>171</v>
      </c>
      <c r="AU2611" s="253" t="s">
        <v>81</v>
      </c>
      <c r="AV2611" s="14" t="s">
        <v>81</v>
      </c>
      <c r="AW2611" s="14" t="s">
        <v>33</v>
      </c>
      <c r="AX2611" s="14" t="s">
        <v>72</v>
      </c>
      <c r="AY2611" s="253" t="s">
        <v>160</v>
      </c>
    </row>
    <row r="2612" s="13" customFormat="1">
      <c r="A2612" s="13"/>
      <c r="B2612" s="232"/>
      <c r="C2612" s="233"/>
      <c r="D2612" s="234" t="s">
        <v>171</v>
      </c>
      <c r="E2612" s="235" t="s">
        <v>19</v>
      </c>
      <c r="F2612" s="236" t="s">
        <v>326</v>
      </c>
      <c r="G2612" s="233"/>
      <c r="H2612" s="235" t="s">
        <v>19</v>
      </c>
      <c r="I2612" s="237"/>
      <c r="J2612" s="233"/>
      <c r="K2612" s="233"/>
      <c r="L2612" s="238"/>
      <c r="M2612" s="239"/>
      <c r="N2612" s="240"/>
      <c r="O2612" s="240"/>
      <c r="P2612" s="240"/>
      <c r="Q2612" s="240"/>
      <c r="R2612" s="240"/>
      <c r="S2612" s="240"/>
      <c r="T2612" s="241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2" t="s">
        <v>171</v>
      </c>
      <c r="AU2612" s="242" t="s">
        <v>81</v>
      </c>
      <c r="AV2612" s="13" t="s">
        <v>79</v>
      </c>
      <c r="AW2612" s="13" t="s">
        <v>33</v>
      </c>
      <c r="AX2612" s="13" t="s">
        <v>72</v>
      </c>
      <c r="AY2612" s="242" t="s">
        <v>160</v>
      </c>
    </row>
    <row r="2613" s="14" customFormat="1">
      <c r="A2613" s="14"/>
      <c r="B2613" s="243"/>
      <c r="C2613" s="244"/>
      <c r="D2613" s="234" t="s">
        <v>171</v>
      </c>
      <c r="E2613" s="245" t="s">
        <v>19</v>
      </c>
      <c r="F2613" s="246" t="s">
        <v>2657</v>
      </c>
      <c r="G2613" s="244"/>
      <c r="H2613" s="247">
        <v>20</v>
      </c>
      <c r="I2613" s="248"/>
      <c r="J2613" s="244"/>
      <c r="K2613" s="244"/>
      <c r="L2613" s="249"/>
      <c r="M2613" s="250"/>
      <c r="N2613" s="251"/>
      <c r="O2613" s="251"/>
      <c r="P2613" s="251"/>
      <c r="Q2613" s="251"/>
      <c r="R2613" s="251"/>
      <c r="S2613" s="251"/>
      <c r="T2613" s="252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3" t="s">
        <v>171</v>
      </c>
      <c r="AU2613" s="253" t="s">
        <v>81</v>
      </c>
      <c r="AV2613" s="14" t="s">
        <v>81</v>
      </c>
      <c r="AW2613" s="14" t="s">
        <v>33</v>
      </c>
      <c r="AX2613" s="14" t="s">
        <v>72</v>
      </c>
      <c r="AY2613" s="253" t="s">
        <v>160</v>
      </c>
    </row>
    <row r="2614" s="15" customFormat="1">
      <c r="A2614" s="15"/>
      <c r="B2614" s="254"/>
      <c r="C2614" s="255"/>
      <c r="D2614" s="234" t="s">
        <v>171</v>
      </c>
      <c r="E2614" s="256" t="s">
        <v>19</v>
      </c>
      <c r="F2614" s="257" t="s">
        <v>173</v>
      </c>
      <c r="G2614" s="255"/>
      <c r="H2614" s="258">
        <v>35.009999999999998</v>
      </c>
      <c r="I2614" s="259"/>
      <c r="J2614" s="255"/>
      <c r="K2614" s="255"/>
      <c r="L2614" s="260"/>
      <c r="M2614" s="261"/>
      <c r="N2614" s="262"/>
      <c r="O2614" s="262"/>
      <c r="P2614" s="262"/>
      <c r="Q2614" s="262"/>
      <c r="R2614" s="262"/>
      <c r="S2614" s="262"/>
      <c r="T2614" s="263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64" t="s">
        <v>171</v>
      </c>
      <c r="AU2614" s="264" t="s">
        <v>81</v>
      </c>
      <c r="AV2614" s="15" t="s">
        <v>167</v>
      </c>
      <c r="AW2614" s="15" t="s">
        <v>33</v>
      </c>
      <c r="AX2614" s="15" t="s">
        <v>79</v>
      </c>
      <c r="AY2614" s="264" t="s">
        <v>160</v>
      </c>
    </row>
    <row r="2615" s="2" customFormat="1" ht="24.15" customHeight="1">
      <c r="A2615" s="40"/>
      <c r="B2615" s="41"/>
      <c r="C2615" s="214" t="s">
        <v>2663</v>
      </c>
      <c r="D2615" s="214" t="s">
        <v>162</v>
      </c>
      <c r="E2615" s="215" t="s">
        <v>2664</v>
      </c>
      <c r="F2615" s="216" t="s">
        <v>2665</v>
      </c>
      <c r="G2615" s="217" t="s">
        <v>181</v>
      </c>
      <c r="H2615" s="218">
        <v>35.009999999999998</v>
      </c>
      <c r="I2615" s="219"/>
      <c r="J2615" s="220">
        <f>ROUND(I2615*H2615,2)</f>
        <v>0</v>
      </c>
      <c r="K2615" s="216" t="s">
        <v>166</v>
      </c>
      <c r="L2615" s="46"/>
      <c r="M2615" s="221" t="s">
        <v>19</v>
      </c>
      <c r="N2615" s="222" t="s">
        <v>43</v>
      </c>
      <c r="O2615" s="86"/>
      <c r="P2615" s="223">
        <f>O2615*H2615</f>
        <v>0</v>
      </c>
      <c r="Q2615" s="223">
        <v>0.0068900000000000003</v>
      </c>
      <c r="R2615" s="223">
        <f>Q2615*H2615</f>
        <v>0.24121889999999999</v>
      </c>
      <c r="S2615" s="223">
        <v>0</v>
      </c>
      <c r="T2615" s="224">
        <f>S2615*H2615</f>
        <v>0</v>
      </c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R2615" s="225" t="s">
        <v>269</v>
      </c>
      <c r="AT2615" s="225" t="s">
        <v>162</v>
      </c>
      <c r="AU2615" s="225" t="s">
        <v>81</v>
      </c>
      <c r="AY2615" s="19" t="s">
        <v>160</v>
      </c>
      <c r="BE2615" s="226">
        <f>IF(N2615="základní",J2615,0)</f>
        <v>0</v>
      </c>
      <c r="BF2615" s="226">
        <f>IF(N2615="snížená",J2615,0)</f>
        <v>0</v>
      </c>
      <c r="BG2615" s="226">
        <f>IF(N2615="zákl. přenesená",J2615,0)</f>
        <v>0</v>
      </c>
      <c r="BH2615" s="226">
        <f>IF(N2615="sníž. přenesená",J2615,0)</f>
        <v>0</v>
      </c>
      <c r="BI2615" s="226">
        <f>IF(N2615="nulová",J2615,0)</f>
        <v>0</v>
      </c>
      <c r="BJ2615" s="19" t="s">
        <v>79</v>
      </c>
      <c r="BK2615" s="226">
        <f>ROUND(I2615*H2615,2)</f>
        <v>0</v>
      </c>
      <c r="BL2615" s="19" t="s">
        <v>269</v>
      </c>
      <c r="BM2615" s="225" t="s">
        <v>2666</v>
      </c>
    </row>
    <row r="2616" s="2" customFormat="1">
      <c r="A2616" s="40"/>
      <c r="B2616" s="41"/>
      <c r="C2616" s="42"/>
      <c r="D2616" s="227" t="s">
        <v>169</v>
      </c>
      <c r="E2616" s="42"/>
      <c r="F2616" s="228" t="s">
        <v>2667</v>
      </c>
      <c r="G2616" s="42"/>
      <c r="H2616" s="42"/>
      <c r="I2616" s="229"/>
      <c r="J2616" s="42"/>
      <c r="K2616" s="42"/>
      <c r="L2616" s="46"/>
      <c r="M2616" s="230"/>
      <c r="N2616" s="231"/>
      <c r="O2616" s="86"/>
      <c r="P2616" s="86"/>
      <c r="Q2616" s="86"/>
      <c r="R2616" s="86"/>
      <c r="S2616" s="86"/>
      <c r="T2616" s="87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T2616" s="19" t="s">
        <v>169</v>
      </c>
      <c r="AU2616" s="19" t="s">
        <v>81</v>
      </c>
    </row>
    <row r="2617" s="13" customFormat="1">
      <c r="A2617" s="13"/>
      <c r="B2617" s="232"/>
      <c r="C2617" s="233"/>
      <c r="D2617" s="234" t="s">
        <v>171</v>
      </c>
      <c r="E2617" s="235" t="s">
        <v>19</v>
      </c>
      <c r="F2617" s="236" t="s">
        <v>324</v>
      </c>
      <c r="G2617" s="233"/>
      <c r="H2617" s="235" t="s">
        <v>19</v>
      </c>
      <c r="I2617" s="237"/>
      <c r="J2617" s="233"/>
      <c r="K2617" s="233"/>
      <c r="L2617" s="238"/>
      <c r="M2617" s="239"/>
      <c r="N2617" s="240"/>
      <c r="O2617" s="240"/>
      <c r="P2617" s="240"/>
      <c r="Q2617" s="240"/>
      <c r="R2617" s="240"/>
      <c r="S2617" s="240"/>
      <c r="T2617" s="241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2" t="s">
        <v>171</v>
      </c>
      <c r="AU2617" s="242" t="s">
        <v>81</v>
      </c>
      <c r="AV2617" s="13" t="s">
        <v>79</v>
      </c>
      <c r="AW2617" s="13" t="s">
        <v>33</v>
      </c>
      <c r="AX2617" s="13" t="s">
        <v>72</v>
      </c>
      <c r="AY2617" s="242" t="s">
        <v>160</v>
      </c>
    </row>
    <row r="2618" s="14" customFormat="1">
      <c r="A2618" s="14"/>
      <c r="B2618" s="243"/>
      <c r="C2618" s="244"/>
      <c r="D2618" s="234" t="s">
        <v>171</v>
      </c>
      <c r="E2618" s="245" t="s">
        <v>19</v>
      </c>
      <c r="F2618" s="246" t="s">
        <v>2656</v>
      </c>
      <c r="G2618" s="244"/>
      <c r="H2618" s="247">
        <v>15.01</v>
      </c>
      <c r="I2618" s="248"/>
      <c r="J2618" s="244"/>
      <c r="K2618" s="244"/>
      <c r="L2618" s="249"/>
      <c r="M2618" s="250"/>
      <c r="N2618" s="251"/>
      <c r="O2618" s="251"/>
      <c r="P2618" s="251"/>
      <c r="Q2618" s="251"/>
      <c r="R2618" s="251"/>
      <c r="S2618" s="251"/>
      <c r="T2618" s="252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3" t="s">
        <v>171</v>
      </c>
      <c r="AU2618" s="253" t="s">
        <v>81</v>
      </c>
      <c r="AV2618" s="14" t="s">
        <v>81</v>
      </c>
      <c r="AW2618" s="14" t="s">
        <v>33</v>
      </c>
      <c r="AX2618" s="14" t="s">
        <v>72</v>
      </c>
      <c r="AY2618" s="253" t="s">
        <v>160</v>
      </c>
    </row>
    <row r="2619" s="13" customFormat="1">
      <c r="A2619" s="13"/>
      <c r="B2619" s="232"/>
      <c r="C2619" s="233"/>
      <c r="D2619" s="234" t="s">
        <v>171</v>
      </c>
      <c r="E2619" s="235" t="s">
        <v>19</v>
      </c>
      <c r="F2619" s="236" t="s">
        <v>326</v>
      </c>
      <c r="G2619" s="233"/>
      <c r="H2619" s="235" t="s">
        <v>19</v>
      </c>
      <c r="I2619" s="237"/>
      <c r="J2619" s="233"/>
      <c r="K2619" s="233"/>
      <c r="L2619" s="238"/>
      <c r="M2619" s="239"/>
      <c r="N2619" s="240"/>
      <c r="O2619" s="240"/>
      <c r="P2619" s="240"/>
      <c r="Q2619" s="240"/>
      <c r="R2619" s="240"/>
      <c r="S2619" s="240"/>
      <c r="T2619" s="241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2" t="s">
        <v>171</v>
      </c>
      <c r="AU2619" s="242" t="s">
        <v>81</v>
      </c>
      <c r="AV2619" s="13" t="s">
        <v>79</v>
      </c>
      <c r="AW2619" s="13" t="s">
        <v>33</v>
      </c>
      <c r="AX2619" s="13" t="s">
        <v>72</v>
      </c>
      <c r="AY2619" s="242" t="s">
        <v>160</v>
      </c>
    </row>
    <row r="2620" s="14" customFormat="1">
      <c r="A2620" s="14"/>
      <c r="B2620" s="243"/>
      <c r="C2620" s="244"/>
      <c r="D2620" s="234" t="s">
        <v>171</v>
      </c>
      <c r="E2620" s="245" t="s">
        <v>19</v>
      </c>
      <c r="F2620" s="246" t="s">
        <v>2657</v>
      </c>
      <c r="G2620" s="244"/>
      <c r="H2620" s="247">
        <v>20</v>
      </c>
      <c r="I2620" s="248"/>
      <c r="J2620" s="244"/>
      <c r="K2620" s="244"/>
      <c r="L2620" s="249"/>
      <c r="M2620" s="250"/>
      <c r="N2620" s="251"/>
      <c r="O2620" s="251"/>
      <c r="P2620" s="251"/>
      <c r="Q2620" s="251"/>
      <c r="R2620" s="251"/>
      <c r="S2620" s="251"/>
      <c r="T2620" s="252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3" t="s">
        <v>171</v>
      </c>
      <c r="AU2620" s="253" t="s">
        <v>81</v>
      </c>
      <c r="AV2620" s="14" t="s">
        <v>81</v>
      </c>
      <c r="AW2620" s="14" t="s">
        <v>33</v>
      </c>
      <c r="AX2620" s="14" t="s">
        <v>72</v>
      </c>
      <c r="AY2620" s="253" t="s">
        <v>160</v>
      </c>
    </row>
    <row r="2621" s="15" customFormat="1">
      <c r="A2621" s="15"/>
      <c r="B2621" s="254"/>
      <c r="C2621" s="255"/>
      <c r="D2621" s="234" t="s">
        <v>171</v>
      </c>
      <c r="E2621" s="256" t="s">
        <v>19</v>
      </c>
      <c r="F2621" s="257" t="s">
        <v>173</v>
      </c>
      <c r="G2621" s="255"/>
      <c r="H2621" s="258">
        <v>35.009999999999998</v>
      </c>
      <c r="I2621" s="259"/>
      <c r="J2621" s="255"/>
      <c r="K2621" s="255"/>
      <c r="L2621" s="260"/>
      <c r="M2621" s="261"/>
      <c r="N2621" s="262"/>
      <c r="O2621" s="262"/>
      <c r="P2621" s="262"/>
      <c r="Q2621" s="262"/>
      <c r="R2621" s="262"/>
      <c r="S2621" s="262"/>
      <c r="T2621" s="263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64" t="s">
        <v>171</v>
      </c>
      <c r="AU2621" s="264" t="s">
        <v>81</v>
      </c>
      <c r="AV2621" s="15" t="s">
        <v>167</v>
      </c>
      <c r="AW2621" s="15" t="s">
        <v>33</v>
      </c>
      <c r="AX2621" s="15" t="s">
        <v>79</v>
      </c>
      <c r="AY2621" s="264" t="s">
        <v>160</v>
      </c>
    </row>
    <row r="2622" s="2" customFormat="1" ht="24.15" customHeight="1">
      <c r="A2622" s="40"/>
      <c r="B2622" s="41"/>
      <c r="C2622" s="279" t="s">
        <v>2668</v>
      </c>
      <c r="D2622" s="279" t="s">
        <v>1270</v>
      </c>
      <c r="E2622" s="280" t="s">
        <v>2669</v>
      </c>
      <c r="F2622" s="281" t="s">
        <v>2670</v>
      </c>
      <c r="G2622" s="282" t="s">
        <v>181</v>
      </c>
      <c r="H2622" s="283">
        <v>38.511000000000003</v>
      </c>
      <c r="I2622" s="284"/>
      <c r="J2622" s="285">
        <f>ROUND(I2622*H2622,2)</f>
        <v>0</v>
      </c>
      <c r="K2622" s="281" t="s">
        <v>166</v>
      </c>
      <c r="L2622" s="286"/>
      <c r="M2622" s="287" t="s">
        <v>19</v>
      </c>
      <c r="N2622" s="288" t="s">
        <v>43</v>
      </c>
      <c r="O2622" s="86"/>
      <c r="P2622" s="223">
        <f>O2622*H2622</f>
        <v>0</v>
      </c>
      <c r="Q2622" s="223">
        <v>0.019199999999999998</v>
      </c>
      <c r="R2622" s="223">
        <f>Q2622*H2622</f>
        <v>0.73941119999999994</v>
      </c>
      <c r="S2622" s="223">
        <v>0</v>
      </c>
      <c r="T2622" s="224">
        <f>S2622*H2622</f>
        <v>0</v>
      </c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R2622" s="225" t="s">
        <v>367</v>
      </c>
      <c r="AT2622" s="225" t="s">
        <v>1270</v>
      </c>
      <c r="AU2622" s="225" t="s">
        <v>81</v>
      </c>
      <c r="AY2622" s="19" t="s">
        <v>160</v>
      </c>
      <c r="BE2622" s="226">
        <f>IF(N2622="základní",J2622,0)</f>
        <v>0</v>
      </c>
      <c r="BF2622" s="226">
        <f>IF(N2622="snížená",J2622,0)</f>
        <v>0</v>
      </c>
      <c r="BG2622" s="226">
        <f>IF(N2622="zákl. přenesená",J2622,0)</f>
        <v>0</v>
      </c>
      <c r="BH2622" s="226">
        <f>IF(N2622="sníž. přenesená",J2622,0)</f>
        <v>0</v>
      </c>
      <c r="BI2622" s="226">
        <f>IF(N2622="nulová",J2622,0)</f>
        <v>0</v>
      </c>
      <c r="BJ2622" s="19" t="s">
        <v>79</v>
      </c>
      <c r="BK2622" s="226">
        <f>ROUND(I2622*H2622,2)</f>
        <v>0</v>
      </c>
      <c r="BL2622" s="19" t="s">
        <v>269</v>
      </c>
      <c r="BM2622" s="225" t="s">
        <v>2671</v>
      </c>
    </row>
    <row r="2623" s="13" customFormat="1">
      <c r="A2623" s="13"/>
      <c r="B2623" s="232"/>
      <c r="C2623" s="233"/>
      <c r="D2623" s="234" t="s">
        <v>171</v>
      </c>
      <c r="E2623" s="235" t="s">
        <v>19</v>
      </c>
      <c r="F2623" s="236" t="s">
        <v>324</v>
      </c>
      <c r="G2623" s="233"/>
      <c r="H2623" s="235" t="s">
        <v>19</v>
      </c>
      <c r="I2623" s="237"/>
      <c r="J2623" s="233"/>
      <c r="K2623" s="233"/>
      <c r="L2623" s="238"/>
      <c r="M2623" s="239"/>
      <c r="N2623" s="240"/>
      <c r="O2623" s="240"/>
      <c r="P2623" s="240"/>
      <c r="Q2623" s="240"/>
      <c r="R2623" s="240"/>
      <c r="S2623" s="240"/>
      <c r="T2623" s="241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2" t="s">
        <v>171</v>
      </c>
      <c r="AU2623" s="242" t="s">
        <v>81</v>
      </c>
      <c r="AV2623" s="13" t="s">
        <v>79</v>
      </c>
      <c r="AW2623" s="13" t="s">
        <v>33</v>
      </c>
      <c r="AX2623" s="13" t="s">
        <v>72</v>
      </c>
      <c r="AY2623" s="242" t="s">
        <v>160</v>
      </c>
    </row>
    <row r="2624" s="14" customFormat="1">
      <c r="A2624" s="14"/>
      <c r="B2624" s="243"/>
      <c r="C2624" s="244"/>
      <c r="D2624" s="234" t="s">
        <v>171</v>
      </c>
      <c r="E2624" s="245" t="s">
        <v>19</v>
      </c>
      <c r="F2624" s="246" t="s">
        <v>2656</v>
      </c>
      <c r="G2624" s="244"/>
      <c r="H2624" s="247">
        <v>15.01</v>
      </c>
      <c r="I2624" s="248"/>
      <c r="J2624" s="244"/>
      <c r="K2624" s="244"/>
      <c r="L2624" s="249"/>
      <c r="M2624" s="250"/>
      <c r="N2624" s="251"/>
      <c r="O2624" s="251"/>
      <c r="P2624" s="251"/>
      <c r="Q2624" s="251"/>
      <c r="R2624" s="251"/>
      <c r="S2624" s="251"/>
      <c r="T2624" s="25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3" t="s">
        <v>171</v>
      </c>
      <c r="AU2624" s="253" t="s">
        <v>81</v>
      </c>
      <c r="AV2624" s="14" t="s">
        <v>81</v>
      </c>
      <c r="AW2624" s="14" t="s">
        <v>33</v>
      </c>
      <c r="AX2624" s="14" t="s">
        <v>72</v>
      </c>
      <c r="AY2624" s="253" t="s">
        <v>160</v>
      </c>
    </row>
    <row r="2625" s="13" customFormat="1">
      <c r="A2625" s="13"/>
      <c r="B2625" s="232"/>
      <c r="C2625" s="233"/>
      <c r="D2625" s="234" t="s">
        <v>171</v>
      </c>
      <c r="E2625" s="235" t="s">
        <v>19</v>
      </c>
      <c r="F2625" s="236" t="s">
        <v>326</v>
      </c>
      <c r="G2625" s="233"/>
      <c r="H2625" s="235" t="s">
        <v>19</v>
      </c>
      <c r="I2625" s="237"/>
      <c r="J2625" s="233"/>
      <c r="K2625" s="233"/>
      <c r="L2625" s="238"/>
      <c r="M2625" s="239"/>
      <c r="N2625" s="240"/>
      <c r="O2625" s="240"/>
      <c r="P2625" s="240"/>
      <c r="Q2625" s="240"/>
      <c r="R2625" s="240"/>
      <c r="S2625" s="240"/>
      <c r="T2625" s="241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2" t="s">
        <v>171</v>
      </c>
      <c r="AU2625" s="242" t="s">
        <v>81</v>
      </c>
      <c r="AV2625" s="13" t="s">
        <v>79</v>
      </c>
      <c r="AW2625" s="13" t="s">
        <v>33</v>
      </c>
      <c r="AX2625" s="13" t="s">
        <v>72</v>
      </c>
      <c r="AY2625" s="242" t="s">
        <v>160</v>
      </c>
    </row>
    <row r="2626" s="14" customFormat="1">
      <c r="A2626" s="14"/>
      <c r="B2626" s="243"/>
      <c r="C2626" s="244"/>
      <c r="D2626" s="234" t="s">
        <v>171</v>
      </c>
      <c r="E2626" s="245" t="s">
        <v>19</v>
      </c>
      <c r="F2626" s="246" t="s">
        <v>2657</v>
      </c>
      <c r="G2626" s="244"/>
      <c r="H2626" s="247">
        <v>20</v>
      </c>
      <c r="I2626" s="248"/>
      <c r="J2626" s="244"/>
      <c r="K2626" s="244"/>
      <c r="L2626" s="249"/>
      <c r="M2626" s="250"/>
      <c r="N2626" s="251"/>
      <c r="O2626" s="251"/>
      <c r="P2626" s="251"/>
      <c r="Q2626" s="251"/>
      <c r="R2626" s="251"/>
      <c r="S2626" s="251"/>
      <c r="T2626" s="252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3" t="s">
        <v>171</v>
      </c>
      <c r="AU2626" s="253" t="s">
        <v>81</v>
      </c>
      <c r="AV2626" s="14" t="s">
        <v>81</v>
      </c>
      <c r="AW2626" s="14" t="s">
        <v>33</v>
      </c>
      <c r="AX2626" s="14" t="s">
        <v>72</v>
      </c>
      <c r="AY2626" s="253" t="s">
        <v>160</v>
      </c>
    </row>
    <row r="2627" s="15" customFormat="1">
      <c r="A2627" s="15"/>
      <c r="B2627" s="254"/>
      <c r="C2627" s="255"/>
      <c r="D2627" s="234" t="s">
        <v>171</v>
      </c>
      <c r="E2627" s="256" t="s">
        <v>19</v>
      </c>
      <c r="F2627" s="257" t="s">
        <v>173</v>
      </c>
      <c r="G2627" s="255"/>
      <c r="H2627" s="258">
        <v>35.009999999999998</v>
      </c>
      <c r="I2627" s="259"/>
      <c r="J2627" s="255"/>
      <c r="K2627" s="255"/>
      <c r="L2627" s="260"/>
      <c r="M2627" s="261"/>
      <c r="N2627" s="262"/>
      <c r="O2627" s="262"/>
      <c r="P2627" s="262"/>
      <c r="Q2627" s="262"/>
      <c r="R2627" s="262"/>
      <c r="S2627" s="262"/>
      <c r="T2627" s="263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64" t="s">
        <v>171</v>
      </c>
      <c r="AU2627" s="264" t="s">
        <v>81</v>
      </c>
      <c r="AV2627" s="15" t="s">
        <v>167</v>
      </c>
      <c r="AW2627" s="15" t="s">
        <v>33</v>
      </c>
      <c r="AX2627" s="15" t="s">
        <v>72</v>
      </c>
      <c r="AY2627" s="264" t="s">
        <v>160</v>
      </c>
    </row>
    <row r="2628" s="14" customFormat="1">
      <c r="A2628" s="14"/>
      <c r="B2628" s="243"/>
      <c r="C2628" s="244"/>
      <c r="D2628" s="234" t="s">
        <v>171</v>
      </c>
      <c r="E2628" s="245" t="s">
        <v>19</v>
      </c>
      <c r="F2628" s="246" t="s">
        <v>2672</v>
      </c>
      <c r="G2628" s="244"/>
      <c r="H2628" s="247">
        <v>38.511000000000003</v>
      </c>
      <c r="I2628" s="248"/>
      <c r="J2628" s="244"/>
      <c r="K2628" s="244"/>
      <c r="L2628" s="249"/>
      <c r="M2628" s="250"/>
      <c r="N2628" s="251"/>
      <c r="O2628" s="251"/>
      <c r="P2628" s="251"/>
      <c r="Q2628" s="251"/>
      <c r="R2628" s="251"/>
      <c r="S2628" s="251"/>
      <c r="T2628" s="252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3" t="s">
        <v>171</v>
      </c>
      <c r="AU2628" s="253" t="s">
        <v>81</v>
      </c>
      <c r="AV2628" s="14" t="s">
        <v>81</v>
      </c>
      <c r="AW2628" s="14" t="s">
        <v>33</v>
      </c>
      <c r="AX2628" s="14" t="s">
        <v>79</v>
      </c>
      <c r="AY2628" s="253" t="s">
        <v>160</v>
      </c>
    </row>
    <row r="2629" s="2" customFormat="1" ht="16.5" customHeight="1">
      <c r="A2629" s="40"/>
      <c r="B2629" s="41"/>
      <c r="C2629" s="214" t="s">
        <v>2673</v>
      </c>
      <c r="D2629" s="214" t="s">
        <v>162</v>
      </c>
      <c r="E2629" s="215" t="s">
        <v>2674</v>
      </c>
      <c r="F2629" s="216" t="s">
        <v>2675</v>
      </c>
      <c r="G2629" s="217" t="s">
        <v>181</v>
      </c>
      <c r="H2629" s="218">
        <v>28.43</v>
      </c>
      <c r="I2629" s="219"/>
      <c r="J2629" s="220">
        <f>ROUND(I2629*H2629,2)</f>
        <v>0</v>
      </c>
      <c r="K2629" s="216" t="s">
        <v>166</v>
      </c>
      <c r="L2629" s="46"/>
      <c r="M2629" s="221" t="s">
        <v>19</v>
      </c>
      <c r="N2629" s="222" t="s">
        <v>43</v>
      </c>
      <c r="O2629" s="86"/>
      <c r="P2629" s="223">
        <f>O2629*H2629</f>
        <v>0</v>
      </c>
      <c r="Q2629" s="223">
        <v>0.0015</v>
      </c>
      <c r="R2629" s="223">
        <f>Q2629*H2629</f>
        <v>0.042645000000000002</v>
      </c>
      <c r="S2629" s="223">
        <v>0</v>
      </c>
      <c r="T2629" s="224">
        <f>S2629*H2629</f>
        <v>0</v>
      </c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R2629" s="225" t="s">
        <v>269</v>
      </c>
      <c r="AT2629" s="225" t="s">
        <v>162</v>
      </c>
      <c r="AU2629" s="225" t="s">
        <v>81</v>
      </c>
      <c r="AY2629" s="19" t="s">
        <v>160</v>
      </c>
      <c r="BE2629" s="226">
        <f>IF(N2629="základní",J2629,0)</f>
        <v>0</v>
      </c>
      <c r="BF2629" s="226">
        <f>IF(N2629="snížená",J2629,0)</f>
        <v>0</v>
      </c>
      <c r="BG2629" s="226">
        <f>IF(N2629="zákl. přenesená",J2629,0)</f>
        <v>0</v>
      </c>
      <c r="BH2629" s="226">
        <f>IF(N2629="sníž. přenesená",J2629,0)</f>
        <v>0</v>
      </c>
      <c r="BI2629" s="226">
        <f>IF(N2629="nulová",J2629,0)</f>
        <v>0</v>
      </c>
      <c r="BJ2629" s="19" t="s">
        <v>79</v>
      </c>
      <c r="BK2629" s="226">
        <f>ROUND(I2629*H2629,2)</f>
        <v>0</v>
      </c>
      <c r="BL2629" s="19" t="s">
        <v>269</v>
      </c>
      <c r="BM2629" s="225" t="s">
        <v>2676</v>
      </c>
    </row>
    <row r="2630" s="2" customFormat="1">
      <c r="A2630" s="40"/>
      <c r="B2630" s="41"/>
      <c r="C2630" s="42"/>
      <c r="D2630" s="227" t="s">
        <v>169</v>
      </c>
      <c r="E2630" s="42"/>
      <c r="F2630" s="228" t="s">
        <v>2677</v>
      </c>
      <c r="G2630" s="42"/>
      <c r="H2630" s="42"/>
      <c r="I2630" s="229"/>
      <c r="J2630" s="42"/>
      <c r="K2630" s="42"/>
      <c r="L2630" s="46"/>
      <c r="M2630" s="230"/>
      <c r="N2630" s="231"/>
      <c r="O2630" s="86"/>
      <c r="P2630" s="86"/>
      <c r="Q2630" s="86"/>
      <c r="R2630" s="86"/>
      <c r="S2630" s="86"/>
      <c r="T2630" s="87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T2630" s="19" t="s">
        <v>169</v>
      </c>
      <c r="AU2630" s="19" t="s">
        <v>81</v>
      </c>
    </row>
    <row r="2631" s="13" customFormat="1">
      <c r="A2631" s="13"/>
      <c r="B2631" s="232"/>
      <c r="C2631" s="233"/>
      <c r="D2631" s="234" t="s">
        <v>171</v>
      </c>
      <c r="E2631" s="235" t="s">
        <v>19</v>
      </c>
      <c r="F2631" s="236" t="s">
        <v>324</v>
      </c>
      <c r="G2631" s="233"/>
      <c r="H2631" s="235" t="s">
        <v>19</v>
      </c>
      <c r="I2631" s="237"/>
      <c r="J2631" s="233"/>
      <c r="K2631" s="233"/>
      <c r="L2631" s="238"/>
      <c r="M2631" s="239"/>
      <c r="N2631" s="240"/>
      <c r="O2631" s="240"/>
      <c r="P2631" s="240"/>
      <c r="Q2631" s="240"/>
      <c r="R2631" s="240"/>
      <c r="S2631" s="240"/>
      <c r="T2631" s="241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2" t="s">
        <v>171</v>
      </c>
      <c r="AU2631" s="242" t="s">
        <v>81</v>
      </c>
      <c r="AV2631" s="13" t="s">
        <v>79</v>
      </c>
      <c r="AW2631" s="13" t="s">
        <v>33</v>
      </c>
      <c r="AX2631" s="13" t="s">
        <v>72</v>
      </c>
      <c r="AY2631" s="242" t="s">
        <v>160</v>
      </c>
    </row>
    <row r="2632" s="14" customFormat="1">
      <c r="A2632" s="14"/>
      <c r="B2632" s="243"/>
      <c r="C2632" s="244"/>
      <c r="D2632" s="234" t="s">
        <v>171</v>
      </c>
      <c r="E2632" s="245" t="s">
        <v>19</v>
      </c>
      <c r="F2632" s="246" t="s">
        <v>2678</v>
      </c>
      <c r="G2632" s="244"/>
      <c r="H2632" s="247">
        <v>8.4299999999999997</v>
      </c>
      <c r="I2632" s="248"/>
      <c r="J2632" s="244"/>
      <c r="K2632" s="244"/>
      <c r="L2632" s="249"/>
      <c r="M2632" s="250"/>
      <c r="N2632" s="251"/>
      <c r="O2632" s="251"/>
      <c r="P2632" s="251"/>
      <c r="Q2632" s="251"/>
      <c r="R2632" s="251"/>
      <c r="S2632" s="251"/>
      <c r="T2632" s="25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3" t="s">
        <v>171</v>
      </c>
      <c r="AU2632" s="253" t="s">
        <v>81</v>
      </c>
      <c r="AV2632" s="14" t="s">
        <v>81</v>
      </c>
      <c r="AW2632" s="14" t="s">
        <v>33</v>
      </c>
      <c r="AX2632" s="14" t="s">
        <v>72</v>
      </c>
      <c r="AY2632" s="253" t="s">
        <v>160</v>
      </c>
    </row>
    <row r="2633" s="13" customFormat="1">
      <c r="A2633" s="13"/>
      <c r="B2633" s="232"/>
      <c r="C2633" s="233"/>
      <c r="D2633" s="234" t="s">
        <v>171</v>
      </c>
      <c r="E2633" s="235" t="s">
        <v>19</v>
      </c>
      <c r="F2633" s="236" t="s">
        <v>326</v>
      </c>
      <c r="G2633" s="233"/>
      <c r="H2633" s="235" t="s">
        <v>19</v>
      </c>
      <c r="I2633" s="237"/>
      <c r="J2633" s="233"/>
      <c r="K2633" s="233"/>
      <c r="L2633" s="238"/>
      <c r="M2633" s="239"/>
      <c r="N2633" s="240"/>
      <c r="O2633" s="240"/>
      <c r="P2633" s="240"/>
      <c r="Q2633" s="240"/>
      <c r="R2633" s="240"/>
      <c r="S2633" s="240"/>
      <c r="T2633" s="241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2" t="s">
        <v>171</v>
      </c>
      <c r="AU2633" s="242" t="s">
        <v>81</v>
      </c>
      <c r="AV2633" s="13" t="s">
        <v>79</v>
      </c>
      <c r="AW2633" s="13" t="s">
        <v>33</v>
      </c>
      <c r="AX2633" s="13" t="s">
        <v>72</v>
      </c>
      <c r="AY2633" s="242" t="s">
        <v>160</v>
      </c>
    </row>
    <row r="2634" s="14" customFormat="1">
      <c r="A2634" s="14"/>
      <c r="B2634" s="243"/>
      <c r="C2634" s="244"/>
      <c r="D2634" s="234" t="s">
        <v>171</v>
      </c>
      <c r="E2634" s="245" t="s">
        <v>19</v>
      </c>
      <c r="F2634" s="246" t="s">
        <v>2657</v>
      </c>
      <c r="G2634" s="244"/>
      <c r="H2634" s="247">
        <v>20</v>
      </c>
      <c r="I2634" s="248"/>
      <c r="J2634" s="244"/>
      <c r="K2634" s="244"/>
      <c r="L2634" s="249"/>
      <c r="M2634" s="250"/>
      <c r="N2634" s="251"/>
      <c r="O2634" s="251"/>
      <c r="P2634" s="251"/>
      <c r="Q2634" s="251"/>
      <c r="R2634" s="251"/>
      <c r="S2634" s="251"/>
      <c r="T2634" s="252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3" t="s">
        <v>171</v>
      </c>
      <c r="AU2634" s="253" t="s">
        <v>81</v>
      </c>
      <c r="AV2634" s="14" t="s">
        <v>81</v>
      </c>
      <c r="AW2634" s="14" t="s">
        <v>33</v>
      </c>
      <c r="AX2634" s="14" t="s">
        <v>72</v>
      </c>
      <c r="AY2634" s="253" t="s">
        <v>160</v>
      </c>
    </row>
    <row r="2635" s="15" customFormat="1">
      <c r="A2635" s="15"/>
      <c r="B2635" s="254"/>
      <c r="C2635" s="255"/>
      <c r="D2635" s="234" t="s">
        <v>171</v>
      </c>
      <c r="E2635" s="256" t="s">
        <v>19</v>
      </c>
      <c r="F2635" s="257" t="s">
        <v>173</v>
      </c>
      <c r="G2635" s="255"/>
      <c r="H2635" s="258">
        <v>28.43</v>
      </c>
      <c r="I2635" s="259"/>
      <c r="J2635" s="255"/>
      <c r="K2635" s="255"/>
      <c r="L2635" s="260"/>
      <c r="M2635" s="261"/>
      <c r="N2635" s="262"/>
      <c r="O2635" s="262"/>
      <c r="P2635" s="262"/>
      <c r="Q2635" s="262"/>
      <c r="R2635" s="262"/>
      <c r="S2635" s="262"/>
      <c r="T2635" s="263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T2635" s="264" t="s">
        <v>171</v>
      </c>
      <c r="AU2635" s="264" t="s">
        <v>81</v>
      </c>
      <c r="AV2635" s="15" t="s">
        <v>167</v>
      </c>
      <c r="AW2635" s="15" t="s">
        <v>33</v>
      </c>
      <c r="AX2635" s="15" t="s">
        <v>79</v>
      </c>
      <c r="AY2635" s="264" t="s">
        <v>160</v>
      </c>
    </row>
    <row r="2636" s="2" customFormat="1" ht="16.5" customHeight="1">
      <c r="A2636" s="40"/>
      <c r="B2636" s="41"/>
      <c r="C2636" s="214" t="s">
        <v>2679</v>
      </c>
      <c r="D2636" s="214" t="s">
        <v>162</v>
      </c>
      <c r="E2636" s="215" t="s">
        <v>2680</v>
      </c>
      <c r="F2636" s="216" t="s">
        <v>2681</v>
      </c>
      <c r="G2636" s="217" t="s">
        <v>165</v>
      </c>
      <c r="H2636" s="218">
        <v>24</v>
      </c>
      <c r="I2636" s="219"/>
      <c r="J2636" s="220">
        <f>ROUND(I2636*H2636,2)</f>
        <v>0</v>
      </c>
      <c r="K2636" s="216" t="s">
        <v>166</v>
      </c>
      <c r="L2636" s="46"/>
      <c r="M2636" s="221" t="s">
        <v>19</v>
      </c>
      <c r="N2636" s="222" t="s">
        <v>43</v>
      </c>
      <c r="O2636" s="86"/>
      <c r="P2636" s="223">
        <f>O2636*H2636</f>
        <v>0</v>
      </c>
      <c r="Q2636" s="223">
        <v>0.00021000000000000001</v>
      </c>
      <c r="R2636" s="223">
        <f>Q2636*H2636</f>
        <v>0.0050400000000000002</v>
      </c>
      <c r="S2636" s="223">
        <v>0</v>
      </c>
      <c r="T2636" s="224">
        <f>S2636*H2636</f>
        <v>0</v>
      </c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R2636" s="225" t="s">
        <v>269</v>
      </c>
      <c r="AT2636" s="225" t="s">
        <v>162</v>
      </c>
      <c r="AU2636" s="225" t="s">
        <v>81</v>
      </c>
      <c r="AY2636" s="19" t="s">
        <v>160</v>
      </c>
      <c r="BE2636" s="226">
        <f>IF(N2636="základní",J2636,0)</f>
        <v>0</v>
      </c>
      <c r="BF2636" s="226">
        <f>IF(N2636="snížená",J2636,0)</f>
        <v>0</v>
      </c>
      <c r="BG2636" s="226">
        <f>IF(N2636="zákl. přenesená",J2636,0)</f>
        <v>0</v>
      </c>
      <c r="BH2636" s="226">
        <f>IF(N2636="sníž. přenesená",J2636,0)</f>
        <v>0</v>
      </c>
      <c r="BI2636" s="226">
        <f>IF(N2636="nulová",J2636,0)</f>
        <v>0</v>
      </c>
      <c r="BJ2636" s="19" t="s">
        <v>79</v>
      </c>
      <c r="BK2636" s="226">
        <f>ROUND(I2636*H2636,2)</f>
        <v>0</v>
      </c>
      <c r="BL2636" s="19" t="s">
        <v>269</v>
      </c>
      <c r="BM2636" s="225" t="s">
        <v>2682</v>
      </c>
    </row>
    <row r="2637" s="2" customFormat="1">
      <c r="A2637" s="40"/>
      <c r="B2637" s="41"/>
      <c r="C2637" s="42"/>
      <c r="D2637" s="227" t="s">
        <v>169</v>
      </c>
      <c r="E2637" s="42"/>
      <c r="F2637" s="228" t="s">
        <v>2683</v>
      </c>
      <c r="G2637" s="42"/>
      <c r="H2637" s="42"/>
      <c r="I2637" s="229"/>
      <c r="J2637" s="42"/>
      <c r="K2637" s="42"/>
      <c r="L2637" s="46"/>
      <c r="M2637" s="230"/>
      <c r="N2637" s="231"/>
      <c r="O2637" s="86"/>
      <c r="P2637" s="86"/>
      <c r="Q2637" s="86"/>
      <c r="R2637" s="86"/>
      <c r="S2637" s="86"/>
      <c r="T2637" s="87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T2637" s="19" t="s">
        <v>169</v>
      </c>
      <c r="AU2637" s="19" t="s">
        <v>81</v>
      </c>
    </row>
    <row r="2638" s="13" customFormat="1">
      <c r="A2638" s="13"/>
      <c r="B2638" s="232"/>
      <c r="C2638" s="233"/>
      <c r="D2638" s="234" t="s">
        <v>171</v>
      </c>
      <c r="E2638" s="235" t="s">
        <v>19</v>
      </c>
      <c r="F2638" s="236" t="s">
        <v>324</v>
      </c>
      <c r="G2638" s="233"/>
      <c r="H2638" s="235" t="s">
        <v>19</v>
      </c>
      <c r="I2638" s="237"/>
      <c r="J2638" s="233"/>
      <c r="K2638" s="233"/>
      <c r="L2638" s="238"/>
      <c r="M2638" s="239"/>
      <c r="N2638" s="240"/>
      <c r="O2638" s="240"/>
      <c r="P2638" s="240"/>
      <c r="Q2638" s="240"/>
      <c r="R2638" s="240"/>
      <c r="S2638" s="240"/>
      <c r="T2638" s="241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42" t="s">
        <v>171</v>
      </c>
      <c r="AU2638" s="242" t="s">
        <v>81</v>
      </c>
      <c r="AV2638" s="13" t="s">
        <v>79</v>
      </c>
      <c r="AW2638" s="13" t="s">
        <v>33</v>
      </c>
      <c r="AX2638" s="13" t="s">
        <v>72</v>
      </c>
      <c r="AY2638" s="242" t="s">
        <v>160</v>
      </c>
    </row>
    <row r="2639" s="13" customFormat="1">
      <c r="A2639" s="13"/>
      <c r="B2639" s="232"/>
      <c r="C2639" s="233"/>
      <c r="D2639" s="234" t="s">
        <v>171</v>
      </c>
      <c r="E2639" s="235" t="s">
        <v>19</v>
      </c>
      <c r="F2639" s="236" t="s">
        <v>1322</v>
      </c>
      <c r="G2639" s="233"/>
      <c r="H2639" s="235" t="s">
        <v>19</v>
      </c>
      <c r="I2639" s="237"/>
      <c r="J2639" s="233"/>
      <c r="K2639" s="233"/>
      <c r="L2639" s="238"/>
      <c r="M2639" s="239"/>
      <c r="N2639" s="240"/>
      <c r="O2639" s="240"/>
      <c r="P2639" s="240"/>
      <c r="Q2639" s="240"/>
      <c r="R2639" s="240"/>
      <c r="S2639" s="240"/>
      <c r="T2639" s="241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2" t="s">
        <v>171</v>
      </c>
      <c r="AU2639" s="242" t="s">
        <v>81</v>
      </c>
      <c r="AV2639" s="13" t="s">
        <v>79</v>
      </c>
      <c r="AW2639" s="13" t="s">
        <v>33</v>
      </c>
      <c r="AX2639" s="13" t="s">
        <v>72</v>
      </c>
      <c r="AY2639" s="242" t="s">
        <v>160</v>
      </c>
    </row>
    <row r="2640" s="14" customFormat="1">
      <c r="A2640" s="14"/>
      <c r="B2640" s="243"/>
      <c r="C2640" s="244"/>
      <c r="D2640" s="234" t="s">
        <v>171</v>
      </c>
      <c r="E2640" s="245" t="s">
        <v>19</v>
      </c>
      <c r="F2640" s="246" t="s">
        <v>167</v>
      </c>
      <c r="G2640" s="244"/>
      <c r="H2640" s="247">
        <v>4</v>
      </c>
      <c r="I2640" s="248"/>
      <c r="J2640" s="244"/>
      <c r="K2640" s="244"/>
      <c r="L2640" s="249"/>
      <c r="M2640" s="250"/>
      <c r="N2640" s="251"/>
      <c r="O2640" s="251"/>
      <c r="P2640" s="251"/>
      <c r="Q2640" s="251"/>
      <c r="R2640" s="251"/>
      <c r="S2640" s="251"/>
      <c r="T2640" s="252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3" t="s">
        <v>171</v>
      </c>
      <c r="AU2640" s="253" t="s">
        <v>81</v>
      </c>
      <c r="AV2640" s="14" t="s">
        <v>81</v>
      </c>
      <c r="AW2640" s="14" t="s">
        <v>33</v>
      </c>
      <c r="AX2640" s="14" t="s">
        <v>72</v>
      </c>
      <c r="AY2640" s="253" t="s">
        <v>160</v>
      </c>
    </row>
    <row r="2641" s="13" customFormat="1">
      <c r="A2641" s="13"/>
      <c r="B2641" s="232"/>
      <c r="C2641" s="233"/>
      <c r="D2641" s="234" t="s">
        <v>171</v>
      </c>
      <c r="E2641" s="235" t="s">
        <v>19</v>
      </c>
      <c r="F2641" s="236" t="s">
        <v>326</v>
      </c>
      <c r="G2641" s="233"/>
      <c r="H2641" s="235" t="s">
        <v>19</v>
      </c>
      <c r="I2641" s="237"/>
      <c r="J2641" s="233"/>
      <c r="K2641" s="233"/>
      <c r="L2641" s="238"/>
      <c r="M2641" s="239"/>
      <c r="N2641" s="240"/>
      <c r="O2641" s="240"/>
      <c r="P2641" s="240"/>
      <c r="Q2641" s="240"/>
      <c r="R2641" s="240"/>
      <c r="S2641" s="240"/>
      <c r="T2641" s="241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2" t="s">
        <v>171</v>
      </c>
      <c r="AU2641" s="242" t="s">
        <v>81</v>
      </c>
      <c r="AV2641" s="13" t="s">
        <v>79</v>
      </c>
      <c r="AW2641" s="13" t="s">
        <v>33</v>
      </c>
      <c r="AX2641" s="13" t="s">
        <v>72</v>
      </c>
      <c r="AY2641" s="242" t="s">
        <v>160</v>
      </c>
    </row>
    <row r="2642" s="13" customFormat="1">
      <c r="A2642" s="13"/>
      <c r="B2642" s="232"/>
      <c r="C2642" s="233"/>
      <c r="D2642" s="234" t="s">
        <v>171</v>
      </c>
      <c r="E2642" s="235" t="s">
        <v>19</v>
      </c>
      <c r="F2642" s="236" t="s">
        <v>1361</v>
      </c>
      <c r="G2642" s="233"/>
      <c r="H2642" s="235" t="s">
        <v>19</v>
      </c>
      <c r="I2642" s="237"/>
      <c r="J2642" s="233"/>
      <c r="K2642" s="233"/>
      <c r="L2642" s="238"/>
      <c r="M2642" s="239"/>
      <c r="N2642" s="240"/>
      <c r="O2642" s="240"/>
      <c r="P2642" s="240"/>
      <c r="Q2642" s="240"/>
      <c r="R2642" s="240"/>
      <c r="S2642" s="240"/>
      <c r="T2642" s="241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2" t="s">
        <v>171</v>
      </c>
      <c r="AU2642" s="242" t="s">
        <v>81</v>
      </c>
      <c r="AV2642" s="13" t="s">
        <v>79</v>
      </c>
      <c r="AW2642" s="13" t="s">
        <v>33</v>
      </c>
      <c r="AX2642" s="13" t="s">
        <v>72</v>
      </c>
      <c r="AY2642" s="242" t="s">
        <v>160</v>
      </c>
    </row>
    <row r="2643" s="14" customFormat="1">
      <c r="A2643" s="14"/>
      <c r="B2643" s="243"/>
      <c r="C2643" s="244"/>
      <c r="D2643" s="234" t="s">
        <v>171</v>
      </c>
      <c r="E2643" s="245" t="s">
        <v>19</v>
      </c>
      <c r="F2643" s="246" t="s">
        <v>167</v>
      </c>
      <c r="G2643" s="244"/>
      <c r="H2643" s="247">
        <v>4</v>
      </c>
      <c r="I2643" s="248"/>
      <c r="J2643" s="244"/>
      <c r="K2643" s="244"/>
      <c r="L2643" s="249"/>
      <c r="M2643" s="250"/>
      <c r="N2643" s="251"/>
      <c r="O2643" s="251"/>
      <c r="P2643" s="251"/>
      <c r="Q2643" s="251"/>
      <c r="R2643" s="251"/>
      <c r="S2643" s="251"/>
      <c r="T2643" s="25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3" t="s">
        <v>171</v>
      </c>
      <c r="AU2643" s="253" t="s">
        <v>81</v>
      </c>
      <c r="AV2643" s="14" t="s">
        <v>81</v>
      </c>
      <c r="AW2643" s="14" t="s">
        <v>33</v>
      </c>
      <c r="AX2643" s="14" t="s">
        <v>72</v>
      </c>
      <c r="AY2643" s="253" t="s">
        <v>160</v>
      </c>
    </row>
    <row r="2644" s="13" customFormat="1">
      <c r="A2644" s="13"/>
      <c r="B2644" s="232"/>
      <c r="C2644" s="233"/>
      <c r="D2644" s="234" t="s">
        <v>171</v>
      </c>
      <c r="E2644" s="235" t="s">
        <v>19</v>
      </c>
      <c r="F2644" s="236" t="s">
        <v>1367</v>
      </c>
      <c r="G2644" s="233"/>
      <c r="H2644" s="235" t="s">
        <v>19</v>
      </c>
      <c r="I2644" s="237"/>
      <c r="J2644" s="233"/>
      <c r="K2644" s="233"/>
      <c r="L2644" s="238"/>
      <c r="M2644" s="239"/>
      <c r="N2644" s="240"/>
      <c r="O2644" s="240"/>
      <c r="P2644" s="240"/>
      <c r="Q2644" s="240"/>
      <c r="R2644" s="240"/>
      <c r="S2644" s="240"/>
      <c r="T2644" s="241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2" t="s">
        <v>171</v>
      </c>
      <c r="AU2644" s="242" t="s">
        <v>81</v>
      </c>
      <c r="AV2644" s="13" t="s">
        <v>79</v>
      </c>
      <c r="AW2644" s="13" t="s">
        <v>33</v>
      </c>
      <c r="AX2644" s="13" t="s">
        <v>72</v>
      </c>
      <c r="AY2644" s="242" t="s">
        <v>160</v>
      </c>
    </row>
    <row r="2645" s="14" customFormat="1">
      <c r="A2645" s="14"/>
      <c r="B2645" s="243"/>
      <c r="C2645" s="244"/>
      <c r="D2645" s="234" t="s">
        <v>171</v>
      </c>
      <c r="E2645" s="245" t="s">
        <v>19</v>
      </c>
      <c r="F2645" s="246" t="s">
        <v>167</v>
      </c>
      <c r="G2645" s="244"/>
      <c r="H2645" s="247">
        <v>4</v>
      </c>
      <c r="I2645" s="248"/>
      <c r="J2645" s="244"/>
      <c r="K2645" s="244"/>
      <c r="L2645" s="249"/>
      <c r="M2645" s="250"/>
      <c r="N2645" s="251"/>
      <c r="O2645" s="251"/>
      <c r="P2645" s="251"/>
      <c r="Q2645" s="251"/>
      <c r="R2645" s="251"/>
      <c r="S2645" s="251"/>
      <c r="T2645" s="252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3" t="s">
        <v>171</v>
      </c>
      <c r="AU2645" s="253" t="s">
        <v>81</v>
      </c>
      <c r="AV2645" s="14" t="s">
        <v>81</v>
      </c>
      <c r="AW2645" s="14" t="s">
        <v>33</v>
      </c>
      <c r="AX2645" s="14" t="s">
        <v>72</v>
      </c>
      <c r="AY2645" s="253" t="s">
        <v>160</v>
      </c>
    </row>
    <row r="2646" s="13" customFormat="1">
      <c r="A2646" s="13"/>
      <c r="B2646" s="232"/>
      <c r="C2646" s="233"/>
      <c r="D2646" s="234" t="s">
        <v>171</v>
      </c>
      <c r="E2646" s="235" t="s">
        <v>19</v>
      </c>
      <c r="F2646" s="236" t="s">
        <v>1371</v>
      </c>
      <c r="G2646" s="233"/>
      <c r="H2646" s="235" t="s">
        <v>19</v>
      </c>
      <c r="I2646" s="237"/>
      <c r="J2646" s="233"/>
      <c r="K2646" s="233"/>
      <c r="L2646" s="238"/>
      <c r="M2646" s="239"/>
      <c r="N2646" s="240"/>
      <c r="O2646" s="240"/>
      <c r="P2646" s="240"/>
      <c r="Q2646" s="240"/>
      <c r="R2646" s="240"/>
      <c r="S2646" s="240"/>
      <c r="T2646" s="241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2" t="s">
        <v>171</v>
      </c>
      <c r="AU2646" s="242" t="s">
        <v>81</v>
      </c>
      <c r="AV2646" s="13" t="s">
        <v>79</v>
      </c>
      <c r="AW2646" s="13" t="s">
        <v>33</v>
      </c>
      <c r="AX2646" s="13" t="s">
        <v>72</v>
      </c>
      <c r="AY2646" s="242" t="s">
        <v>160</v>
      </c>
    </row>
    <row r="2647" s="14" customFormat="1">
      <c r="A2647" s="14"/>
      <c r="B2647" s="243"/>
      <c r="C2647" s="244"/>
      <c r="D2647" s="234" t="s">
        <v>171</v>
      </c>
      <c r="E2647" s="245" t="s">
        <v>19</v>
      </c>
      <c r="F2647" s="246" t="s">
        <v>167</v>
      </c>
      <c r="G2647" s="244"/>
      <c r="H2647" s="247">
        <v>4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171</v>
      </c>
      <c r="AU2647" s="253" t="s">
        <v>81</v>
      </c>
      <c r="AV2647" s="14" t="s">
        <v>81</v>
      </c>
      <c r="AW2647" s="14" t="s">
        <v>33</v>
      </c>
      <c r="AX2647" s="14" t="s">
        <v>72</v>
      </c>
      <c r="AY2647" s="253" t="s">
        <v>160</v>
      </c>
    </row>
    <row r="2648" s="13" customFormat="1">
      <c r="A2648" s="13"/>
      <c r="B2648" s="232"/>
      <c r="C2648" s="233"/>
      <c r="D2648" s="234" t="s">
        <v>171</v>
      </c>
      <c r="E2648" s="235" t="s">
        <v>19</v>
      </c>
      <c r="F2648" s="236" t="s">
        <v>1374</v>
      </c>
      <c r="G2648" s="233"/>
      <c r="H2648" s="235" t="s">
        <v>19</v>
      </c>
      <c r="I2648" s="237"/>
      <c r="J2648" s="233"/>
      <c r="K2648" s="233"/>
      <c r="L2648" s="238"/>
      <c r="M2648" s="239"/>
      <c r="N2648" s="240"/>
      <c r="O2648" s="240"/>
      <c r="P2648" s="240"/>
      <c r="Q2648" s="240"/>
      <c r="R2648" s="240"/>
      <c r="S2648" s="240"/>
      <c r="T2648" s="241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2" t="s">
        <v>171</v>
      </c>
      <c r="AU2648" s="242" t="s">
        <v>81</v>
      </c>
      <c r="AV2648" s="13" t="s">
        <v>79</v>
      </c>
      <c r="AW2648" s="13" t="s">
        <v>33</v>
      </c>
      <c r="AX2648" s="13" t="s">
        <v>72</v>
      </c>
      <c r="AY2648" s="242" t="s">
        <v>160</v>
      </c>
    </row>
    <row r="2649" s="14" customFormat="1">
      <c r="A2649" s="14"/>
      <c r="B2649" s="243"/>
      <c r="C2649" s="244"/>
      <c r="D2649" s="234" t="s">
        <v>171</v>
      </c>
      <c r="E2649" s="245" t="s">
        <v>19</v>
      </c>
      <c r="F2649" s="246" t="s">
        <v>167</v>
      </c>
      <c r="G2649" s="244"/>
      <c r="H2649" s="247">
        <v>4</v>
      </c>
      <c r="I2649" s="248"/>
      <c r="J2649" s="244"/>
      <c r="K2649" s="244"/>
      <c r="L2649" s="249"/>
      <c r="M2649" s="250"/>
      <c r="N2649" s="251"/>
      <c r="O2649" s="251"/>
      <c r="P2649" s="251"/>
      <c r="Q2649" s="251"/>
      <c r="R2649" s="251"/>
      <c r="S2649" s="251"/>
      <c r="T2649" s="252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3" t="s">
        <v>171</v>
      </c>
      <c r="AU2649" s="253" t="s">
        <v>81</v>
      </c>
      <c r="AV2649" s="14" t="s">
        <v>81</v>
      </c>
      <c r="AW2649" s="14" t="s">
        <v>33</v>
      </c>
      <c r="AX2649" s="14" t="s">
        <v>72</v>
      </c>
      <c r="AY2649" s="253" t="s">
        <v>160</v>
      </c>
    </row>
    <row r="2650" s="13" customFormat="1">
      <c r="A2650" s="13"/>
      <c r="B2650" s="232"/>
      <c r="C2650" s="233"/>
      <c r="D2650" s="234" t="s">
        <v>171</v>
      </c>
      <c r="E2650" s="235" t="s">
        <v>19</v>
      </c>
      <c r="F2650" s="236" t="s">
        <v>1377</v>
      </c>
      <c r="G2650" s="233"/>
      <c r="H2650" s="235" t="s">
        <v>19</v>
      </c>
      <c r="I2650" s="237"/>
      <c r="J2650" s="233"/>
      <c r="K2650" s="233"/>
      <c r="L2650" s="238"/>
      <c r="M2650" s="239"/>
      <c r="N2650" s="240"/>
      <c r="O2650" s="240"/>
      <c r="P2650" s="240"/>
      <c r="Q2650" s="240"/>
      <c r="R2650" s="240"/>
      <c r="S2650" s="240"/>
      <c r="T2650" s="241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2" t="s">
        <v>171</v>
      </c>
      <c r="AU2650" s="242" t="s">
        <v>81</v>
      </c>
      <c r="AV2650" s="13" t="s">
        <v>79</v>
      </c>
      <c r="AW2650" s="13" t="s">
        <v>33</v>
      </c>
      <c r="AX2650" s="13" t="s">
        <v>72</v>
      </c>
      <c r="AY2650" s="242" t="s">
        <v>160</v>
      </c>
    </row>
    <row r="2651" s="14" customFormat="1">
      <c r="A2651" s="14"/>
      <c r="B2651" s="243"/>
      <c r="C2651" s="244"/>
      <c r="D2651" s="234" t="s">
        <v>171</v>
      </c>
      <c r="E2651" s="245" t="s">
        <v>19</v>
      </c>
      <c r="F2651" s="246" t="s">
        <v>167</v>
      </c>
      <c r="G2651" s="244"/>
      <c r="H2651" s="247">
        <v>4</v>
      </c>
      <c r="I2651" s="248"/>
      <c r="J2651" s="244"/>
      <c r="K2651" s="244"/>
      <c r="L2651" s="249"/>
      <c r="M2651" s="250"/>
      <c r="N2651" s="251"/>
      <c r="O2651" s="251"/>
      <c r="P2651" s="251"/>
      <c r="Q2651" s="251"/>
      <c r="R2651" s="251"/>
      <c r="S2651" s="251"/>
      <c r="T2651" s="252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3" t="s">
        <v>171</v>
      </c>
      <c r="AU2651" s="253" t="s">
        <v>81</v>
      </c>
      <c r="AV2651" s="14" t="s">
        <v>81</v>
      </c>
      <c r="AW2651" s="14" t="s">
        <v>33</v>
      </c>
      <c r="AX2651" s="14" t="s">
        <v>72</v>
      </c>
      <c r="AY2651" s="253" t="s">
        <v>160</v>
      </c>
    </row>
    <row r="2652" s="15" customFormat="1">
      <c r="A2652" s="15"/>
      <c r="B2652" s="254"/>
      <c r="C2652" s="255"/>
      <c r="D2652" s="234" t="s">
        <v>171</v>
      </c>
      <c r="E2652" s="256" t="s">
        <v>19</v>
      </c>
      <c r="F2652" s="257" t="s">
        <v>173</v>
      </c>
      <c r="G2652" s="255"/>
      <c r="H2652" s="258">
        <v>24</v>
      </c>
      <c r="I2652" s="259"/>
      <c r="J2652" s="255"/>
      <c r="K2652" s="255"/>
      <c r="L2652" s="260"/>
      <c r="M2652" s="261"/>
      <c r="N2652" s="262"/>
      <c r="O2652" s="262"/>
      <c r="P2652" s="262"/>
      <c r="Q2652" s="262"/>
      <c r="R2652" s="262"/>
      <c r="S2652" s="262"/>
      <c r="T2652" s="263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T2652" s="264" t="s">
        <v>171</v>
      </c>
      <c r="AU2652" s="264" t="s">
        <v>81</v>
      </c>
      <c r="AV2652" s="15" t="s">
        <v>167</v>
      </c>
      <c r="AW2652" s="15" t="s">
        <v>33</v>
      </c>
      <c r="AX2652" s="15" t="s">
        <v>79</v>
      </c>
      <c r="AY2652" s="264" t="s">
        <v>160</v>
      </c>
    </row>
    <row r="2653" s="2" customFormat="1" ht="16.5" customHeight="1">
      <c r="A2653" s="40"/>
      <c r="B2653" s="41"/>
      <c r="C2653" s="214" t="s">
        <v>2684</v>
      </c>
      <c r="D2653" s="214" t="s">
        <v>162</v>
      </c>
      <c r="E2653" s="215" t="s">
        <v>2685</v>
      </c>
      <c r="F2653" s="216" t="s">
        <v>2686</v>
      </c>
      <c r="G2653" s="217" t="s">
        <v>207</v>
      </c>
      <c r="H2653" s="218">
        <v>53.920000000000002</v>
      </c>
      <c r="I2653" s="219"/>
      <c r="J2653" s="220">
        <f>ROUND(I2653*H2653,2)</f>
        <v>0</v>
      </c>
      <c r="K2653" s="216" t="s">
        <v>166</v>
      </c>
      <c r="L2653" s="46"/>
      <c r="M2653" s="221" t="s">
        <v>19</v>
      </c>
      <c r="N2653" s="222" t="s">
        <v>43</v>
      </c>
      <c r="O2653" s="86"/>
      <c r="P2653" s="223">
        <f>O2653*H2653</f>
        <v>0</v>
      </c>
      <c r="Q2653" s="223">
        <v>0.00032000000000000003</v>
      </c>
      <c r="R2653" s="223">
        <f>Q2653*H2653</f>
        <v>0.017254400000000003</v>
      </c>
      <c r="S2653" s="223">
        <v>0</v>
      </c>
      <c r="T2653" s="224">
        <f>S2653*H2653</f>
        <v>0</v>
      </c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R2653" s="225" t="s">
        <v>269</v>
      </c>
      <c r="AT2653" s="225" t="s">
        <v>162</v>
      </c>
      <c r="AU2653" s="225" t="s">
        <v>81</v>
      </c>
      <c r="AY2653" s="19" t="s">
        <v>160</v>
      </c>
      <c r="BE2653" s="226">
        <f>IF(N2653="základní",J2653,0)</f>
        <v>0</v>
      </c>
      <c r="BF2653" s="226">
        <f>IF(N2653="snížená",J2653,0)</f>
        <v>0</v>
      </c>
      <c r="BG2653" s="226">
        <f>IF(N2653="zákl. přenesená",J2653,0)</f>
        <v>0</v>
      </c>
      <c r="BH2653" s="226">
        <f>IF(N2653="sníž. přenesená",J2653,0)</f>
        <v>0</v>
      </c>
      <c r="BI2653" s="226">
        <f>IF(N2653="nulová",J2653,0)</f>
        <v>0</v>
      </c>
      <c r="BJ2653" s="19" t="s">
        <v>79</v>
      </c>
      <c r="BK2653" s="226">
        <f>ROUND(I2653*H2653,2)</f>
        <v>0</v>
      </c>
      <c r="BL2653" s="19" t="s">
        <v>269</v>
      </c>
      <c r="BM2653" s="225" t="s">
        <v>2687</v>
      </c>
    </row>
    <row r="2654" s="2" customFormat="1">
      <c r="A2654" s="40"/>
      <c r="B2654" s="41"/>
      <c r="C2654" s="42"/>
      <c r="D2654" s="227" t="s">
        <v>169</v>
      </c>
      <c r="E2654" s="42"/>
      <c r="F2654" s="228" t="s">
        <v>2688</v>
      </c>
      <c r="G2654" s="42"/>
      <c r="H2654" s="42"/>
      <c r="I2654" s="229"/>
      <c r="J2654" s="42"/>
      <c r="K2654" s="42"/>
      <c r="L2654" s="46"/>
      <c r="M2654" s="230"/>
      <c r="N2654" s="231"/>
      <c r="O2654" s="86"/>
      <c r="P2654" s="86"/>
      <c r="Q2654" s="86"/>
      <c r="R2654" s="86"/>
      <c r="S2654" s="86"/>
      <c r="T2654" s="87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T2654" s="19" t="s">
        <v>169</v>
      </c>
      <c r="AU2654" s="19" t="s">
        <v>81</v>
      </c>
    </row>
    <row r="2655" s="13" customFormat="1">
      <c r="A2655" s="13"/>
      <c r="B2655" s="232"/>
      <c r="C2655" s="233"/>
      <c r="D2655" s="234" t="s">
        <v>171</v>
      </c>
      <c r="E2655" s="235" t="s">
        <v>19</v>
      </c>
      <c r="F2655" s="236" t="s">
        <v>324</v>
      </c>
      <c r="G2655" s="233"/>
      <c r="H2655" s="235" t="s">
        <v>19</v>
      </c>
      <c r="I2655" s="237"/>
      <c r="J2655" s="233"/>
      <c r="K2655" s="233"/>
      <c r="L2655" s="238"/>
      <c r="M2655" s="239"/>
      <c r="N2655" s="240"/>
      <c r="O2655" s="240"/>
      <c r="P2655" s="240"/>
      <c r="Q2655" s="240"/>
      <c r="R2655" s="240"/>
      <c r="S2655" s="240"/>
      <c r="T2655" s="241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2" t="s">
        <v>171</v>
      </c>
      <c r="AU2655" s="242" t="s">
        <v>81</v>
      </c>
      <c r="AV2655" s="13" t="s">
        <v>79</v>
      </c>
      <c r="AW2655" s="13" t="s">
        <v>33</v>
      </c>
      <c r="AX2655" s="13" t="s">
        <v>72</v>
      </c>
      <c r="AY2655" s="242" t="s">
        <v>160</v>
      </c>
    </row>
    <row r="2656" s="13" customFormat="1">
      <c r="A2656" s="13"/>
      <c r="B2656" s="232"/>
      <c r="C2656" s="233"/>
      <c r="D2656" s="234" t="s">
        <v>171</v>
      </c>
      <c r="E2656" s="235" t="s">
        <v>19</v>
      </c>
      <c r="F2656" s="236" t="s">
        <v>1322</v>
      </c>
      <c r="G2656" s="233"/>
      <c r="H2656" s="235" t="s">
        <v>19</v>
      </c>
      <c r="I2656" s="237"/>
      <c r="J2656" s="233"/>
      <c r="K2656" s="233"/>
      <c r="L2656" s="238"/>
      <c r="M2656" s="239"/>
      <c r="N2656" s="240"/>
      <c r="O2656" s="240"/>
      <c r="P2656" s="240"/>
      <c r="Q2656" s="240"/>
      <c r="R2656" s="240"/>
      <c r="S2656" s="240"/>
      <c r="T2656" s="241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2" t="s">
        <v>171</v>
      </c>
      <c r="AU2656" s="242" t="s">
        <v>81</v>
      </c>
      <c r="AV2656" s="13" t="s">
        <v>79</v>
      </c>
      <c r="AW2656" s="13" t="s">
        <v>33</v>
      </c>
      <c r="AX2656" s="13" t="s">
        <v>72</v>
      </c>
      <c r="AY2656" s="242" t="s">
        <v>160</v>
      </c>
    </row>
    <row r="2657" s="14" customFormat="1">
      <c r="A2657" s="14"/>
      <c r="B2657" s="243"/>
      <c r="C2657" s="244"/>
      <c r="D2657" s="234" t="s">
        <v>171</v>
      </c>
      <c r="E2657" s="245" t="s">
        <v>19</v>
      </c>
      <c r="F2657" s="246" t="s">
        <v>1555</v>
      </c>
      <c r="G2657" s="244"/>
      <c r="H2657" s="247">
        <v>11.619999999999999</v>
      </c>
      <c r="I2657" s="248"/>
      <c r="J2657" s="244"/>
      <c r="K2657" s="244"/>
      <c r="L2657" s="249"/>
      <c r="M2657" s="250"/>
      <c r="N2657" s="251"/>
      <c r="O2657" s="251"/>
      <c r="P2657" s="251"/>
      <c r="Q2657" s="251"/>
      <c r="R2657" s="251"/>
      <c r="S2657" s="251"/>
      <c r="T2657" s="252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3" t="s">
        <v>171</v>
      </c>
      <c r="AU2657" s="253" t="s">
        <v>81</v>
      </c>
      <c r="AV2657" s="14" t="s">
        <v>81</v>
      </c>
      <c r="AW2657" s="14" t="s">
        <v>33</v>
      </c>
      <c r="AX2657" s="14" t="s">
        <v>72</v>
      </c>
      <c r="AY2657" s="253" t="s">
        <v>160</v>
      </c>
    </row>
    <row r="2658" s="13" customFormat="1">
      <c r="A2658" s="13"/>
      <c r="B2658" s="232"/>
      <c r="C2658" s="233"/>
      <c r="D2658" s="234" t="s">
        <v>171</v>
      </c>
      <c r="E2658" s="235" t="s">
        <v>19</v>
      </c>
      <c r="F2658" s="236" t="s">
        <v>326</v>
      </c>
      <c r="G2658" s="233"/>
      <c r="H2658" s="235" t="s">
        <v>19</v>
      </c>
      <c r="I2658" s="237"/>
      <c r="J2658" s="233"/>
      <c r="K2658" s="233"/>
      <c r="L2658" s="238"/>
      <c r="M2658" s="239"/>
      <c r="N2658" s="240"/>
      <c r="O2658" s="240"/>
      <c r="P2658" s="240"/>
      <c r="Q2658" s="240"/>
      <c r="R2658" s="240"/>
      <c r="S2658" s="240"/>
      <c r="T2658" s="241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2" t="s">
        <v>171</v>
      </c>
      <c r="AU2658" s="242" t="s">
        <v>81</v>
      </c>
      <c r="AV2658" s="13" t="s">
        <v>79</v>
      </c>
      <c r="AW2658" s="13" t="s">
        <v>33</v>
      </c>
      <c r="AX2658" s="13" t="s">
        <v>72</v>
      </c>
      <c r="AY2658" s="242" t="s">
        <v>160</v>
      </c>
    </row>
    <row r="2659" s="13" customFormat="1">
      <c r="A2659" s="13"/>
      <c r="B2659" s="232"/>
      <c r="C2659" s="233"/>
      <c r="D2659" s="234" t="s">
        <v>171</v>
      </c>
      <c r="E2659" s="235" t="s">
        <v>19</v>
      </c>
      <c r="F2659" s="236" t="s">
        <v>1361</v>
      </c>
      <c r="G2659" s="233"/>
      <c r="H2659" s="235" t="s">
        <v>19</v>
      </c>
      <c r="I2659" s="237"/>
      <c r="J2659" s="233"/>
      <c r="K2659" s="233"/>
      <c r="L2659" s="238"/>
      <c r="M2659" s="239"/>
      <c r="N2659" s="240"/>
      <c r="O2659" s="240"/>
      <c r="P2659" s="240"/>
      <c r="Q2659" s="240"/>
      <c r="R2659" s="240"/>
      <c r="S2659" s="240"/>
      <c r="T2659" s="241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2" t="s">
        <v>171</v>
      </c>
      <c r="AU2659" s="242" t="s">
        <v>81</v>
      </c>
      <c r="AV2659" s="13" t="s">
        <v>79</v>
      </c>
      <c r="AW2659" s="13" t="s">
        <v>33</v>
      </c>
      <c r="AX2659" s="13" t="s">
        <v>72</v>
      </c>
      <c r="AY2659" s="242" t="s">
        <v>160</v>
      </c>
    </row>
    <row r="2660" s="14" customFormat="1">
      <c r="A2660" s="14"/>
      <c r="B2660" s="243"/>
      <c r="C2660" s="244"/>
      <c r="D2660" s="234" t="s">
        <v>171</v>
      </c>
      <c r="E2660" s="245" t="s">
        <v>19</v>
      </c>
      <c r="F2660" s="246" t="s">
        <v>1567</v>
      </c>
      <c r="G2660" s="244"/>
      <c r="H2660" s="247">
        <v>8.3000000000000007</v>
      </c>
      <c r="I2660" s="248"/>
      <c r="J2660" s="244"/>
      <c r="K2660" s="244"/>
      <c r="L2660" s="249"/>
      <c r="M2660" s="250"/>
      <c r="N2660" s="251"/>
      <c r="O2660" s="251"/>
      <c r="P2660" s="251"/>
      <c r="Q2660" s="251"/>
      <c r="R2660" s="251"/>
      <c r="S2660" s="251"/>
      <c r="T2660" s="252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3" t="s">
        <v>171</v>
      </c>
      <c r="AU2660" s="253" t="s">
        <v>81</v>
      </c>
      <c r="AV2660" s="14" t="s">
        <v>81</v>
      </c>
      <c r="AW2660" s="14" t="s">
        <v>33</v>
      </c>
      <c r="AX2660" s="14" t="s">
        <v>72</v>
      </c>
      <c r="AY2660" s="253" t="s">
        <v>160</v>
      </c>
    </row>
    <row r="2661" s="13" customFormat="1">
      <c r="A2661" s="13"/>
      <c r="B2661" s="232"/>
      <c r="C2661" s="233"/>
      <c r="D2661" s="234" t="s">
        <v>171</v>
      </c>
      <c r="E2661" s="235" t="s">
        <v>19</v>
      </c>
      <c r="F2661" s="236" t="s">
        <v>1367</v>
      </c>
      <c r="G2661" s="233"/>
      <c r="H2661" s="235" t="s">
        <v>19</v>
      </c>
      <c r="I2661" s="237"/>
      <c r="J2661" s="233"/>
      <c r="K2661" s="233"/>
      <c r="L2661" s="238"/>
      <c r="M2661" s="239"/>
      <c r="N2661" s="240"/>
      <c r="O2661" s="240"/>
      <c r="P2661" s="240"/>
      <c r="Q2661" s="240"/>
      <c r="R2661" s="240"/>
      <c r="S2661" s="240"/>
      <c r="T2661" s="241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2" t="s">
        <v>171</v>
      </c>
      <c r="AU2661" s="242" t="s">
        <v>81</v>
      </c>
      <c r="AV2661" s="13" t="s">
        <v>79</v>
      </c>
      <c r="AW2661" s="13" t="s">
        <v>33</v>
      </c>
      <c r="AX2661" s="13" t="s">
        <v>72</v>
      </c>
      <c r="AY2661" s="242" t="s">
        <v>160</v>
      </c>
    </row>
    <row r="2662" s="14" customFormat="1">
      <c r="A2662" s="14"/>
      <c r="B2662" s="243"/>
      <c r="C2662" s="244"/>
      <c r="D2662" s="234" t="s">
        <v>171</v>
      </c>
      <c r="E2662" s="245" t="s">
        <v>19</v>
      </c>
      <c r="F2662" s="246" t="s">
        <v>1569</v>
      </c>
      <c r="G2662" s="244"/>
      <c r="H2662" s="247">
        <v>8.5</v>
      </c>
      <c r="I2662" s="248"/>
      <c r="J2662" s="244"/>
      <c r="K2662" s="244"/>
      <c r="L2662" s="249"/>
      <c r="M2662" s="250"/>
      <c r="N2662" s="251"/>
      <c r="O2662" s="251"/>
      <c r="P2662" s="251"/>
      <c r="Q2662" s="251"/>
      <c r="R2662" s="251"/>
      <c r="S2662" s="251"/>
      <c r="T2662" s="252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3" t="s">
        <v>171</v>
      </c>
      <c r="AU2662" s="253" t="s">
        <v>81</v>
      </c>
      <c r="AV2662" s="14" t="s">
        <v>81</v>
      </c>
      <c r="AW2662" s="14" t="s">
        <v>33</v>
      </c>
      <c r="AX2662" s="14" t="s">
        <v>72</v>
      </c>
      <c r="AY2662" s="253" t="s">
        <v>160</v>
      </c>
    </row>
    <row r="2663" s="13" customFormat="1">
      <c r="A2663" s="13"/>
      <c r="B2663" s="232"/>
      <c r="C2663" s="233"/>
      <c r="D2663" s="234" t="s">
        <v>171</v>
      </c>
      <c r="E2663" s="235" t="s">
        <v>19</v>
      </c>
      <c r="F2663" s="236" t="s">
        <v>1371</v>
      </c>
      <c r="G2663" s="233"/>
      <c r="H2663" s="235" t="s">
        <v>19</v>
      </c>
      <c r="I2663" s="237"/>
      <c r="J2663" s="233"/>
      <c r="K2663" s="233"/>
      <c r="L2663" s="238"/>
      <c r="M2663" s="239"/>
      <c r="N2663" s="240"/>
      <c r="O2663" s="240"/>
      <c r="P2663" s="240"/>
      <c r="Q2663" s="240"/>
      <c r="R2663" s="240"/>
      <c r="S2663" s="240"/>
      <c r="T2663" s="241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2" t="s">
        <v>171</v>
      </c>
      <c r="AU2663" s="242" t="s">
        <v>81</v>
      </c>
      <c r="AV2663" s="13" t="s">
        <v>79</v>
      </c>
      <c r="AW2663" s="13" t="s">
        <v>33</v>
      </c>
      <c r="AX2663" s="13" t="s">
        <v>72</v>
      </c>
      <c r="AY2663" s="242" t="s">
        <v>160</v>
      </c>
    </row>
    <row r="2664" s="14" customFormat="1">
      <c r="A2664" s="14"/>
      <c r="B2664" s="243"/>
      <c r="C2664" s="244"/>
      <c r="D2664" s="234" t="s">
        <v>171</v>
      </c>
      <c r="E2664" s="245" t="s">
        <v>19</v>
      </c>
      <c r="F2664" s="246" t="s">
        <v>1569</v>
      </c>
      <c r="G2664" s="244"/>
      <c r="H2664" s="247">
        <v>8.5</v>
      </c>
      <c r="I2664" s="248"/>
      <c r="J2664" s="244"/>
      <c r="K2664" s="244"/>
      <c r="L2664" s="249"/>
      <c r="M2664" s="250"/>
      <c r="N2664" s="251"/>
      <c r="O2664" s="251"/>
      <c r="P2664" s="251"/>
      <c r="Q2664" s="251"/>
      <c r="R2664" s="251"/>
      <c r="S2664" s="251"/>
      <c r="T2664" s="252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3" t="s">
        <v>171</v>
      </c>
      <c r="AU2664" s="253" t="s">
        <v>81</v>
      </c>
      <c r="AV2664" s="14" t="s">
        <v>81</v>
      </c>
      <c r="AW2664" s="14" t="s">
        <v>33</v>
      </c>
      <c r="AX2664" s="14" t="s">
        <v>72</v>
      </c>
      <c r="AY2664" s="253" t="s">
        <v>160</v>
      </c>
    </row>
    <row r="2665" s="13" customFormat="1">
      <c r="A2665" s="13"/>
      <c r="B2665" s="232"/>
      <c r="C2665" s="233"/>
      <c r="D2665" s="234" t="s">
        <v>171</v>
      </c>
      <c r="E2665" s="235" t="s">
        <v>19</v>
      </c>
      <c r="F2665" s="236" t="s">
        <v>1374</v>
      </c>
      <c r="G2665" s="233"/>
      <c r="H2665" s="235" t="s">
        <v>19</v>
      </c>
      <c r="I2665" s="237"/>
      <c r="J2665" s="233"/>
      <c r="K2665" s="233"/>
      <c r="L2665" s="238"/>
      <c r="M2665" s="239"/>
      <c r="N2665" s="240"/>
      <c r="O2665" s="240"/>
      <c r="P2665" s="240"/>
      <c r="Q2665" s="240"/>
      <c r="R2665" s="240"/>
      <c r="S2665" s="240"/>
      <c r="T2665" s="241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2" t="s">
        <v>171</v>
      </c>
      <c r="AU2665" s="242" t="s">
        <v>81</v>
      </c>
      <c r="AV2665" s="13" t="s">
        <v>79</v>
      </c>
      <c r="AW2665" s="13" t="s">
        <v>33</v>
      </c>
      <c r="AX2665" s="13" t="s">
        <v>72</v>
      </c>
      <c r="AY2665" s="242" t="s">
        <v>160</v>
      </c>
    </row>
    <row r="2666" s="14" customFormat="1">
      <c r="A2666" s="14"/>
      <c r="B2666" s="243"/>
      <c r="C2666" s="244"/>
      <c r="D2666" s="234" t="s">
        <v>171</v>
      </c>
      <c r="E2666" s="245" t="s">
        <v>19</v>
      </c>
      <c r="F2666" s="246" t="s">
        <v>1569</v>
      </c>
      <c r="G2666" s="244"/>
      <c r="H2666" s="247">
        <v>8.5</v>
      </c>
      <c r="I2666" s="248"/>
      <c r="J2666" s="244"/>
      <c r="K2666" s="244"/>
      <c r="L2666" s="249"/>
      <c r="M2666" s="250"/>
      <c r="N2666" s="251"/>
      <c r="O2666" s="251"/>
      <c r="P2666" s="251"/>
      <c r="Q2666" s="251"/>
      <c r="R2666" s="251"/>
      <c r="S2666" s="251"/>
      <c r="T2666" s="252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3" t="s">
        <v>171</v>
      </c>
      <c r="AU2666" s="253" t="s">
        <v>81</v>
      </c>
      <c r="AV2666" s="14" t="s">
        <v>81</v>
      </c>
      <c r="AW2666" s="14" t="s">
        <v>33</v>
      </c>
      <c r="AX2666" s="14" t="s">
        <v>72</v>
      </c>
      <c r="AY2666" s="253" t="s">
        <v>160</v>
      </c>
    </row>
    <row r="2667" s="13" customFormat="1">
      <c r="A2667" s="13"/>
      <c r="B2667" s="232"/>
      <c r="C2667" s="233"/>
      <c r="D2667" s="234" t="s">
        <v>171</v>
      </c>
      <c r="E2667" s="235" t="s">
        <v>19</v>
      </c>
      <c r="F2667" s="236" t="s">
        <v>1377</v>
      </c>
      <c r="G2667" s="233"/>
      <c r="H2667" s="235" t="s">
        <v>19</v>
      </c>
      <c r="I2667" s="237"/>
      <c r="J2667" s="233"/>
      <c r="K2667" s="233"/>
      <c r="L2667" s="238"/>
      <c r="M2667" s="239"/>
      <c r="N2667" s="240"/>
      <c r="O2667" s="240"/>
      <c r="P2667" s="240"/>
      <c r="Q2667" s="240"/>
      <c r="R2667" s="240"/>
      <c r="S2667" s="240"/>
      <c r="T2667" s="241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2" t="s">
        <v>171</v>
      </c>
      <c r="AU2667" s="242" t="s">
        <v>81</v>
      </c>
      <c r="AV2667" s="13" t="s">
        <v>79</v>
      </c>
      <c r="AW2667" s="13" t="s">
        <v>33</v>
      </c>
      <c r="AX2667" s="13" t="s">
        <v>72</v>
      </c>
      <c r="AY2667" s="242" t="s">
        <v>160</v>
      </c>
    </row>
    <row r="2668" s="14" customFormat="1">
      <c r="A2668" s="14"/>
      <c r="B2668" s="243"/>
      <c r="C2668" s="244"/>
      <c r="D2668" s="234" t="s">
        <v>171</v>
      </c>
      <c r="E2668" s="245" t="s">
        <v>19</v>
      </c>
      <c r="F2668" s="246" t="s">
        <v>1569</v>
      </c>
      <c r="G2668" s="244"/>
      <c r="H2668" s="247">
        <v>8.5</v>
      </c>
      <c r="I2668" s="248"/>
      <c r="J2668" s="244"/>
      <c r="K2668" s="244"/>
      <c r="L2668" s="249"/>
      <c r="M2668" s="250"/>
      <c r="N2668" s="251"/>
      <c r="O2668" s="251"/>
      <c r="P2668" s="251"/>
      <c r="Q2668" s="251"/>
      <c r="R2668" s="251"/>
      <c r="S2668" s="251"/>
      <c r="T2668" s="252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3" t="s">
        <v>171</v>
      </c>
      <c r="AU2668" s="253" t="s">
        <v>81</v>
      </c>
      <c r="AV2668" s="14" t="s">
        <v>81</v>
      </c>
      <c r="AW2668" s="14" t="s">
        <v>33</v>
      </c>
      <c r="AX2668" s="14" t="s">
        <v>72</v>
      </c>
      <c r="AY2668" s="253" t="s">
        <v>160</v>
      </c>
    </row>
    <row r="2669" s="15" customFormat="1">
      <c r="A2669" s="15"/>
      <c r="B2669" s="254"/>
      <c r="C2669" s="255"/>
      <c r="D2669" s="234" t="s">
        <v>171</v>
      </c>
      <c r="E2669" s="256" t="s">
        <v>19</v>
      </c>
      <c r="F2669" s="257" t="s">
        <v>173</v>
      </c>
      <c r="G2669" s="255"/>
      <c r="H2669" s="258">
        <v>53.920000000000002</v>
      </c>
      <c r="I2669" s="259"/>
      <c r="J2669" s="255"/>
      <c r="K2669" s="255"/>
      <c r="L2669" s="260"/>
      <c r="M2669" s="261"/>
      <c r="N2669" s="262"/>
      <c r="O2669" s="262"/>
      <c r="P2669" s="262"/>
      <c r="Q2669" s="262"/>
      <c r="R2669" s="262"/>
      <c r="S2669" s="262"/>
      <c r="T2669" s="263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64" t="s">
        <v>171</v>
      </c>
      <c r="AU2669" s="264" t="s">
        <v>81</v>
      </c>
      <c r="AV2669" s="15" t="s">
        <v>167</v>
      </c>
      <c r="AW2669" s="15" t="s">
        <v>33</v>
      </c>
      <c r="AX2669" s="15" t="s">
        <v>79</v>
      </c>
      <c r="AY2669" s="264" t="s">
        <v>160</v>
      </c>
    </row>
    <row r="2670" s="2" customFormat="1" ht="24.15" customHeight="1">
      <c r="A2670" s="40"/>
      <c r="B2670" s="41"/>
      <c r="C2670" s="214" t="s">
        <v>2689</v>
      </c>
      <c r="D2670" s="214" t="s">
        <v>162</v>
      </c>
      <c r="E2670" s="215" t="s">
        <v>2690</v>
      </c>
      <c r="F2670" s="216" t="s">
        <v>2691</v>
      </c>
      <c r="G2670" s="217" t="s">
        <v>253</v>
      </c>
      <c r="H2670" s="218">
        <v>1.319</v>
      </c>
      <c r="I2670" s="219"/>
      <c r="J2670" s="220">
        <f>ROUND(I2670*H2670,2)</f>
        <v>0</v>
      </c>
      <c r="K2670" s="216" t="s">
        <v>166</v>
      </c>
      <c r="L2670" s="46"/>
      <c r="M2670" s="221" t="s">
        <v>19</v>
      </c>
      <c r="N2670" s="222" t="s">
        <v>43</v>
      </c>
      <c r="O2670" s="86"/>
      <c r="P2670" s="223">
        <f>O2670*H2670</f>
        <v>0</v>
      </c>
      <c r="Q2670" s="223">
        <v>0</v>
      </c>
      <c r="R2670" s="223">
        <f>Q2670*H2670</f>
        <v>0</v>
      </c>
      <c r="S2670" s="223">
        <v>0</v>
      </c>
      <c r="T2670" s="224">
        <f>S2670*H2670</f>
        <v>0</v>
      </c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R2670" s="225" t="s">
        <v>269</v>
      </c>
      <c r="AT2670" s="225" t="s">
        <v>162</v>
      </c>
      <c r="AU2670" s="225" t="s">
        <v>81</v>
      </c>
      <c r="AY2670" s="19" t="s">
        <v>160</v>
      </c>
      <c r="BE2670" s="226">
        <f>IF(N2670="základní",J2670,0)</f>
        <v>0</v>
      </c>
      <c r="BF2670" s="226">
        <f>IF(N2670="snížená",J2670,0)</f>
        <v>0</v>
      </c>
      <c r="BG2670" s="226">
        <f>IF(N2670="zákl. přenesená",J2670,0)</f>
        <v>0</v>
      </c>
      <c r="BH2670" s="226">
        <f>IF(N2670="sníž. přenesená",J2670,0)</f>
        <v>0</v>
      </c>
      <c r="BI2670" s="226">
        <f>IF(N2670="nulová",J2670,0)</f>
        <v>0</v>
      </c>
      <c r="BJ2670" s="19" t="s">
        <v>79</v>
      </c>
      <c r="BK2670" s="226">
        <f>ROUND(I2670*H2670,2)</f>
        <v>0</v>
      </c>
      <c r="BL2670" s="19" t="s">
        <v>269</v>
      </c>
      <c r="BM2670" s="225" t="s">
        <v>2692</v>
      </c>
    </row>
    <row r="2671" s="2" customFormat="1">
      <c r="A2671" s="40"/>
      <c r="B2671" s="41"/>
      <c r="C2671" s="42"/>
      <c r="D2671" s="227" t="s">
        <v>169</v>
      </c>
      <c r="E2671" s="42"/>
      <c r="F2671" s="228" t="s">
        <v>2693</v>
      </c>
      <c r="G2671" s="42"/>
      <c r="H2671" s="42"/>
      <c r="I2671" s="229"/>
      <c r="J2671" s="42"/>
      <c r="K2671" s="42"/>
      <c r="L2671" s="46"/>
      <c r="M2671" s="230"/>
      <c r="N2671" s="231"/>
      <c r="O2671" s="86"/>
      <c r="P2671" s="86"/>
      <c r="Q2671" s="86"/>
      <c r="R2671" s="86"/>
      <c r="S2671" s="86"/>
      <c r="T2671" s="87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T2671" s="19" t="s">
        <v>169</v>
      </c>
      <c r="AU2671" s="19" t="s">
        <v>81</v>
      </c>
    </row>
    <row r="2672" s="12" customFormat="1" ht="22.8" customHeight="1">
      <c r="A2672" s="12"/>
      <c r="B2672" s="198"/>
      <c r="C2672" s="199"/>
      <c r="D2672" s="200" t="s">
        <v>71</v>
      </c>
      <c r="E2672" s="212" t="s">
        <v>624</v>
      </c>
      <c r="F2672" s="212" t="s">
        <v>625</v>
      </c>
      <c r="G2672" s="199"/>
      <c r="H2672" s="199"/>
      <c r="I2672" s="202"/>
      <c r="J2672" s="213">
        <f>BK2672</f>
        <v>0</v>
      </c>
      <c r="K2672" s="199"/>
      <c r="L2672" s="204"/>
      <c r="M2672" s="205"/>
      <c r="N2672" s="206"/>
      <c r="O2672" s="206"/>
      <c r="P2672" s="207">
        <f>SUM(P2673:P2886)</f>
        <v>0</v>
      </c>
      <c r="Q2672" s="206"/>
      <c r="R2672" s="207">
        <f>SUM(R2673:R2886)</f>
        <v>4.6562461599999994</v>
      </c>
      <c r="S2672" s="206"/>
      <c r="T2672" s="208">
        <f>SUM(T2673:T2886)</f>
        <v>0</v>
      </c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R2672" s="209" t="s">
        <v>81</v>
      </c>
      <c r="AT2672" s="210" t="s">
        <v>71</v>
      </c>
      <c r="AU2672" s="210" t="s">
        <v>79</v>
      </c>
      <c r="AY2672" s="209" t="s">
        <v>160</v>
      </c>
      <c r="BK2672" s="211">
        <f>SUM(BK2673:BK2886)</f>
        <v>0</v>
      </c>
    </row>
    <row r="2673" s="2" customFormat="1" ht="16.5" customHeight="1">
      <c r="A2673" s="40"/>
      <c r="B2673" s="41"/>
      <c r="C2673" s="214" t="s">
        <v>2694</v>
      </c>
      <c r="D2673" s="214" t="s">
        <v>162</v>
      </c>
      <c r="E2673" s="215" t="s">
        <v>2695</v>
      </c>
      <c r="F2673" s="216" t="s">
        <v>2696</v>
      </c>
      <c r="G2673" s="217" t="s">
        <v>181</v>
      </c>
      <c r="H2673" s="218">
        <v>325.31299999999999</v>
      </c>
      <c r="I2673" s="219"/>
      <c r="J2673" s="220">
        <f>ROUND(I2673*H2673,2)</f>
        <v>0</v>
      </c>
      <c r="K2673" s="216" t="s">
        <v>166</v>
      </c>
      <c r="L2673" s="46"/>
      <c r="M2673" s="221" t="s">
        <v>19</v>
      </c>
      <c r="N2673" s="222" t="s">
        <v>43</v>
      </c>
      <c r="O2673" s="86"/>
      <c r="P2673" s="223">
        <f>O2673*H2673</f>
        <v>0</v>
      </c>
      <c r="Q2673" s="223">
        <v>0</v>
      </c>
      <c r="R2673" s="223">
        <f>Q2673*H2673</f>
        <v>0</v>
      </c>
      <c r="S2673" s="223">
        <v>0</v>
      </c>
      <c r="T2673" s="224">
        <f>S2673*H2673</f>
        <v>0</v>
      </c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R2673" s="225" t="s">
        <v>269</v>
      </c>
      <c r="AT2673" s="225" t="s">
        <v>162</v>
      </c>
      <c r="AU2673" s="225" t="s">
        <v>81</v>
      </c>
      <c r="AY2673" s="19" t="s">
        <v>160</v>
      </c>
      <c r="BE2673" s="226">
        <f>IF(N2673="základní",J2673,0)</f>
        <v>0</v>
      </c>
      <c r="BF2673" s="226">
        <f>IF(N2673="snížená",J2673,0)</f>
        <v>0</v>
      </c>
      <c r="BG2673" s="226">
        <f>IF(N2673="zákl. přenesená",J2673,0)</f>
        <v>0</v>
      </c>
      <c r="BH2673" s="226">
        <f>IF(N2673="sníž. přenesená",J2673,0)</f>
        <v>0</v>
      </c>
      <c r="BI2673" s="226">
        <f>IF(N2673="nulová",J2673,0)</f>
        <v>0</v>
      </c>
      <c r="BJ2673" s="19" t="s">
        <v>79</v>
      </c>
      <c r="BK2673" s="226">
        <f>ROUND(I2673*H2673,2)</f>
        <v>0</v>
      </c>
      <c r="BL2673" s="19" t="s">
        <v>269</v>
      </c>
      <c r="BM2673" s="225" t="s">
        <v>2697</v>
      </c>
    </row>
    <row r="2674" s="2" customFormat="1">
      <c r="A2674" s="40"/>
      <c r="B2674" s="41"/>
      <c r="C2674" s="42"/>
      <c r="D2674" s="227" t="s">
        <v>169</v>
      </c>
      <c r="E2674" s="42"/>
      <c r="F2674" s="228" t="s">
        <v>2698</v>
      </c>
      <c r="G2674" s="42"/>
      <c r="H2674" s="42"/>
      <c r="I2674" s="229"/>
      <c r="J2674" s="42"/>
      <c r="K2674" s="42"/>
      <c r="L2674" s="46"/>
      <c r="M2674" s="230"/>
      <c r="N2674" s="231"/>
      <c r="O2674" s="86"/>
      <c r="P2674" s="86"/>
      <c r="Q2674" s="86"/>
      <c r="R2674" s="86"/>
      <c r="S2674" s="86"/>
      <c r="T2674" s="87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T2674" s="19" t="s">
        <v>169</v>
      </c>
      <c r="AU2674" s="19" t="s">
        <v>81</v>
      </c>
    </row>
    <row r="2675" s="13" customFormat="1">
      <c r="A2675" s="13"/>
      <c r="B2675" s="232"/>
      <c r="C2675" s="233"/>
      <c r="D2675" s="234" t="s">
        <v>171</v>
      </c>
      <c r="E2675" s="235" t="s">
        <v>19</v>
      </c>
      <c r="F2675" s="236" t="s">
        <v>324</v>
      </c>
      <c r="G2675" s="233"/>
      <c r="H2675" s="235" t="s">
        <v>19</v>
      </c>
      <c r="I2675" s="237"/>
      <c r="J2675" s="233"/>
      <c r="K2675" s="233"/>
      <c r="L2675" s="238"/>
      <c r="M2675" s="239"/>
      <c r="N2675" s="240"/>
      <c r="O2675" s="240"/>
      <c r="P2675" s="240"/>
      <c r="Q2675" s="240"/>
      <c r="R2675" s="240"/>
      <c r="S2675" s="240"/>
      <c r="T2675" s="241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42" t="s">
        <v>171</v>
      </c>
      <c r="AU2675" s="242" t="s">
        <v>81</v>
      </c>
      <c r="AV2675" s="13" t="s">
        <v>79</v>
      </c>
      <c r="AW2675" s="13" t="s">
        <v>33</v>
      </c>
      <c r="AX2675" s="13" t="s">
        <v>72</v>
      </c>
      <c r="AY2675" s="242" t="s">
        <v>160</v>
      </c>
    </row>
    <row r="2676" s="13" customFormat="1">
      <c r="A2676" s="13"/>
      <c r="B2676" s="232"/>
      <c r="C2676" s="233"/>
      <c r="D2676" s="234" t="s">
        <v>171</v>
      </c>
      <c r="E2676" s="235" t="s">
        <v>19</v>
      </c>
      <c r="F2676" s="236" t="s">
        <v>354</v>
      </c>
      <c r="G2676" s="233"/>
      <c r="H2676" s="235" t="s">
        <v>19</v>
      </c>
      <c r="I2676" s="237"/>
      <c r="J2676" s="233"/>
      <c r="K2676" s="233"/>
      <c r="L2676" s="238"/>
      <c r="M2676" s="239"/>
      <c r="N2676" s="240"/>
      <c r="O2676" s="240"/>
      <c r="P2676" s="240"/>
      <c r="Q2676" s="240"/>
      <c r="R2676" s="240"/>
      <c r="S2676" s="240"/>
      <c r="T2676" s="241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2" t="s">
        <v>171</v>
      </c>
      <c r="AU2676" s="242" t="s">
        <v>81</v>
      </c>
      <c r="AV2676" s="13" t="s">
        <v>79</v>
      </c>
      <c r="AW2676" s="13" t="s">
        <v>33</v>
      </c>
      <c r="AX2676" s="13" t="s">
        <v>72</v>
      </c>
      <c r="AY2676" s="242" t="s">
        <v>160</v>
      </c>
    </row>
    <row r="2677" s="14" customFormat="1">
      <c r="A2677" s="14"/>
      <c r="B2677" s="243"/>
      <c r="C2677" s="244"/>
      <c r="D2677" s="234" t="s">
        <v>171</v>
      </c>
      <c r="E2677" s="245" t="s">
        <v>19</v>
      </c>
      <c r="F2677" s="246" t="s">
        <v>2699</v>
      </c>
      <c r="G2677" s="244"/>
      <c r="H2677" s="247">
        <v>51.710000000000001</v>
      </c>
      <c r="I2677" s="248"/>
      <c r="J2677" s="244"/>
      <c r="K2677" s="244"/>
      <c r="L2677" s="249"/>
      <c r="M2677" s="250"/>
      <c r="N2677" s="251"/>
      <c r="O2677" s="251"/>
      <c r="P2677" s="251"/>
      <c r="Q2677" s="251"/>
      <c r="R2677" s="251"/>
      <c r="S2677" s="251"/>
      <c r="T2677" s="252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3" t="s">
        <v>171</v>
      </c>
      <c r="AU2677" s="253" t="s">
        <v>81</v>
      </c>
      <c r="AV2677" s="14" t="s">
        <v>81</v>
      </c>
      <c r="AW2677" s="14" t="s">
        <v>33</v>
      </c>
      <c r="AX2677" s="14" t="s">
        <v>72</v>
      </c>
      <c r="AY2677" s="253" t="s">
        <v>160</v>
      </c>
    </row>
    <row r="2678" s="16" customFormat="1">
      <c r="A2678" s="16"/>
      <c r="B2678" s="265"/>
      <c r="C2678" s="266"/>
      <c r="D2678" s="234" t="s">
        <v>171</v>
      </c>
      <c r="E2678" s="267" t="s">
        <v>19</v>
      </c>
      <c r="F2678" s="268" t="s">
        <v>198</v>
      </c>
      <c r="G2678" s="266"/>
      <c r="H2678" s="269">
        <v>51.710000000000001</v>
      </c>
      <c r="I2678" s="270"/>
      <c r="J2678" s="266"/>
      <c r="K2678" s="266"/>
      <c r="L2678" s="271"/>
      <c r="M2678" s="272"/>
      <c r="N2678" s="273"/>
      <c r="O2678" s="273"/>
      <c r="P2678" s="273"/>
      <c r="Q2678" s="273"/>
      <c r="R2678" s="273"/>
      <c r="S2678" s="273"/>
      <c r="T2678" s="274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T2678" s="275" t="s">
        <v>171</v>
      </c>
      <c r="AU2678" s="275" t="s">
        <v>81</v>
      </c>
      <c r="AV2678" s="16" t="s">
        <v>178</v>
      </c>
      <c r="AW2678" s="16" t="s">
        <v>33</v>
      </c>
      <c r="AX2678" s="16" t="s">
        <v>72</v>
      </c>
      <c r="AY2678" s="275" t="s">
        <v>160</v>
      </c>
    </row>
    <row r="2679" s="13" customFormat="1">
      <c r="A2679" s="13"/>
      <c r="B2679" s="232"/>
      <c r="C2679" s="233"/>
      <c r="D2679" s="234" t="s">
        <v>171</v>
      </c>
      <c r="E2679" s="235" t="s">
        <v>19</v>
      </c>
      <c r="F2679" s="236" t="s">
        <v>1322</v>
      </c>
      <c r="G2679" s="233"/>
      <c r="H2679" s="235" t="s">
        <v>19</v>
      </c>
      <c r="I2679" s="237"/>
      <c r="J2679" s="233"/>
      <c r="K2679" s="233"/>
      <c r="L2679" s="238"/>
      <c r="M2679" s="239"/>
      <c r="N2679" s="240"/>
      <c r="O2679" s="240"/>
      <c r="P2679" s="240"/>
      <c r="Q2679" s="240"/>
      <c r="R2679" s="240"/>
      <c r="S2679" s="240"/>
      <c r="T2679" s="241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2" t="s">
        <v>171</v>
      </c>
      <c r="AU2679" s="242" t="s">
        <v>81</v>
      </c>
      <c r="AV2679" s="13" t="s">
        <v>79</v>
      </c>
      <c r="AW2679" s="13" t="s">
        <v>33</v>
      </c>
      <c r="AX2679" s="13" t="s">
        <v>72</v>
      </c>
      <c r="AY2679" s="242" t="s">
        <v>160</v>
      </c>
    </row>
    <row r="2680" s="14" customFormat="1">
      <c r="A2680" s="14"/>
      <c r="B2680" s="243"/>
      <c r="C2680" s="244"/>
      <c r="D2680" s="234" t="s">
        <v>171</v>
      </c>
      <c r="E2680" s="245" t="s">
        <v>19</v>
      </c>
      <c r="F2680" s="246" t="s">
        <v>2700</v>
      </c>
      <c r="G2680" s="244"/>
      <c r="H2680" s="247">
        <v>8.4299999999999997</v>
      </c>
      <c r="I2680" s="248"/>
      <c r="J2680" s="244"/>
      <c r="K2680" s="244"/>
      <c r="L2680" s="249"/>
      <c r="M2680" s="250"/>
      <c r="N2680" s="251"/>
      <c r="O2680" s="251"/>
      <c r="P2680" s="251"/>
      <c r="Q2680" s="251"/>
      <c r="R2680" s="251"/>
      <c r="S2680" s="251"/>
      <c r="T2680" s="252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3" t="s">
        <v>171</v>
      </c>
      <c r="AU2680" s="253" t="s">
        <v>81</v>
      </c>
      <c r="AV2680" s="14" t="s">
        <v>81</v>
      </c>
      <c r="AW2680" s="14" t="s">
        <v>33</v>
      </c>
      <c r="AX2680" s="14" t="s">
        <v>72</v>
      </c>
      <c r="AY2680" s="253" t="s">
        <v>160</v>
      </c>
    </row>
    <row r="2681" s="16" customFormat="1">
      <c r="A2681" s="16"/>
      <c r="B2681" s="265"/>
      <c r="C2681" s="266"/>
      <c r="D2681" s="234" t="s">
        <v>171</v>
      </c>
      <c r="E2681" s="267" t="s">
        <v>19</v>
      </c>
      <c r="F2681" s="268" t="s">
        <v>198</v>
      </c>
      <c r="G2681" s="266"/>
      <c r="H2681" s="269">
        <v>8.4299999999999997</v>
      </c>
      <c r="I2681" s="270"/>
      <c r="J2681" s="266"/>
      <c r="K2681" s="266"/>
      <c r="L2681" s="271"/>
      <c r="M2681" s="272"/>
      <c r="N2681" s="273"/>
      <c r="O2681" s="273"/>
      <c r="P2681" s="273"/>
      <c r="Q2681" s="273"/>
      <c r="R2681" s="273"/>
      <c r="S2681" s="273"/>
      <c r="T2681" s="274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T2681" s="275" t="s">
        <v>171</v>
      </c>
      <c r="AU2681" s="275" t="s">
        <v>81</v>
      </c>
      <c r="AV2681" s="16" t="s">
        <v>178</v>
      </c>
      <c r="AW2681" s="16" t="s">
        <v>33</v>
      </c>
      <c r="AX2681" s="16" t="s">
        <v>72</v>
      </c>
      <c r="AY2681" s="275" t="s">
        <v>160</v>
      </c>
    </row>
    <row r="2682" s="13" customFormat="1">
      <c r="A2682" s="13"/>
      <c r="B2682" s="232"/>
      <c r="C2682" s="233"/>
      <c r="D2682" s="234" t="s">
        <v>171</v>
      </c>
      <c r="E2682" s="235" t="s">
        <v>19</v>
      </c>
      <c r="F2682" s="236" t="s">
        <v>2701</v>
      </c>
      <c r="G2682" s="233"/>
      <c r="H2682" s="235" t="s">
        <v>19</v>
      </c>
      <c r="I2682" s="237"/>
      <c r="J2682" s="233"/>
      <c r="K2682" s="233"/>
      <c r="L2682" s="238"/>
      <c r="M2682" s="239"/>
      <c r="N2682" s="240"/>
      <c r="O2682" s="240"/>
      <c r="P2682" s="240"/>
      <c r="Q2682" s="240"/>
      <c r="R2682" s="240"/>
      <c r="S2682" s="240"/>
      <c r="T2682" s="241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2" t="s">
        <v>171</v>
      </c>
      <c r="AU2682" s="242" t="s">
        <v>81</v>
      </c>
      <c r="AV2682" s="13" t="s">
        <v>79</v>
      </c>
      <c r="AW2682" s="13" t="s">
        <v>33</v>
      </c>
      <c r="AX2682" s="13" t="s">
        <v>72</v>
      </c>
      <c r="AY2682" s="242" t="s">
        <v>160</v>
      </c>
    </row>
    <row r="2683" s="14" customFormat="1">
      <c r="A2683" s="14"/>
      <c r="B2683" s="243"/>
      <c r="C2683" s="244"/>
      <c r="D2683" s="234" t="s">
        <v>171</v>
      </c>
      <c r="E2683" s="245" t="s">
        <v>19</v>
      </c>
      <c r="F2683" s="246" t="s">
        <v>2702</v>
      </c>
      <c r="G2683" s="244"/>
      <c r="H2683" s="247">
        <v>5.3630000000000004</v>
      </c>
      <c r="I2683" s="248"/>
      <c r="J2683" s="244"/>
      <c r="K2683" s="244"/>
      <c r="L2683" s="249"/>
      <c r="M2683" s="250"/>
      <c r="N2683" s="251"/>
      <c r="O2683" s="251"/>
      <c r="P2683" s="251"/>
      <c r="Q2683" s="251"/>
      <c r="R2683" s="251"/>
      <c r="S2683" s="251"/>
      <c r="T2683" s="252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3" t="s">
        <v>171</v>
      </c>
      <c r="AU2683" s="253" t="s">
        <v>81</v>
      </c>
      <c r="AV2683" s="14" t="s">
        <v>81</v>
      </c>
      <c r="AW2683" s="14" t="s">
        <v>33</v>
      </c>
      <c r="AX2683" s="14" t="s">
        <v>72</v>
      </c>
      <c r="AY2683" s="253" t="s">
        <v>160</v>
      </c>
    </row>
    <row r="2684" s="16" customFormat="1">
      <c r="A2684" s="16"/>
      <c r="B2684" s="265"/>
      <c r="C2684" s="266"/>
      <c r="D2684" s="234" t="s">
        <v>171</v>
      </c>
      <c r="E2684" s="267" t="s">
        <v>19</v>
      </c>
      <c r="F2684" s="268" t="s">
        <v>198</v>
      </c>
      <c r="G2684" s="266"/>
      <c r="H2684" s="269">
        <v>5.3630000000000004</v>
      </c>
      <c r="I2684" s="270"/>
      <c r="J2684" s="266"/>
      <c r="K2684" s="266"/>
      <c r="L2684" s="271"/>
      <c r="M2684" s="272"/>
      <c r="N2684" s="273"/>
      <c r="O2684" s="273"/>
      <c r="P2684" s="273"/>
      <c r="Q2684" s="273"/>
      <c r="R2684" s="273"/>
      <c r="S2684" s="273"/>
      <c r="T2684" s="274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T2684" s="275" t="s">
        <v>171</v>
      </c>
      <c r="AU2684" s="275" t="s">
        <v>81</v>
      </c>
      <c r="AV2684" s="16" t="s">
        <v>178</v>
      </c>
      <c r="AW2684" s="16" t="s">
        <v>33</v>
      </c>
      <c r="AX2684" s="16" t="s">
        <v>72</v>
      </c>
      <c r="AY2684" s="275" t="s">
        <v>160</v>
      </c>
    </row>
    <row r="2685" s="13" customFormat="1">
      <c r="A2685" s="13"/>
      <c r="B2685" s="232"/>
      <c r="C2685" s="233"/>
      <c r="D2685" s="234" t="s">
        <v>171</v>
      </c>
      <c r="E2685" s="235" t="s">
        <v>19</v>
      </c>
      <c r="F2685" s="236" t="s">
        <v>1328</v>
      </c>
      <c r="G2685" s="233"/>
      <c r="H2685" s="235" t="s">
        <v>19</v>
      </c>
      <c r="I2685" s="237"/>
      <c r="J2685" s="233"/>
      <c r="K2685" s="233"/>
      <c r="L2685" s="238"/>
      <c r="M2685" s="239"/>
      <c r="N2685" s="240"/>
      <c r="O2685" s="240"/>
      <c r="P2685" s="240"/>
      <c r="Q2685" s="240"/>
      <c r="R2685" s="240"/>
      <c r="S2685" s="240"/>
      <c r="T2685" s="241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2" t="s">
        <v>171</v>
      </c>
      <c r="AU2685" s="242" t="s">
        <v>81</v>
      </c>
      <c r="AV2685" s="13" t="s">
        <v>79</v>
      </c>
      <c r="AW2685" s="13" t="s">
        <v>33</v>
      </c>
      <c r="AX2685" s="13" t="s">
        <v>72</v>
      </c>
      <c r="AY2685" s="242" t="s">
        <v>160</v>
      </c>
    </row>
    <row r="2686" s="14" customFormat="1">
      <c r="A2686" s="14"/>
      <c r="B2686" s="243"/>
      <c r="C2686" s="244"/>
      <c r="D2686" s="234" t="s">
        <v>171</v>
      </c>
      <c r="E2686" s="245" t="s">
        <v>19</v>
      </c>
      <c r="F2686" s="246" t="s">
        <v>2703</v>
      </c>
      <c r="G2686" s="244"/>
      <c r="H2686" s="247">
        <v>7.5</v>
      </c>
      <c r="I2686" s="248"/>
      <c r="J2686" s="244"/>
      <c r="K2686" s="244"/>
      <c r="L2686" s="249"/>
      <c r="M2686" s="250"/>
      <c r="N2686" s="251"/>
      <c r="O2686" s="251"/>
      <c r="P2686" s="251"/>
      <c r="Q2686" s="251"/>
      <c r="R2686" s="251"/>
      <c r="S2686" s="251"/>
      <c r="T2686" s="252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3" t="s">
        <v>171</v>
      </c>
      <c r="AU2686" s="253" t="s">
        <v>81</v>
      </c>
      <c r="AV2686" s="14" t="s">
        <v>81</v>
      </c>
      <c r="AW2686" s="14" t="s">
        <v>33</v>
      </c>
      <c r="AX2686" s="14" t="s">
        <v>72</v>
      </c>
      <c r="AY2686" s="253" t="s">
        <v>160</v>
      </c>
    </row>
    <row r="2687" s="16" customFormat="1">
      <c r="A2687" s="16"/>
      <c r="B2687" s="265"/>
      <c r="C2687" s="266"/>
      <c r="D2687" s="234" t="s">
        <v>171</v>
      </c>
      <c r="E2687" s="267" t="s">
        <v>19</v>
      </c>
      <c r="F2687" s="268" t="s">
        <v>198</v>
      </c>
      <c r="G2687" s="266"/>
      <c r="H2687" s="269">
        <v>7.5</v>
      </c>
      <c r="I2687" s="270"/>
      <c r="J2687" s="266"/>
      <c r="K2687" s="266"/>
      <c r="L2687" s="271"/>
      <c r="M2687" s="272"/>
      <c r="N2687" s="273"/>
      <c r="O2687" s="273"/>
      <c r="P2687" s="273"/>
      <c r="Q2687" s="273"/>
      <c r="R2687" s="273"/>
      <c r="S2687" s="273"/>
      <c r="T2687" s="274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T2687" s="275" t="s">
        <v>171</v>
      </c>
      <c r="AU2687" s="275" t="s">
        <v>81</v>
      </c>
      <c r="AV2687" s="16" t="s">
        <v>178</v>
      </c>
      <c r="AW2687" s="16" t="s">
        <v>33</v>
      </c>
      <c r="AX2687" s="16" t="s">
        <v>72</v>
      </c>
      <c r="AY2687" s="275" t="s">
        <v>160</v>
      </c>
    </row>
    <row r="2688" s="13" customFormat="1">
      <c r="A2688" s="13"/>
      <c r="B2688" s="232"/>
      <c r="C2688" s="233"/>
      <c r="D2688" s="234" t="s">
        <v>171</v>
      </c>
      <c r="E2688" s="235" t="s">
        <v>19</v>
      </c>
      <c r="F2688" s="236" t="s">
        <v>1267</v>
      </c>
      <c r="G2688" s="233"/>
      <c r="H2688" s="235" t="s">
        <v>19</v>
      </c>
      <c r="I2688" s="237"/>
      <c r="J2688" s="233"/>
      <c r="K2688" s="233"/>
      <c r="L2688" s="238"/>
      <c r="M2688" s="239"/>
      <c r="N2688" s="240"/>
      <c r="O2688" s="240"/>
      <c r="P2688" s="240"/>
      <c r="Q2688" s="240"/>
      <c r="R2688" s="240"/>
      <c r="S2688" s="240"/>
      <c r="T2688" s="241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2" t="s">
        <v>171</v>
      </c>
      <c r="AU2688" s="242" t="s">
        <v>81</v>
      </c>
      <c r="AV2688" s="13" t="s">
        <v>79</v>
      </c>
      <c r="AW2688" s="13" t="s">
        <v>33</v>
      </c>
      <c r="AX2688" s="13" t="s">
        <v>72</v>
      </c>
      <c r="AY2688" s="242" t="s">
        <v>160</v>
      </c>
    </row>
    <row r="2689" s="14" customFormat="1">
      <c r="A2689" s="14"/>
      <c r="B2689" s="243"/>
      <c r="C2689" s="244"/>
      <c r="D2689" s="234" t="s">
        <v>171</v>
      </c>
      <c r="E2689" s="245" t="s">
        <v>19</v>
      </c>
      <c r="F2689" s="246" t="s">
        <v>2704</v>
      </c>
      <c r="G2689" s="244"/>
      <c r="H2689" s="247">
        <v>84.670000000000002</v>
      </c>
      <c r="I2689" s="248"/>
      <c r="J2689" s="244"/>
      <c r="K2689" s="244"/>
      <c r="L2689" s="249"/>
      <c r="M2689" s="250"/>
      <c r="N2689" s="251"/>
      <c r="O2689" s="251"/>
      <c r="P2689" s="251"/>
      <c r="Q2689" s="251"/>
      <c r="R2689" s="251"/>
      <c r="S2689" s="251"/>
      <c r="T2689" s="252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3" t="s">
        <v>171</v>
      </c>
      <c r="AU2689" s="253" t="s">
        <v>81</v>
      </c>
      <c r="AV2689" s="14" t="s">
        <v>81</v>
      </c>
      <c r="AW2689" s="14" t="s">
        <v>33</v>
      </c>
      <c r="AX2689" s="14" t="s">
        <v>72</v>
      </c>
      <c r="AY2689" s="253" t="s">
        <v>160</v>
      </c>
    </row>
    <row r="2690" s="16" customFormat="1">
      <c r="A2690" s="16"/>
      <c r="B2690" s="265"/>
      <c r="C2690" s="266"/>
      <c r="D2690" s="234" t="s">
        <v>171</v>
      </c>
      <c r="E2690" s="267" t="s">
        <v>19</v>
      </c>
      <c r="F2690" s="268" t="s">
        <v>198</v>
      </c>
      <c r="G2690" s="266"/>
      <c r="H2690" s="269">
        <v>84.670000000000002</v>
      </c>
      <c r="I2690" s="270"/>
      <c r="J2690" s="266"/>
      <c r="K2690" s="266"/>
      <c r="L2690" s="271"/>
      <c r="M2690" s="272"/>
      <c r="N2690" s="273"/>
      <c r="O2690" s="273"/>
      <c r="P2690" s="273"/>
      <c r="Q2690" s="273"/>
      <c r="R2690" s="273"/>
      <c r="S2690" s="273"/>
      <c r="T2690" s="274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T2690" s="275" t="s">
        <v>171</v>
      </c>
      <c r="AU2690" s="275" t="s">
        <v>81</v>
      </c>
      <c r="AV2690" s="16" t="s">
        <v>178</v>
      </c>
      <c r="AW2690" s="16" t="s">
        <v>33</v>
      </c>
      <c r="AX2690" s="16" t="s">
        <v>72</v>
      </c>
      <c r="AY2690" s="275" t="s">
        <v>160</v>
      </c>
    </row>
    <row r="2691" s="13" customFormat="1">
      <c r="A2691" s="13"/>
      <c r="B2691" s="232"/>
      <c r="C2691" s="233"/>
      <c r="D2691" s="234" t="s">
        <v>171</v>
      </c>
      <c r="E2691" s="235" t="s">
        <v>19</v>
      </c>
      <c r="F2691" s="236" t="s">
        <v>326</v>
      </c>
      <c r="G2691" s="233"/>
      <c r="H2691" s="235" t="s">
        <v>19</v>
      </c>
      <c r="I2691" s="237"/>
      <c r="J2691" s="233"/>
      <c r="K2691" s="233"/>
      <c r="L2691" s="238"/>
      <c r="M2691" s="239"/>
      <c r="N2691" s="240"/>
      <c r="O2691" s="240"/>
      <c r="P2691" s="240"/>
      <c r="Q2691" s="240"/>
      <c r="R2691" s="240"/>
      <c r="S2691" s="240"/>
      <c r="T2691" s="241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2" t="s">
        <v>171</v>
      </c>
      <c r="AU2691" s="242" t="s">
        <v>81</v>
      </c>
      <c r="AV2691" s="13" t="s">
        <v>79</v>
      </c>
      <c r="AW2691" s="13" t="s">
        <v>33</v>
      </c>
      <c r="AX2691" s="13" t="s">
        <v>72</v>
      </c>
      <c r="AY2691" s="242" t="s">
        <v>160</v>
      </c>
    </row>
    <row r="2692" s="14" customFormat="1">
      <c r="A2692" s="14"/>
      <c r="B2692" s="243"/>
      <c r="C2692" s="244"/>
      <c r="D2692" s="234" t="s">
        <v>171</v>
      </c>
      <c r="E2692" s="245" t="s">
        <v>19</v>
      </c>
      <c r="F2692" s="246" t="s">
        <v>2705</v>
      </c>
      <c r="G2692" s="244"/>
      <c r="H2692" s="247">
        <v>167.63999999999999</v>
      </c>
      <c r="I2692" s="248"/>
      <c r="J2692" s="244"/>
      <c r="K2692" s="244"/>
      <c r="L2692" s="249"/>
      <c r="M2692" s="250"/>
      <c r="N2692" s="251"/>
      <c r="O2692" s="251"/>
      <c r="P2692" s="251"/>
      <c r="Q2692" s="251"/>
      <c r="R2692" s="251"/>
      <c r="S2692" s="251"/>
      <c r="T2692" s="252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3" t="s">
        <v>171</v>
      </c>
      <c r="AU2692" s="253" t="s">
        <v>81</v>
      </c>
      <c r="AV2692" s="14" t="s">
        <v>81</v>
      </c>
      <c r="AW2692" s="14" t="s">
        <v>33</v>
      </c>
      <c r="AX2692" s="14" t="s">
        <v>72</v>
      </c>
      <c r="AY2692" s="253" t="s">
        <v>160</v>
      </c>
    </row>
    <row r="2693" s="16" customFormat="1">
      <c r="A2693" s="16"/>
      <c r="B2693" s="265"/>
      <c r="C2693" s="266"/>
      <c r="D2693" s="234" t="s">
        <v>171</v>
      </c>
      <c r="E2693" s="267" t="s">
        <v>19</v>
      </c>
      <c r="F2693" s="268" t="s">
        <v>198</v>
      </c>
      <c r="G2693" s="266"/>
      <c r="H2693" s="269">
        <v>167.63999999999999</v>
      </c>
      <c r="I2693" s="270"/>
      <c r="J2693" s="266"/>
      <c r="K2693" s="266"/>
      <c r="L2693" s="271"/>
      <c r="M2693" s="272"/>
      <c r="N2693" s="273"/>
      <c r="O2693" s="273"/>
      <c r="P2693" s="273"/>
      <c r="Q2693" s="273"/>
      <c r="R2693" s="273"/>
      <c r="S2693" s="273"/>
      <c r="T2693" s="274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T2693" s="275" t="s">
        <v>171</v>
      </c>
      <c r="AU2693" s="275" t="s">
        <v>81</v>
      </c>
      <c r="AV2693" s="16" t="s">
        <v>178</v>
      </c>
      <c r="AW2693" s="16" t="s">
        <v>33</v>
      </c>
      <c r="AX2693" s="16" t="s">
        <v>72</v>
      </c>
      <c r="AY2693" s="275" t="s">
        <v>160</v>
      </c>
    </row>
    <row r="2694" s="15" customFormat="1">
      <c r="A2694" s="15"/>
      <c r="B2694" s="254"/>
      <c r="C2694" s="255"/>
      <c r="D2694" s="234" t="s">
        <v>171</v>
      </c>
      <c r="E2694" s="256" t="s">
        <v>19</v>
      </c>
      <c r="F2694" s="257" t="s">
        <v>173</v>
      </c>
      <c r="G2694" s="255"/>
      <c r="H2694" s="258">
        <v>325.31299999999999</v>
      </c>
      <c r="I2694" s="259"/>
      <c r="J2694" s="255"/>
      <c r="K2694" s="255"/>
      <c r="L2694" s="260"/>
      <c r="M2694" s="261"/>
      <c r="N2694" s="262"/>
      <c r="O2694" s="262"/>
      <c r="P2694" s="262"/>
      <c r="Q2694" s="262"/>
      <c r="R2694" s="262"/>
      <c r="S2694" s="262"/>
      <c r="T2694" s="263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T2694" s="264" t="s">
        <v>171</v>
      </c>
      <c r="AU2694" s="264" t="s">
        <v>81</v>
      </c>
      <c r="AV2694" s="15" t="s">
        <v>167</v>
      </c>
      <c r="AW2694" s="15" t="s">
        <v>33</v>
      </c>
      <c r="AX2694" s="15" t="s">
        <v>79</v>
      </c>
      <c r="AY2694" s="264" t="s">
        <v>160</v>
      </c>
    </row>
    <row r="2695" s="2" customFormat="1" ht="21.75" customHeight="1">
      <c r="A2695" s="40"/>
      <c r="B2695" s="41"/>
      <c r="C2695" s="214" t="s">
        <v>2706</v>
      </c>
      <c r="D2695" s="214" t="s">
        <v>162</v>
      </c>
      <c r="E2695" s="215" t="s">
        <v>2707</v>
      </c>
      <c r="F2695" s="216" t="s">
        <v>2708</v>
      </c>
      <c r="G2695" s="217" t="s">
        <v>181</v>
      </c>
      <c r="H2695" s="218">
        <v>69.909999999999997</v>
      </c>
      <c r="I2695" s="219"/>
      <c r="J2695" s="220">
        <f>ROUND(I2695*H2695,2)</f>
        <v>0</v>
      </c>
      <c r="K2695" s="216" t="s">
        <v>166</v>
      </c>
      <c r="L2695" s="46"/>
      <c r="M2695" s="221" t="s">
        <v>19</v>
      </c>
      <c r="N2695" s="222" t="s">
        <v>43</v>
      </c>
      <c r="O2695" s="86"/>
      <c r="P2695" s="223">
        <f>O2695*H2695</f>
        <v>0</v>
      </c>
      <c r="Q2695" s="223">
        <v>0</v>
      </c>
      <c r="R2695" s="223">
        <f>Q2695*H2695</f>
        <v>0</v>
      </c>
      <c r="S2695" s="223">
        <v>0</v>
      </c>
      <c r="T2695" s="224">
        <f>S2695*H2695</f>
        <v>0</v>
      </c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R2695" s="225" t="s">
        <v>269</v>
      </c>
      <c r="AT2695" s="225" t="s">
        <v>162</v>
      </c>
      <c r="AU2695" s="225" t="s">
        <v>81</v>
      </c>
      <c r="AY2695" s="19" t="s">
        <v>160</v>
      </c>
      <c r="BE2695" s="226">
        <f>IF(N2695="základní",J2695,0)</f>
        <v>0</v>
      </c>
      <c r="BF2695" s="226">
        <f>IF(N2695="snížená",J2695,0)</f>
        <v>0</v>
      </c>
      <c r="BG2695" s="226">
        <f>IF(N2695="zákl. přenesená",J2695,0)</f>
        <v>0</v>
      </c>
      <c r="BH2695" s="226">
        <f>IF(N2695="sníž. přenesená",J2695,0)</f>
        <v>0</v>
      </c>
      <c r="BI2695" s="226">
        <f>IF(N2695="nulová",J2695,0)</f>
        <v>0</v>
      </c>
      <c r="BJ2695" s="19" t="s">
        <v>79</v>
      </c>
      <c r="BK2695" s="226">
        <f>ROUND(I2695*H2695,2)</f>
        <v>0</v>
      </c>
      <c r="BL2695" s="19" t="s">
        <v>269</v>
      </c>
      <c r="BM2695" s="225" t="s">
        <v>2709</v>
      </c>
    </row>
    <row r="2696" s="2" customFormat="1">
      <c r="A2696" s="40"/>
      <c r="B2696" s="41"/>
      <c r="C2696" s="42"/>
      <c r="D2696" s="227" t="s">
        <v>169</v>
      </c>
      <c r="E2696" s="42"/>
      <c r="F2696" s="228" t="s">
        <v>2710</v>
      </c>
      <c r="G2696" s="42"/>
      <c r="H2696" s="42"/>
      <c r="I2696" s="229"/>
      <c r="J2696" s="42"/>
      <c r="K2696" s="42"/>
      <c r="L2696" s="46"/>
      <c r="M2696" s="230"/>
      <c r="N2696" s="231"/>
      <c r="O2696" s="86"/>
      <c r="P2696" s="86"/>
      <c r="Q2696" s="86"/>
      <c r="R2696" s="86"/>
      <c r="S2696" s="86"/>
      <c r="T2696" s="87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T2696" s="19" t="s">
        <v>169</v>
      </c>
      <c r="AU2696" s="19" t="s">
        <v>81</v>
      </c>
    </row>
    <row r="2697" s="13" customFormat="1">
      <c r="A2697" s="13"/>
      <c r="B2697" s="232"/>
      <c r="C2697" s="233"/>
      <c r="D2697" s="234" t="s">
        <v>171</v>
      </c>
      <c r="E2697" s="235" t="s">
        <v>19</v>
      </c>
      <c r="F2697" s="236" t="s">
        <v>326</v>
      </c>
      <c r="G2697" s="233"/>
      <c r="H2697" s="235" t="s">
        <v>19</v>
      </c>
      <c r="I2697" s="237"/>
      <c r="J2697" s="233"/>
      <c r="K2697" s="233"/>
      <c r="L2697" s="238"/>
      <c r="M2697" s="239"/>
      <c r="N2697" s="240"/>
      <c r="O2697" s="240"/>
      <c r="P2697" s="240"/>
      <c r="Q2697" s="240"/>
      <c r="R2697" s="240"/>
      <c r="S2697" s="240"/>
      <c r="T2697" s="241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2" t="s">
        <v>171</v>
      </c>
      <c r="AU2697" s="242" t="s">
        <v>81</v>
      </c>
      <c r="AV2697" s="13" t="s">
        <v>79</v>
      </c>
      <c r="AW2697" s="13" t="s">
        <v>33</v>
      </c>
      <c r="AX2697" s="13" t="s">
        <v>72</v>
      </c>
      <c r="AY2697" s="242" t="s">
        <v>160</v>
      </c>
    </row>
    <row r="2698" s="13" customFormat="1">
      <c r="A2698" s="13"/>
      <c r="B2698" s="232"/>
      <c r="C2698" s="233"/>
      <c r="D2698" s="234" t="s">
        <v>171</v>
      </c>
      <c r="E2698" s="235" t="s">
        <v>19</v>
      </c>
      <c r="F2698" s="236" t="s">
        <v>631</v>
      </c>
      <c r="G2698" s="233"/>
      <c r="H2698" s="235" t="s">
        <v>19</v>
      </c>
      <c r="I2698" s="237"/>
      <c r="J2698" s="233"/>
      <c r="K2698" s="233"/>
      <c r="L2698" s="238"/>
      <c r="M2698" s="239"/>
      <c r="N2698" s="240"/>
      <c r="O2698" s="240"/>
      <c r="P2698" s="240"/>
      <c r="Q2698" s="240"/>
      <c r="R2698" s="240"/>
      <c r="S2698" s="240"/>
      <c r="T2698" s="241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2" t="s">
        <v>171</v>
      </c>
      <c r="AU2698" s="242" t="s">
        <v>81</v>
      </c>
      <c r="AV2698" s="13" t="s">
        <v>79</v>
      </c>
      <c r="AW2698" s="13" t="s">
        <v>33</v>
      </c>
      <c r="AX2698" s="13" t="s">
        <v>72</v>
      </c>
      <c r="AY2698" s="242" t="s">
        <v>160</v>
      </c>
    </row>
    <row r="2699" s="14" customFormat="1">
      <c r="A2699" s="14"/>
      <c r="B2699" s="243"/>
      <c r="C2699" s="244"/>
      <c r="D2699" s="234" t="s">
        <v>171</v>
      </c>
      <c r="E2699" s="245" t="s">
        <v>19</v>
      </c>
      <c r="F2699" s="246" t="s">
        <v>632</v>
      </c>
      <c r="G2699" s="244"/>
      <c r="H2699" s="247">
        <v>33.909999999999997</v>
      </c>
      <c r="I2699" s="248"/>
      <c r="J2699" s="244"/>
      <c r="K2699" s="244"/>
      <c r="L2699" s="249"/>
      <c r="M2699" s="250"/>
      <c r="N2699" s="251"/>
      <c r="O2699" s="251"/>
      <c r="P2699" s="251"/>
      <c r="Q2699" s="251"/>
      <c r="R2699" s="251"/>
      <c r="S2699" s="251"/>
      <c r="T2699" s="252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3" t="s">
        <v>171</v>
      </c>
      <c r="AU2699" s="253" t="s">
        <v>81</v>
      </c>
      <c r="AV2699" s="14" t="s">
        <v>81</v>
      </c>
      <c r="AW2699" s="14" t="s">
        <v>33</v>
      </c>
      <c r="AX2699" s="14" t="s">
        <v>72</v>
      </c>
      <c r="AY2699" s="253" t="s">
        <v>160</v>
      </c>
    </row>
    <row r="2700" s="13" customFormat="1">
      <c r="A2700" s="13"/>
      <c r="B2700" s="232"/>
      <c r="C2700" s="233"/>
      <c r="D2700" s="234" t="s">
        <v>171</v>
      </c>
      <c r="E2700" s="235" t="s">
        <v>19</v>
      </c>
      <c r="F2700" s="236" t="s">
        <v>633</v>
      </c>
      <c r="G2700" s="233"/>
      <c r="H2700" s="235" t="s">
        <v>19</v>
      </c>
      <c r="I2700" s="237"/>
      <c r="J2700" s="233"/>
      <c r="K2700" s="233"/>
      <c r="L2700" s="238"/>
      <c r="M2700" s="239"/>
      <c r="N2700" s="240"/>
      <c r="O2700" s="240"/>
      <c r="P2700" s="240"/>
      <c r="Q2700" s="240"/>
      <c r="R2700" s="240"/>
      <c r="S2700" s="240"/>
      <c r="T2700" s="241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2" t="s">
        <v>171</v>
      </c>
      <c r="AU2700" s="242" t="s">
        <v>81</v>
      </c>
      <c r="AV2700" s="13" t="s">
        <v>79</v>
      </c>
      <c r="AW2700" s="13" t="s">
        <v>33</v>
      </c>
      <c r="AX2700" s="13" t="s">
        <v>72</v>
      </c>
      <c r="AY2700" s="242" t="s">
        <v>160</v>
      </c>
    </row>
    <row r="2701" s="14" customFormat="1">
      <c r="A2701" s="14"/>
      <c r="B2701" s="243"/>
      <c r="C2701" s="244"/>
      <c r="D2701" s="234" t="s">
        <v>171</v>
      </c>
      <c r="E2701" s="245" t="s">
        <v>19</v>
      </c>
      <c r="F2701" s="246" t="s">
        <v>398</v>
      </c>
      <c r="G2701" s="244"/>
      <c r="H2701" s="247">
        <v>36</v>
      </c>
      <c r="I2701" s="248"/>
      <c r="J2701" s="244"/>
      <c r="K2701" s="244"/>
      <c r="L2701" s="249"/>
      <c r="M2701" s="250"/>
      <c r="N2701" s="251"/>
      <c r="O2701" s="251"/>
      <c r="P2701" s="251"/>
      <c r="Q2701" s="251"/>
      <c r="R2701" s="251"/>
      <c r="S2701" s="251"/>
      <c r="T2701" s="252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3" t="s">
        <v>171</v>
      </c>
      <c r="AU2701" s="253" t="s">
        <v>81</v>
      </c>
      <c r="AV2701" s="14" t="s">
        <v>81</v>
      </c>
      <c r="AW2701" s="14" t="s">
        <v>33</v>
      </c>
      <c r="AX2701" s="14" t="s">
        <v>72</v>
      </c>
      <c r="AY2701" s="253" t="s">
        <v>160</v>
      </c>
    </row>
    <row r="2702" s="15" customFormat="1">
      <c r="A2702" s="15"/>
      <c r="B2702" s="254"/>
      <c r="C2702" s="255"/>
      <c r="D2702" s="234" t="s">
        <v>171</v>
      </c>
      <c r="E2702" s="256" t="s">
        <v>19</v>
      </c>
      <c r="F2702" s="257" t="s">
        <v>173</v>
      </c>
      <c r="G2702" s="255"/>
      <c r="H2702" s="258">
        <v>69.909999999999997</v>
      </c>
      <c r="I2702" s="259"/>
      <c r="J2702" s="255"/>
      <c r="K2702" s="255"/>
      <c r="L2702" s="260"/>
      <c r="M2702" s="261"/>
      <c r="N2702" s="262"/>
      <c r="O2702" s="262"/>
      <c r="P2702" s="262"/>
      <c r="Q2702" s="262"/>
      <c r="R2702" s="262"/>
      <c r="S2702" s="262"/>
      <c r="T2702" s="263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T2702" s="264" t="s">
        <v>171</v>
      </c>
      <c r="AU2702" s="264" t="s">
        <v>81</v>
      </c>
      <c r="AV2702" s="15" t="s">
        <v>167</v>
      </c>
      <c r="AW2702" s="15" t="s">
        <v>33</v>
      </c>
      <c r="AX2702" s="15" t="s">
        <v>79</v>
      </c>
      <c r="AY2702" s="264" t="s">
        <v>160</v>
      </c>
    </row>
    <row r="2703" s="2" customFormat="1" ht="16.5" customHeight="1">
      <c r="A2703" s="40"/>
      <c r="B2703" s="41"/>
      <c r="C2703" s="214" t="s">
        <v>2711</v>
      </c>
      <c r="D2703" s="214" t="s">
        <v>162</v>
      </c>
      <c r="E2703" s="215" t="s">
        <v>2712</v>
      </c>
      <c r="F2703" s="216" t="s">
        <v>2713</v>
      </c>
      <c r="G2703" s="217" t="s">
        <v>181</v>
      </c>
      <c r="H2703" s="218">
        <v>395.26299999999998</v>
      </c>
      <c r="I2703" s="219"/>
      <c r="J2703" s="220">
        <f>ROUND(I2703*H2703,2)</f>
        <v>0</v>
      </c>
      <c r="K2703" s="216" t="s">
        <v>166</v>
      </c>
      <c r="L2703" s="46"/>
      <c r="M2703" s="221" t="s">
        <v>19</v>
      </c>
      <c r="N2703" s="222" t="s">
        <v>43</v>
      </c>
      <c r="O2703" s="86"/>
      <c r="P2703" s="223">
        <f>O2703*H2703</f>
        <v>0</v>
      </c>
      <c r="Q2703" s="223">
        <v>0</v>
      </c>
      <c r="R2703" s="223">
        <f>Q2703*H2703</f>
        <v>0</v>
      </c>
      <c r="S2703" s="223">
        <v>0</v>
      </c>
      <c r="T2703" s="224">
        <f>S2703*H2703</f>
        <v>0</v>
      </c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R2703" s="225" t="s">
        <v>269</v>
      </c>
      <c r="AT2703" s="225" t="s">
        <v>162</v>
      </c>
      <c r="AU2703" s="225" t="s">
        <v>81</v>
      </c>
      <c r="AY2703" s="19" t="s">
        <v>160</v>
      </c>
      <c r="BE2703" s="226">
        <f>IF(N2703="základní",J2703,0)</f>
        <v>0</v>
      </c>
      <c r="BF2703" s="226">
        <f>IF(N2703="snížená",J2703,0)</f>
        <v>0</v>
      </c>
      <c r="BG2703" s="226">
        <f>IF(N2703="zákl. přenesená",J2703,0)</f>
        <v>0</v>
      </c>
      <c r="BH2703" s="226">
        <f>IF(N2703="sníž. přenesená",J2703,0)</f>
        <v>0</v>
      </c>
      <c r="BI2703" s="226">
        <f>IF(N2703="nulová",J2703,0)</f>
        <v>0</v>
      </c>
      <c r="BJ2703" s="19" t="s">
        <v>79</v>
      </c>
      <c r="BK2703" s="226">
        <f>ROUND(I2703*H2703,2)</f>
        <v>0</v>
      </c>
      <c r="BL2703" s="19" t="s">
        <v>269</v>
      </c>
      <c r="BM2703" s="225" t="s">
        <v>2714</v>
      </c>
    </row>
    <row r="2704" s="2" customFormat="1">
      <c r="A2704" s="40"/>
      <c r="B2704" s="41"/>
      <c r="C2704" s="42"/>
      <c r="D2704" s="227" t="s">
        <v>169</v>
      </c>
      <c r="E2704" s="42"/>
      <c r="F2704" s="228" t="s">
        <v>2715</v>
      </c>
      <c r="G2704" s="42"/>
      <c r="H2704" s="42"/>
      <c r="I2704" s="229"/>
      <c r="J2704" s="42"/>
      <c r="K2704" s="42"/>
      <c r="L2704" s="46"/>
      <c r="M2704" s="230"/>
      <c r="N2704" s="231"/>
      <c r="O2704" s="86"/>
      <c r="P2704" s="86"/>
      <c r="Q2704" s="86"/>
      <c r="R2704" s="86"/>
      <c r="S2704" s="86"/>
      <c r="T2704" s="87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T2704" s="19" t="s">
        <v>169</v>
      </c>
      <c r="AU2704" s="19" t="s">
        <v>81</v>
      </c>
    </row>
    <row r="2705" s="13" customFormat="1">
      <c r="A2705" s="13"/>
      <c r="B2705" s="232"/>
      <c r="C2705" s="233"/>
      <c r="D2705" s="234" t="s">
        <v>171</v>
      </c>
      <c r="E2705" s="235" t="s">
        <v>19</v>
      </c>
      <c r="F2705" s="236" t="s">
        <v>324</v>
      </c>
      <c r="G2705" s="233"/>
      <c r="H2705" s="235" t="s">
        <v>19</v>
      </c>
      <c r="I2705" s="237"/>
      <c r="J2705" s="233"/>
      <c r="K2705" s="233"/>
      <c r="L2705" s="238"/>
      <c r="M2705" s="239"/>
      <c r="N2705" s="240"/>
      <c r="O2705" s="240"/>
      <c r="P2705" s="240"/>
      <c r="Q2705" s="240"/>
      <c r="R2705" s="240"/>
      <c r="S2705" s="240"/>
      <c r="T2705" s="241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2" t="s">
        <v>171</v>
      </c>
      <c r="AU2705" s="242" t="s">
        <v>81</v>
      </c>
      <c r="AV2705" s="13" t="s">
        <v>79</v>
      </c>
      <c r="AW2705" s="13" t="s">
        <v>33</v>
      </c>
      <c r="AX2705" s="13" t="s">
        <v>72</v>
      </c>
      <c r="AY2705" s="242" t="s">
        <v>160</v>
      </c>
    </row>
    <row r="2706" s="13" customFormat="1">
      <c r="A2706" s="13"/>
      <c r="B2706" s="232"/>
      <c r="C2706" s="233"/>
      <c r="D2706" s="234" t="s">
        <v>171</v>
      </c>
      <c r="E2706" s="235" t="s">
        <v>19</v>
      </c>
      <c r="F2706" s="236" t="s">
        <v>354</v>
      </c>
      <c r="G2706" s="233"/>
      <c r="H2706" s="235" t="s">
        <v>19</v>
      </c>
      <c r="I2706" s="237"/>
      <c r="J2706" s="233"/>
      <c r="K2706" s="233"/>
      <c r="L2706" s="238"/>
      <c r="M2706" s="239"/>
      <c r="N2706" s="240"/>
      <c r="O2706" s="240"/>
      <c r="P2706" s="240"/>
      <c r="Q2706" s="240"/>
      <c r="R2706" s="240"/>
      <c r="S2706" s="240"/>
      <c r="T2706" s="241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2" t="s">
        <v>171</v>
      </c>
      <c r="AU2706" s="242" t="s">
        <v>81</v>
      </c>
      <c r="AV2706" s="13" t="s">
        <v>79</v>
      </c>
      <c r="AW2706" s="13" t="s">
        <v>33</v>
      </c>
      <c r="AX2706" s="13" t="s">
        <v>72</v>
      </c>
      <c r="AY2706" s="242" t="s">
        <v>160</v>
      </c>
    </row>
    <row r="2707" s="14" customFormat="1">
      <c r="A2707" s="14"/>
      <c r="B2707" s="243"/>
      <c r="C2707" s="244"/>
      <c r="D2707" s="234" t="s">
        <v>171</v>
      </c>
      <c r="E2707" s="245" t="s">
        <v>19</v>
      </c>
      <c r="F2707" s="246" t="s">
        <v>2716</v>
      </c>
      <c r="G2707" s="244"/>
      <c r="H2707" s="247">
        <v>51.75</v>
      </c>
      <c r="I2707" s="248"/>
      <c r="J2707" s="244"/>
      <c r="K2707" s="244"/>
      <c r="L2707" s="249"/>
      <c r="M2707" s="250"/>
      <c r="N2707" s="251"/>
      <c r="O2707" s="251"/>
      <c r="P2707" s="251"/>
      <c r="Q2707" s="251"/>
      <c r="R2707" s="251"/>
      <c r="S2707" s="251"/>
      <c r="T2707" s="252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3" t="s">
        <v>171</v>
      </c>
      <c r="AU2707" s="253" t="s">
        <v>81</v>
      </c>
      <c r="AV2707" s="14" t="s">
        <v>81</v>
      </c>
      <c r="AW2707" s="14" t="s">
        <v>33</v>
      </c>
      <c r="AX2707" s="14" t="s">
        <v>72</v>
      </c>
      <c r="AY2707" s="253" t="s">
        <v>160</v>
      </c>
    </row>
    <row r="2708" s="16" customFormat="1">
      <c r="A2708" s="16"/>
      <c r="B2708" s="265"/>
      <c r="C2708" s="266"/>
      <c r="D2708" s="234" t="s">
        <v>171</v>
      </c>
      <c r="E2708" s="267" t="s">
        <v>19</v>
      </c>
      <c r="F2708" s="268" t="s">
        <v>198</v>
      </c>
      <c r="G2708" s="266"/>
      <c r="H2708" s="269">
        <v>51.75</v>
      </c>
      <c r="I2708" s="270"/>
      <c r="J2708" s="266"/>
      <c r="K2708" s="266"/>
      <c r="L2708" s="271"/>
      <c r="M2708" s="272"/>
      <c r="N2708" s="273"/>
      <c r="O2708" s="273"/>
      <c r="P2708" s="273"/>
      <c r="Q2708" s="273"/>
      <c r="R2708" s="273"/>
      <c r="S2708" s="273"/>
      <c r="T2708" s="274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T2708" s="275" t="s">
        <v>171</v>
      </c>
      <c r="AU2708" s="275" t="s">
        <v>81</v>
      </c>
      <c r="AV2708" s="16" t="s">
        <v>178</v>
      </c>
      <c r="AW2708" s="16" t="s">
        <v>33</v>
      </c>
      <c r="AX2708" s="16" t="s">
        <v>72</v>
      </c>
      <c r="AY2708" s="275" t="s">
        <v>160</v>
      </c>
    </row>
    <row r="2709" s="13" customFormat="1">
      <c r="A2709" s="13"/>
      <c r="B2709" s="232"/>
      <c r="C2709" s="233"/>
      <c r="D2709" s="234" t="s">
        <v>171</v>
      </c>
      <c r="E2709" s="235" t="s">
        <v>19</v>
      </c>
      <c r="F2709" s="236" t="s">
        <v>1322</v>
      </c>
      <c r="G2709" s="233"/>
      <c r="H2709" s="235" t="s">
        <v>19</v>
      </c>
      <c r="I2709" s="237"/>
      <c r="J2709" s="233"/>
      <c r="K2709" s="233"/>
      <c r="L2709" s="238"/>
      <c r="M2709" s="239"/>
      <c r="N2709" s="240"/>
      <c r="O2709" s="240"/>
      <c r="P2709" s="240"/>
      <c r="Q2709" s="240"/>
      <c r="R2709" s="240"/>
      <c r="S2709" s="240"/>
      <c r="T2709" s="241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2" t="s">
        <v>171</v>
      </c>
      <c r="AU2709" s="242" t="s">
        <v>81</v>
      </c>
      <c r="AV2709" s="13" t="s">
        <v>79</v>
      </c>
      <c r="AW2709" s="13" t="s">
        <v>33</v>
      </c>
      <c r="AX2709" s="13" t="s">
        <v>72</v>
      </c>
      <c r="AY2709" s="242" t="s">
        <v>160</v>
      </c>
    </row>
    <row r="2710" s="14" customFormat="1">
      <c r="A2710" s="14"/>
      <c r="B2710" s="243"/>
      <c r="C2710" s="244"/>
      <c r="D2710" s="234" t="s">
        <v>171</v>
      </c>
      <c r="E2710" s="245" t="s">
        <v>19</v>
      </c>
      <c r="F2710" s="246" t="s">
        <v>2700</v>
      </c>
      <c r="G2710" s="244"/>
      <c r="H2710" s="247">
        <v>8.4299999999999997</v>
      </c>
      <c r="I2710" s="248"/>
      <c r="J2710" s="244"/>
      <c r="K2710" s="244"/>
      <c r="L2710" s="249"/>
      <c r="M2710" s="250"/>
      <c r="N2710" s="251"/>
      <c r="O2710" s="251"/>
      <c r="P2710" s="251"/>
      <c r="Q2710" s="251"/>
      <c r="R2710" s="251"/>
      <c r="S2710" s="251"/>
      <c r="T2710" s="252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3" t="s">
        <v>171</v>
      </c>
      <c r="AU2710" s="253" t="s">
        <v>81</v>
      </c>
      <c r="AV2710" s="14" t="s">
        <v>81</v>
      </c>
      <c r="AW2710" s="14" t="s">
        <v>33</v>
      </c>
      <c r="AX2710" s="14" t="s">
        <v>72</v>
      </c>
      <c r="AY2710" s="253" t="s">
        <v>160</v>
      </c>
    </row>
    <row r="2711" s="16" customFormat="1">
      <c r="A2711" s="16"/>
      <c r="B2711" s="265"/>
      <c r="C2711" s="266"/>
      <c r="D2711" s="234" t="s">
        <v>171</v>
      </c>
      <c r="E2711" s="267" t="s">
        <v>19</v>
      </c>
      <c r="F2711" s="268" t="s">
        <v>198</v>
      </c>
      <c r="G2711" s="266"/>
      <c r="H2711" s="269">
        <v>8.4299999999999997</v>
      </c>
      <c r="I2711" s="270"/>
      <c r="J2711" s="266"/>
      <c r="K2711" s="266"/>
      <c r="L2711" s="271"/>
      <c r="M2711" s="272"/>
      <c r="N2711" s="273"/>
      <c r="O2711" s="273"/>
      <c r="P2711" s="273"/>
      <c r="Q2711" s="273"/>
      <c r="R2711" s="273"/>
      <c r="S2711" s="273"/>
      <c r="T2711" s="274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T2711" s="275" t="s">
        <v>171</v>
      </c>
      <c r="AU2711" s="275" t="s">
        <v>81</v>
      </c>
      <c r="AV2711" s="16" t="s">
        <v>178</v>
      </c>
      <c r="AW2711" s="16" t="s">
        <v>33</v>
      </c>
      <c r="AX2711" s="16" t="s">
        <v>72</v>
      </c>
      <c r="AY2711" s="275" t="s">
        <v>160</v>
      </c>
    </row>
    <row r="2712" s="13" customFormat="1">
      <c r="A2712" s="13"/>
      <c r="B2712" s="232"/>
      <c r="C2712" s="233"/>
      <c r="D2712" s="234" t="s">
        <v>171</v>
      </c>
      <c r="E2712" s="235" t="s">
        <v>19</v>
      </c>
      <c r="F2712" s="236" t="s">
        <v>2701</v>
      </c>
      <c r="G2712" s="233"/>
      <c r="H2712" s="235" t="s">
        <v>19</v>
      </c>
      <c r="I2712" s="237"/>
      <c r="J2712" s="233"/>
      <c r="K2712" s="233"/>
      <c r="L2712" s="238"/>
      <c r="M2712" s="239"/>
      <c r="N2712" s="240"/>
      <c r="O2712" s="240"/>
      <c r="P2712" s="240"/>
      <c r="Q2712" s="240"/>
      <c r="R2712" s="240"/>
      <c r="S2712" s="240"/>
      <c r="T2712" s="241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2" t="s">
        <v>171</v>
      </c>
      <c r="AU2712" s="242" t="s">
        <v>81</v>
      </c>
      <c r="AV2712" s="13" t="s">
        <v>79</v>
      </c>
      <c r="AW2712" s="13" t="s">
        <v>33</v>
      </c>
      <c r="AX2712" s="13" t="s">
        <v>72</v>
      </c>
      <c r="AY2712" s="242" t="s">
        <v>160</v>
      </c>
    </row>
    <row r="2713" s="14" customFormat="1">
      <c r="A2713" s="14"/>
      <c r="B2713" s="243"/>
      <c r="C2713" s="244"/>
      <c r="D2713" s="234" t="s">
        <v>171</v>
      </c>
      <c r="E2713" s="245" t="s">
        <v>19</v>
      </c>
      <c r="F2713" s="246" t="s">
        <v>2702</v>
      </c>
      <c r="G2713" s="244"/>
      <c r="H2713" s="247">
        <v>5.3630000000000004</v>
      </c>
      <c r="I2713" s="248"/>
      <c r="J2713" s="244"/>
      <c r="K2713" s="244"/>
      <c r="L2713" s="249"/>
      <c r="M2713" s="250"/>
      <c r="N2713" s="251"/>
      <c r="O2713" s="251"/>
      <c r="P2713" s="251"/>
      <c r="Q2713" s="251"/>
      <c r="R2713" s="251"/>
      <c r="S2713" s="251"/>
      <c r="T2713" s="252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3" t="s">
        <v>171</v>
      </c>
      <c r="AU2713" s="253" t="s">
        <v>81</v>
      </c>
      <c r="AV2713" s="14" t="s">
        <v>81</v>
      </c>
      <c r="AW2713" s="14" t="s">
        <v>33</v>
      </c>
      <c r="AX2713" s="14" t="s">
        <v>72</v>
      </c>
      <c r="AY2713" s="253" t="s">
        <v>160</v>
      </c>
    </row>
    <row r="2714" s="16" customFormat="1">
      <c r="A2714" s="16"/>
      <c r="B2714" s="265"/>
      <c r="C2714" s="266"/>
      <c r="D2714" s="234" t="s">
        <v>171</v>
      </c>
      <c r="E2714" s="267" t="s">
        <v>19</v>
      </c>
      <c r="F2714" s="268" t="s">
        <v>198</v>
      </c>
      <c r="G2714" s="266"/>
      <c r="H2714" s="269">
        <v>5.3630000000000004</v>
      </c>
      <c r="I2714" s="270"/>
      <c r="J2714" s="266"/>
      <c r="K2714" s="266"/>
      <c r="L2714" s="271"/>
      <c r="M2714" s="272"/>
      <c r="N2714" s="273"/>
      <c r="O2714" s="273"/>
      <c r="P2714" s="273"/>
      <c r="Q2714" s="273"/>
      <c r="R2714" s="273"/>
      <c r="S2714" s="273"/>
      <c r="T2714" s="274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T2714" s="275" t="s">
        <v>171</v>
      </c>
      <c r="AU2714" s="275" t="s">
        <v>81</v>
      </c>
      <c r="AV2714" s="16" t="s">
        <v>178</v>
      </c>
      <c r="AW2714" s="16" t="s">
        <v>33</v>
      </c>
      <c r="AX2714" s="16" t="s">
        <v>72</v>
      </c>
      <c r="AY2714" s="275" t="s">
        <v>160</v>
      </c>
    </row>
    <row r="2715" s="13" customFormat="1">
      <c r="A2715" s="13"/>
      <c r="B2715" s="232"/>
      <c r="C2715" s="233"/>
      <c r="D2715" s="234" t="s">
        <v>171</v>
      </c>
      <c r="E2715" s="235" t="s">
        <v>19</v>
      </c>
      <c r="F2715" s="236" t="s">
        <v>1328</v>
      </c>
      <c r="G2715" s="233"/>
      <c r="H2715" s="235" t="s">
        <v>19</v>
      </c>
      <c r="I2715" s="237"/>
      <c r="J2715" s="233"/>
      <c r="K2715" s="233"/>
      <c r="L2715" s="238"/>
      <c r="M2715" s="239"/>
      <c r="N2715" s="240"/>
      <c r="O2715" s="240"/>
      <c r="P2715" s="240"/>
      <c r="Q2715" s="240"/>
      <c r="R2715" s="240"/>
      <c r="S2715" s="240"/>
      <c r="T2715" s="241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2" t="s">
        <v>171</v>
      </c>
      <c r="AU2715" s="242" t="s">
        <v>81</v>
      </c>
      <c r="AV2715" s="13" t="s">
        <v>79</v>
      </c>
      <c r="AW2715" s="13" t="s">
        <v>33</v>
      </c>
      <c r="AX2715" s="13" t="s">
        <v>72</v>
      </c>
      <c r="AY2715" s="242" t="s">
        <v>160</v>
      </c>
    </row>
    <row r="2716" s="14" customFormat="1">
      <c r="A2716" s="14"/>
      <c r="B2716" s="243"/>
      <c r="C2716" s="244"/>
      <c r="D2716" s="234" t="s">
        <v>171</v>
      </c>
      <c r="E2716" s="245" t="s">
        <v>19</v>
      </c>
      <c r="F2716" s="246" t="s">
        <v>2703</v>
      </c>
      <c r="G2716" s="244"/>
      <c r="H2716" s="247">
        <v>7.5</v>
      </c>
      <c r="I2716" s="248"/>
      <c r="J2716" s="244"/>
      <c r="K2716" s="244"/>
      <c r="L2716" s="249"/>
      <c r="M2716" s="250"/>
      <c r="N2716" s="251"/>
      <c r="O2716" s="251"/>
      <c r="P2716" s="251"/>
      <c r="Q2716" s="251"/>
      <c r="R2716" s="251"/>
      <c r="S2716" s="251"/>
      <c r="T2716" s="252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3" t="s">
        <v>171</v>
      </c>
      <c r="AU2716" s="253" t="s">
        <v>81</v>
      </c>
      <c r="AV2716" s="14" t="s">
        <v>81</v>
      </c>
      <c r="AW2716" s="14" t="s">
        <v>33</v>
      </c>
      <c r="AX2716" s="14" t="s">
        <v>72</v>
      </c>
      <c r="AY2716" s="253" t="s">
        <v>160</v>
      </c>
    </row>
    <row r="2717" s="16" customFormat="1">
      <c r="A2717" s="16"/>
      <c r="B2717" s="265"/>
      <c r="C2717" s="266"/>
      <c r="D2717" s="234" t="s">
        <v>171</v>
      </c>
      <c r="E2717" s="267" t="s">
        <v>19</v>
      </c>
      <c r="F2717" s="268" t="s">
        <v>198</v>
      </c>
      <c r="G2717" s="266"/>
      <c r="H2717" s="269">
        <v>7.5</v>
      </c>
      <c r="I2717" s="270"/>
      <c r="J2717" s="266"/>
      <c r="K2717" s="266"/>
      <c r="L2717" s="271"/>
      <c r="M2717" s="272"/>
      <c r="N2717" s="273"/>
      <c r="O2717" s="273"/>
      <c r="P2717" s="273"/>
      <c r="Q2717" s="273"/>
      <c r="R2717" s="273"/>
      <c r="S2717" s="273"/>
      <c r="T2717" s="274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T2717" s="275" t="s">
        <v>171</v>
      </c>
      <c r="AU2717" s="275" t="s">
        <v>81</v>
      </c>
      <c r="AV2717" s="16" t="s">
        <v>178</v>
      </c>
      <c r="AW2717" s="16" t="s">
        <v>33</v>
      </c>
      <c r="AX2717" s="16" t="s">
        <v>72</v>
      </c>
      <c r="AY2717" s="275" t="s">
        <v>160</v>
      </c>
    </row>
    <row r="2718" s="13" customFormat="1">
      <c r="A2718" s="13"/>
      <c r="B2718" s="232"/>
      <c r="C2718" s="233"/>
      <c r="D2718" s="234" t="s">
        <v>171</v>
      </c>
      <c r="E2718" s="235" t="s">
        <v>19</v>
      </c>
      <c r="F2718" s="236" t="s">
        <v>1267</v>
      </c>
      <c r="G2718" s="233"/>
      <c r="H2718" s="235" t="s">
        <v>19</v>
      </c>
      <c r="I2718" s="237"/>
      <c r="J2718" s="233"/>
      <c r="K2718" s="233"/>
      <c r="L2718" s="238"/>
      <c r="M2718" s="239"/>
      <c r="N2718" s="240"/>
      <c r="O2718" s="240"/>
      <c r="P2718" s="240"/>
      <c r="Q2718" s="240"/>
      <c r="R2718" s="240"/>
      <c r="S2718" s="240"/>
      <c r="T2718" s="241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2" t="s">
        <v>171</v>
      </c>
      <c r="AU2718" s="242" t="s">
        <v>81</v>
      </c>
      <c r="AV2718" s="13" t="s">
        <v>79</v>
      </c>
      <c r="AW2718" s="13" t="s">
        <v>33</v>
      </c>
      <c r="AX2718" s="13" t="s">
        <v>72</v>
      </c>
      <c r="AY2718" s="242" t="s">
        <v>160</v>
      </c>
    </row>
    <row r="2719" s="14" customFormat="1">
      <c r="A2719" s="14"/>
      <c r="B2719" s="243"/>
      <c r="C2719" s="244"/>
      <c r="D2719" s="234" t="s">
        <v>171</v>
      </c>
      <c r="E2719" s="245" t="s">
        <v>19</v>
      </c>
      <c r="F2719" s="246" t="s">
        <v>2704</v>
      </c>
      <c r="G2719" s="244"/>
      <c r="H2719" s="247">
        <v>84.670000000000002</v>
      </c>
      <c r="I2719" s="248"/>
      <c r="J2719" s="244"/>
      <c r="K2719" s="244"/>
      <c r="L2719" s="249"/>
      <c r="M2719" s="250"/>
      <c r="N2719" s="251"/>
      <c r="O2719" s="251"/>
      <c r="P2719" s="251"/>
      <c r="Q2719" s="251"/>
      <c r="R2719" s="251"/>
      <c r="S2719" s="251"/>
      <c r="T2719" s="252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3" t="s">
        <v>171</v>
      </c>
      <c r="AU2719" s="253" t="s">
        <v>81</v>
      </c>
      <c r="AV2719" s="14" t="s">
        <v>81</v>
      </c>
      <c r="AW2719" s="14" t="s">
        <v>33</v>
      </c>
      <c r="AX2719" s="14" t="s">
        <v>72</v>
      </c>
      <c r="AY2719" s="253" t="s">
        <v>160</v>
      </c>
    </row>
    <row r="2720" s="16" customFormat="1">
      <c r="A2720" s="16"/>
      <c r="B2720" s="265"/>
      <c r="C2720" s="266"/>
      <c r="D2720" s="234" t="s">
        <v>171</v>
      </c>
      <c r="E2720" s="267" t="s">
        <v>19</v>
      </c>
      <c r="F2720" s="268" t="s">
        <v>198</v>
      </c>
      <c r="G2720" s="266"/>
      <c r="H2720" s="269">
        <v>84.670000000000002</v>
      </c>
      <c r="I2720" s="270"/>
      <c r="J2720" s="266"/>
      <c r="K2720" s="266"/>
      <c r="L2720" s="271"/>
      <c r="M2720" s="272"/>
      <c r="N2720" s="273"/>
      <c r="O2720" s="273"/>
      <c r="P2720" s="273"/>
      <c r="Q2720" s="273"/>
      <c r="R2720" s="273"/>
      <c r="S2720" s="273"/>
      <c r="T2720" s="274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T2720" s="275" t="s">
        <v>171</v>
      </c>
      <c r="AU2720" s="275" t="s">
        <v>81</v>
      </c>
      <c r="AV2720" s="16" t="s">
        <v>178</v>
      </c>
      <c r="AW2720" s="16" t="s">
        <v>33</v>
      </c>
      <c r="AX2720" s="16" t="s">
        <v>72</v>
      </c>
      <c r="AY2720" s="275" t="s">
        <v>160</v>
      </c>
    </row>
    <row r="2721" s="13" customFormat="1">
      <c r="A2721" s="13"/>
      <c r="B2721" s="232"/>
      <c r="C2721" s="233"/>
      <c r="D2721" s="234" t="s">
        <v>171</v>
      </c>
      <c r="E2721" s="235" t="s">
        <v>19</v>
      </c>
      <c r="F2721" s="236" t="s">
        <v>326</v>
      </c>
      <c r="G2721" s="233"/>
      <c r="H2721" s="235" t="s">
        <v>19</v>
      </c>
      <c r="I2721" s="237"/>
      <c r="J2721" s="233"/>
      <c r="K2721" s="233"/>
      <c r="L2721" s="238"/>
      <c r="M2721" s="239"/>
      <c r="N2721" s="240"/>
      <c r="O2721" s="240"/>
      <c r="P2721" s="240"/>
      <c r="Q2721" s="240"/>
      <c r="R2721" s="240"/>
      <c r="S2721" s="240"/>
      <c r="T2721" s="241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2" t="s">
        <v>171</v>
      </c>
      <c r="AU2721" s="242" t="s">
        <v>81</v>
      </c>
      <c r="AV2721" s="13" t="s">
        <v>79</v>
      </c>
      <c r="AW2721" s="13" t="s">
        <v>33</v>
      </c>
      <c r="AX2721" s="13" t="s">
        <v>72</v>
      </c>
      <c r="AY2721" s="242" t="s">
        <v>160</v>
      </c>
    </row>
    <row r="2722" s="14" customFormat="1">
      <c r="A2722" s="14"/>
      <c r="B2722" s="243"/>
      <c r="C2722" s="244"/>
      <c r="D2722" s="234" t="s">
        <v>171</v>
      </c>
      <c r="E2722" s="245" t="s">
        <v>19</v>
      </c>
      <c r="F2722" s="246" t="s">
        <v>2717</v>
      </c>
      <c r="G2722" s="244"/>
      <c r="H2722" s="247">
        <v>237.55000000000001</v>
      </c>
      <c r="I2722" s="248"/>
      <c r="J2722" s="244"/>
      <c r="K2722" s="244"/>
      <c r="L2722" s="249"/>
      <c r="M2722" s="250"/>
      <c r="N2722" s="251"/>
      <c r="O2722" s="251"/>
      <c r="P2722" s="251"/>
      <c r="Q2722" s="251"/>
      <c r="R2722" s="251"/>
      <c r="S2722" s="251"/>
      <c r="T2722" s="252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3" t="s">
        <v>171</v>
      </c>
      <c r="AU2722" s="253" t="s">
        <v>81</v>
      </c>
      <c r="AV2722" s="14" t="s">
        <v>81</v>
      </c>
      <c r="AW2722" s="14" t="s">
        <v>33</v>
      </c>
      <c r="AX2722" s="14" t="s">
        <v>72</v>
      </c>
      <c r="AY2722" s="253" t="s">
        <v>160</v>
      </c>
    </row>
    <row r="2723" s="16" customFormat="1">
      <c r="A2723" s="16"/>
      <c r="B2723" s="265"/>
      <c r="C2723" s="266"/>
      <c r="D2723" s="234" t="s">
        <v>171</v>
      </c>
      <c r="E2723" s="267" t="s">
        <v>19</v>
      </c>
      <c r="F2723" s="268" t="s">
        <v>198</v>
      </c>
      <c r="G2723" s="266"/>
      <c r="H2723" s="269">
        <v>237.55000000000001</v>
      </c>
      <c r="I2723" s="270"/>
      <c r="J2723" s="266"/>
      <c r="K2723" s="266"/>
      <c r="L2723" s="271"/>
      <c r="M2723" s="272"/>
      <c r="N2723" s="273"/>
      <c r="O2723" s="273"/>
      <c r="P2723" s="273"/>
      <c r="Q2723" s="273"/>
      <c r="R2723" s="273"/>
      <c r="S2723" s="273"/>
      <c r="T2723" s="274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T2723" s="275" t="s">
        <v>171</v>
      </c>
      <c r="AU2723" s="275" t="s">
        <v>81</v>
      </c>
      <c r="AV2723" s="16" t="s">
        <v>178</v>
      </c>
      <c r="AW2723" s="16" t="s">
        <v>33</v>
      </c>
      <c r="AX2723" s="16" t="s">
        <v>72</v>
      </c>
      <c r="AY2723" s="275" t="s">
        <v>160</v>
      </c>
    </row>
    <row r="2724" s="15" customFormat="1">
      <c r="A2724" s="15"/>
      <c r="B2724" s="254"/>
      <c r="C2724" s="255"/>
      <c r="D2724" s="234" t="s">
        <v>171</v>
      </c>
      <c r="E2724" s="256" t="s">
        <v>19</v>
      </c>
      <c r="F2724" s="257" t="s">
        <v>173</v>
      </c>
      <c r="G2724" s="255"/>
      <c r="H2724" s="258">
        <v>395.26299999999998</v>
      </c>
      <c r="I2724" s="259"/>
      <c r="J2724" s="255"/>
      <c r="K2724" s="255"/>
      <c r="L2724" s="260"/>
      <c r="M2724" s="261"/>
      <c r="N2724" s="262"/>
      <c r="O2724" s="262"/>
      <c r="P2724" s="262"/>
      <c r="Q2724" s="262"/>
      <c r="R2724" s="262"/>
      <c r="S2724" s="262"/>
      <c r="T2724" s="263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4" t="s">
        <v>171</v>
      </c>
      <c r="AU2724" s="264" t="s">
        <v>81</v>
      </c>
      <c r="AV2724" s="15" t="s">
        <v>167</v>
      </c>
      <c r="AW2724" s="15" t="s">
        <v>33</v>
      </c>
      <c r="AX2724" s="15" t="s">
        <v>79</v>
      </c>
      <c r="AY2724" s="264" t="s">
        <v>160</v>
      </c>
    </row>
    <row r="2725" s="2" customFormat="1" ht="16.5" customHeight="1">
      <c r="A2725" s="40"/>
      <c r="B2725" s="41"/>
      <c r="C2725" s="214" t="s">
        <v>2718</v>
      </c>
      <c r="D2725" s="214" t="s">
        <v>162</v>
      </c>
      <c r="E2725" s="215" t="s">
        <v>2719</v>
      </c>
      <c r="F2725" s="216" t="s">
        <v>2720</v>
      </c>
      <c r="G2725" s="217" t="s">
        <v>181</v>
      </c>
      <c r="H2725" s="218">
        <v>395.26299999999998</v>
      </c>
      <c r="I2725" s="219"/>
      <c r="J2725" s="220">
        <f>ROUND(I2725*H2725,2)</f>
        <v>0</v>
      </c>
      <c r="K2725" s="216" t="s">
        <v>166</v>
      </c>
      <c r="L2725" s="46"/>
      <c r="M2725" s="221" t="s">
        <v>19</v>
      </c>
      <c r="N2725" s="222" t="s">
        <v>43</v>
      </c>
      <c r="O2725" s="86"/>
      <c r="P2725" s="223">
        <f>O2725*H2725</f>
        <v>0</v>
      </c>
      <c r="Q2725" s="223">
        <v>0.00020000000000000001</v>
      </c>
      <c r="R2725" s="223">
        <f>Q2725*H2725</f>
        <v>0.079052600000000001</v>
      </c>
      <c r="S2725" s="223">
        <v>0</v>
      </c>
      <c r="T2725" s="224">
        <f>S2725*H2725</f>
        <v>0</v>
      </c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R2725" s="225" t="s">
        <v>269</v>
      </c>
      <c r="AT2725" s="225" t="s">
        <v>162</v>
      </c>
      <c r="AU2725" s="225" t="s">
        <v>81</v>
      </c>
      <c r="AY2725" s="19" t="s">
        <v>160</v>
      </c>
      <c r="BE2725" s="226">
        <f>IF(N2725="základní",J2725,0)</f>
        <v>0</v>
      </c>
      <c r="BF2725" s="226">
        <f>IF(N2725="snížená",J2725,0)</f>
        <v>0</v>
      </c>
      <c r="BG2725" s="226">
        <f>IF(N2725="zákl. přenesená",J2725,0)</f>
        <v>0</v>
      </c>
      <c r="BH2725" s="226">
        <f>IF(N2725="sníž. přenesená",J2725,0)</f>
        <v>0</v>
      </c>
      <c r="BI2725" s="226">
        <f>IF(N2725="nulová",J2725,0)</f>
        <v>0</v>
      </c>
      <c r="BJ2725" s="19" t="s">
        <v>79</v>
      </c>
      <c r="BK2725" s="226">
        <f>ROUND(I2725*H2725,2)</f>
        <v>0</v>
      </c>
      <c r="BL2725" s="19" t="s">
        <v>269</v>
      </c>
      <c r="BM2725" s="225" t="s">
        <v>2721</v>
      </c>
    </row>
    <row r="2726" s="2" customFormat="1">
      <c r="A2726" s="40"/>
      <c r="B2726" s="41"/>
      <c r="C2726" s="42"/>
      <c r="D2726" s="227" t="s">
        <v>169</v>
      </c>
      <c r="E2726" s="42"/>
      <c r="F2726" s="228" t="s">
        <v>2722</v>
      </c>
      <c r="G2726" s="42"/>
      <c r="H2726" s="42"/>
      <c r="I2726" s="229"/>
      <c r="J2726" s="42"/>
      <c r="K2726" s="42"/>
      <c r="L2726" s="46"/>
      <c r="M2726" s="230"/>
      <c r="N2726" s="231"/>
      <c r="O2726" s="86"/>
      <c r="P2726" s="86"/>
      <c r="Q2726" s="86"/>
      <c r="R2726" s="86"/>
      <c r="S2726" s="86"/>
      <c r="T2726" s="87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T2726" s="19" t="s">
        <v>169</v>
      </c>
      <c r="AU2726" s="19" t="s">
        <v>81</v>
      </c>
    </row>
    <row r="2727" s="13" customFormat="1">
      <c r="A2727" s="13"/>
      <c r="B2727" s="232"/>
      <c r="C2727" s="233"/>
      <c r="D2727" s="234" t="s">
        <v>171</v>
      </c>
      <c r="E2727" s="235" t="s">
        <v>19</v>
      </c>
      <c r="F2727" s="236" t="s">
        <v>324</v>
      </c>
      <c r="G2727" s="233"/>
      <c r="H2727" s="235" t="s">
        <v>19</v>
      </c>
      <c r="I2727" s="237"/>
      <c r="J2727" s="233"/>
      <c r="K2727" s="233"/>
      <c r="L2727" s="238"/>
      <c r="M2727" s="239"/>
      <c r="N2727" s="240"/>
      <c r="O2727" s="240"/>
      <c r="P2727" s="240"/>
      <c r="Q2727" s="240"/>
      <c r="R2727" s="240"/>
      <c r="S2727" s="240"/>
      <c r="T2727" s="241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2" t="s">
        <v>171</v>
      </c>
      <c r="AU2727" s="242" t="s">
        <v>81</v>
      </c>
      <c r="AV2727" s="13" t="s">
        <v>79</v>
      </c>
      <c r="AW2727" s="13" t="s">
        <v>33</v>
      </c>
      <c r="AX2727" s="13" t="s">
        <v>72</v>
      </c>
      <c r="AY2727" s="242" t="s">
        <v>160</v>
      </c>
    </row>
    <row r="2728" s="13" customFormat="1">
      <c r="A2728" s="13"/>
      <c r="B2728" s="232"/>
      <c r="C2728" s="233"/>
      <c r="D2728" s="234" t="s">
        <v>171</v>
      </c>
      <c r="E2728" s="235" t="s">
        <v>19</v>
      </c>
      <c r="F2728" s="236" t="s">
        <v>354</v>
      </c>
      <c r="G2728" s="233"/>
      <c r="H2728" s="235" t="s">
        <v>19</v>
      </c>
      <c r="I2728" s="237"/>
      <c r="J2728" s="233"/>
      <c r="K2728" s="233"/>
      <c r="L2728" s="238"/>
      <c r="M2728" s="239"/>
      <c r="N2728" s="240"/>
      <c r="O2728" s="240"/>
      <c r="P2728" s="240"/>
      <c r="Q2728" s="240"/>
      <c r="R2728" s="240"/>
      <c r="S2728" s="240"/>
      <c r="T2728" s="241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2" t="s">
        <v>171</v>
      </c>
      <c r="AU2728" s="242" t="s">
        <v>81</v>
      </c>
      <c r="AV2728" s="13" t="s">
        <v>79</v>
      </c>
      <c r="AW2728" s="13" t="s">
        <v>33</v>
      </c>
      <c r="AX2728" s="13" t="s">
        <v>72</v>
      </c>
      <c r="AY2728" s="242" t="s">
        <v>160</v>
      </c>
    </row>
    <row r="2729" s="14" customFormat="1">
      <c r="A2729" s="14"/>
      <c r="B2729" s="243"/>
      <c r="C2729" s="244"/>
      <c r="D2729" s="234" t="s">
        <v>171</v>
      </c>
      <c r="E2729" s="245" t="s">
        <v>19</v>
      </c>
      <c r="F2729" s="246" t="s">
        <v>2716</v>
      </c>
      <c r="G2729" s="244"/>
      <c r="H2729" s="247">
        <v>51.75</v>
      </c>
      <c r="I2729" s="248"/>
      <c r="J2729" s="244"/>
      <c r="K2729" s="244"/>
      <c r="L2729" s="249"/>
      <c r="M2729" s="250"/>
      <c r="N2729" s="251"/>
      <c r="O2729" s="251"/>
      <c r="P2729" s="251"/>
      <c r="Q2729" s="251"/>
      <c r="R2729" s="251"/>
      <c r="S2729" s="251"/>
      <c r="T2729" s="252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3" t="s">
        <v>171</v>
      </c>
      <c r="AU2729" s="253" t="s">
        <v>81</v>
      </c>
      <c r="AV2729" s="14" t="s">
        <v>81</v>
      </c>
      <c r="AW2729" s="14" t="s">
        <v>33</v>
      </c>
      <c r="AX2729" s="14" t="s">
        <v>72</v>
      </c>
      <c r="AY2729" s="253" t="s">
        <v>160</v>
      </c>
    </row>
    <row r="2730" s="16" customFormat="1">
      <c r="A2730" s="16"/>
      <c r="B2730" s="265"/>
      <c r="C2730" s="266"/>
      <c r="D2730" s="234" t="s">
        <v>171</v>
      </c>
      <c r="E2730" s="267" t="s">
        <v>19</v>
      </c>
      <c r="F2730" s="268" t="s">
        <v>198</v>
      </c>
      <c r="G2730" s="266"/>
      <c r="H2730" s="269">
        <v>51.75</v>
      </c>
      <c r="I2730" s="270"/>
      <c r="J2730" s="266"/>
      <c r="K2730" s="266"/>
      <c r="L2730" s="271"/>
      <c r="M2730" s="272"/>
      <c r="N2730" s="273"/>
      <c r="O2730" s="273"/>
      <c r="P2730" s="273"/>
      <c r="Q2730" s="273"/>
      <c r="R2730" s="273"/>
      <c r="S2730" s="273"/>
      <c r="T2730" s="274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T2730" s="275" t="s">
        <v>171</v>
      </c>
      <c r="AU2730" s="275" t="s">
        <v>81</v>
      </c>
      <c r="AV2730" s="16" t="s">
        <v>178</v>
      </c>
      <c r="AW2730" s="16" t="s">
        <v>33</v>
      </c>
      <c r="AX2730" s="16" t="s">
        <v>72</v>
      </c>
      <c r="AY2730" s="275" t="s">
        <v>160</v>
      </c>
    </row>
    <row r="2731" s="13" customFormat="1">
      <c r="A2731" s="13"/>
      <c r="B2731" s="232"/>
      <c r="C2731" s="233"/>
      <c r="D2731" s="234" t="s">
        <v>171</v>
      </c>
      <c r="E2731" s="235" t="s">
        <v>19</v>
      </c>
      <c r="F2731" s="236" t="s">
        <v>1322</v>
      </c>
      <c r="G2731" s="233"/>
      <c r="H2731" s="235" t="s">
        <v>19</v>
      </c>
      <c r="I2731" s="237"/>
      <c r="J2731" s="233"/>
      <c r="K2731" s="233"/>
      <c r="L2731" s="238"/>
      <c r="M2731" s="239"/>
      <c r="N2731" s="240"/>
      <c r="O2731" s="240"/>
      <c r="P2731" s="240"/>
      <c r="Q2731" s="240"/>
      <c r="R2731" s="240"/>
      <c r="S2731" s="240"/>
      <c r="T2731" s="241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2" t="s">
        <v>171</v>
      </c>
      <c r="AU2731" s="242" t="s">
        <v>81</v>
      </c>
      <c r="AV2731" s="13" t="s">
        <v>79</v>
      </c>
      <c r="AW2731" s="13" t="s">
        <v>33</v>
      </c>
      <c r="AX2731" s="13" t="s">
        <v>72</v>
      </c>
      <c r="AY2731" s="242" t="s">
        <v>160</v>
      </c>
    </row>
    <row r="2732" s="14" customFormat="1">
      <c r="A2732" s="14"/>
      <c r="B2732" s="243"/>
      <c r="C2732" s="244"/>
      <c r="D2732" s="234" t="s">
        <v>171</v>
      </c>
      <c r="E2732" s="245" t="s">
        <v>19</v>
      </c>
      <c r="F2732" s="246" t="s">
        <v>2700</v>
      </c>
      <c r="G2732" s="244"/>
      <c r="H2732" s="247">
        <v>8.4299999999999997</v>
      </c>
      <c r="I2732" s="248"/>
      <c r="J2732" s="244"/>
      <c r="K2732" s="244"/>
      <c r="L2732" s="249"/>
      <c r="M2732" s="250"/>
      <c r="N2732" s="251"/>
      <c r="O2732" s="251"/>
      <c r="P2732" s="251"/>
      <c r="Q2732" s="251"/>
      <c r="R2732" s="251"/>
      <c r="S2732" s="251"/>
      <c r="T2732" s="252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3" t="s">
        <v>171</v>
      </c>
      <c r="AU2732" s="253" t="s">
        <v>81</v>
      </c>
      <c r="AV2732" s="14" t="s">
        <v>81</v>
      </c>
      <c r="AW2732" s="14" t="s">
        <v>33</v>
      </c>
      <c r="AX2732" s="14" t="s">
        <v>72</v>
      </c>
      <c r="AY2732" s="253" t="s">
        <v>160</v>
      </c>
    </row>
    <row r="2733" s="16" customFormat="1">
      <c r="A2733" s="16"/>
      <c r="B2733" s="265"/>
      <c r="C2733" s="266"/>
      <c r="D2733" s="234" t="s">
        <v>171</v>
      </c>
      <c r="E2733" s="267" t="s">
        <v>19</v>
      </c>
      <c r="F2733" s="268" t="s">
        <v>198</v>
      </c>
      <c r="G2733" s="266"/>
      <c r="H2733" s="269">
        <v>8.4299999999999997</v>
      </c>
      <c r="I2733" s="270"/>
      <c r="J2733" s="266"/>
      <c r="K2733" s="266"/>
      <c r="L2733" s="271"/>
      <c r="M2733" s="272"/>
      <c r="N2733" s="273"/>
      <c r="O2733" s="273"/>
      <c r="P2733" s="273"/>
      <c r="Q2733" s="273"/>
      <c r="R2733" s="273"/>
      <c r="S2733" s="273"/>
      <c r="T2733" s="274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T2733" s="275" t="s">
        <v>171</v>
      </c>
      <c r="AU2733" s="275" t="s">
        <v>81</v>
      </c>
      <c r="AV2733" s="16" t="s">
        <v>178</v>
      </c>
      <c r="AW2733" s="16" t="s">
        <v>33</v>
      </c>
      <c r="AX2733" s="16" t="s">
        <v>72</v>
      </c>
      <c r="AY2733" s="275" t="s">
        <v>160</v>
      </c>
    </row>
    <row r="2734" s="13" customFormat="1">
      <c r="A2734" s="13"/>
      <c r="B2734" s="232"/>
      <c r="C2734" s="233"/>
      <c r="D2734" s="234" t="s">
        <v>171</v>
      </c>
      <c r="E2734" s="235" t="s">
        <v>19</v>
      </c>
      <c r="F2734" s="236" t="s">
        <v>2701</v>
      </c>
      <c r="G2734" s="233"/>
      <c r="H2734" s="235" t="s">
        <v>19</v>
      </c>
      <c r="I2734" s="237"/>
      <c r="J2734" s="233"/>
      <c r="K2734" s="233"/>
      <c r="L2734" s="238"/>
      <c r="M2734" s="239"/>
      <c r="N2734" s="240"/>
      <c r="O2734" s="240"/>
      <c r="P2734" s="240"/>
      <c r="Q2734" s="240"/>
      <c r="R2734" s="240"/>
      <c r="S2734" s="240"/>
      <c r="T2734" s="241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2" t="s">
        <v>171</v>
      </c>
      <c r="AU2734" s="242" t="s">
        <v>81</v>
      </c>
      <c r="AV2734" s="13" t="s">
        <v>79</v>
      </c>
      <c r="AW2734" s="13" t="s">
        <v>33</v>
      </c>
      <c r="AX2734" s="13" t="s">
        <v>72</v>
      </c>
      <c r="AY2734" s="242" t="s">
        <v>160</v>
      </c>
    </row>
    <row r="2735" s="14" customFormat="1">
      <c r="A2735" s="14"/>
      <c r="B2735" s="243"/>
      <c r="C2735" s="244"/>
      <c r="D2735" s="234" t="s">
        <v>171</v>
      </c>
      <c r="E2735" s="245" t="s">
        <v>19</v>
      </c>
      <c r="F2735" s="246" t="s">
        <v>2702</v>
      </c>
      <c r="G2735" s="244"/>
      <c r="H2735" s="247">
        <v>5.3630000000000004</v>
      </c>
      <c r="I2735" s="248"/>
      <c r="J2735" s="244"/>
      <c r="K2735" s="244"/>
      <c r="L2735" s="249"/>
      <c r="M2735" s="250"/>
      <c r="N2735" s="251"/>
      <c r="O2735" s="251"/>
      <c r="P2735" s="251"/>
      <c r="Q2735" s="251"/>
      <c r="R2735" s="251"/>
      <c r="S2735" s="251"/>
      <c r="T2735" s="252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3" t="s">
        <v>171</v>
      </c>
      <c r="AU2735" s="253" t="s">
        <v>81</v>
      </c>
      <c r="AV2735" s="14" t="s">
        <v>81</v>
      </c>
      <c r="AW2735" s="14" t="s">
        <v>33</v>
      </c>
      <c r="AX2735" s="14" t="s">
        <v>72</v>
      </c>
      <c r="AY2735" s="253" t="s">
        <v>160</v>
      </c>
    </row>
    <row r="2736" s="16" customFormat="1">
      <c r="A2736" s="16"/>
      <c r="B2736" s="265"/>
      <c r="C2736" s="266"/>
      <c r="D2736" s="234" t="s">
        <v>171</v>
      </c>
      <c r="E2736" s="267" t="s">
        <v>19</v>
      </c>
      <c r="F2736" s="268" t="s">
        <v>198</v>
      </c>
      <c r="G2736" s="266"/>
      <c r="H2736" s="269">
        <v>5.3630000000000004</v>
      </c>
      <c r="I2736" s="270"/>
      <c r="J2736" s="266"/>
      <c r="K2736" s="266"/>
      <c r="L2736" s="271"/>
      <c r="M2736" s="272"/>
      <c r="N2736" s="273"/>
      <c r="O2736" s="273"/>
      <c r="P2736" s="273"/>
      <c r="Q2736" s="273"/>
      <c r="R2736" s="273"/>
      <c r="S2736" s="273"/>
      <c r="T2736" s="274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T2736" s="275" t="s">
        <v>171</v>
      </c>
      <c r="AU2736" s="275" t="s">
        <v>81</v>
      </c>
      <c r="AV2736" s="16" t="s">
        <v>178</v>
      </c>
      <c r="AW2736" s="16" t="s">
        <v>33</v>
      </c>
      <c r="AX2736" s="16" t="s">
        <v>72</v>
      </c>
      <c r="AY2736" s="275" t="s">
        <v>160</v>
      </c>
    </row>
    <row r="2737" s="13" customFormat="1">
      <c r="A2737" s="13"/>
      <c r="B2737" s="232"/>
      <c r="C2737" s="233"/>
      <c r="D2737" s="234" t="s">
        <v>171</v>
      </c>
      <c r="E2737" s="235" t="s">
        <v>19</v>
      </c>
      <c r="F2737" s="236" t="s">
        <v>1328</v>
      </c>
      <c r="G2737" s="233"/>
      <c r="H2737" s="235" t="s">
        <v>19</v>
      </c>
      <c r="I2737" s="237"/>
      <c r="J2737" s="233"/>
      <c r="K2737" s="233"/>
      <c r="L2737" s="238"/>
      <c r="M2737" s="239"/>
      <c r="N2737" s="240"/>
      <c r="O2737" s="240"/>
      <c r="P2737" s="240"/>
      <c r="Q2737" s="240"/>
      <c r="R2737" s="240"/>
      <c r="S2737" s="240"/>
      <c r="T2737" s="241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2" t="s">
        <v>171</v>
      </c>
      <c r="AU2737" s="242" t="s">
        <v>81</v>
      </c>
      <c r="AV2737" s="13" t="s">
        <v>79</v>
      </c>
      <c r="AW2737" s="13" t="s">
        <v>33</v>
      </c>
      <c r="AX2737" s="13" t="s">
        <v>72</v>
      </c>
      <c r="AY2737" s="242" t="s">
        <v>160</v>
      </c>
    </row>
    <row r="2738" s="14" customFormat="1">
      <c r="A2738" s="14"/>
      <c r="B2738" s="243"/>
      <c r="C2738" s="244"/>
      <c r="D2738" s="234" t="s">
        <v>171</v>
      </c>
      <c r="E2738" s="245" t="s">
        <v>19</v>
      </c>
      <c r="F2738" s="246" t="s">
        <v>2703</v>
      </c>
      <c r="G2738" s="244"/>
      <c r="H2738" s="247">
        <v>7.5</v>
      </c>
      <c r="I2738" s="248"/>
      <c r="J2738" s="244"/>
      <c r="K2738" s="244"/>
      <c r="L2738" s="249"/>
      <c r="M2738" s="250"/>
      <c r="N2738" s="251"/>
      <c r="O2738" s="251"/>
      <c r="P2738" s="251"/>
      <c r="Q2738" s="251"/>
      <c r="R2738" s="251"/>
      <c r="S2738" s="251"/>
      <c r="T2738" s="252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3" t="s">
        <v>171</v>
      </c>
      <c r="AU2738" s="253" t="s">
        <v>81</v>
      </c>
      <c r="AV2738" s="14" t="s">
        <v>81</v>
      </c>
      <c r="AW2738" s="14" t="s">
        <v>33</v>
      </c>
      <c r="AX2738" s="14" t="s">
        <v>72</v>
      </c>
      <c r="AY2738" s="253" t="s">
        <v>160</v>
      </c>
    </row>
    <row r="2739" s="16" customFormat="1">
      <c r="A2739" s="16"/>
      <c r="B2739" s="265"/>
      <c r="C2739" s="266"/>
      <c r="D2739" s="234" t="s">
        <v>171</v>
      </c>
      <c r="E2739" s="267" t="s">
        <v>19</v>
      </c>
      <c r="F2739" s="268" t="s">
        <v>198</v>
      </c>
      <c r="G2739" s="266"/>
      <c r="H2739" s="269">
        <v>7.5</v>
      </c>
      <c r="I2739" s="270"/>
      <c r="J2739" s="266"/>
      <c r="K2739" s="266"/>
      <c r="L2739" s="271"/>
      <c r="M2739" s="272"/>
      <c r="N2739" s="273"/>
      <c r="O2739" s="273"/>
      <c r="P2739" s="273"/>
      <c r="Q2739" s="273"/>
      <c r="R2739" s="273"/>
      <c r="S2739" s="273"/>
      <c r="T2739" s="274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T2739" s="275" t="s">
        <v>171</v>
      </c>
      <c r="AU2739" s="275" t="s">
        <v>81</v>
      </c>
      <c r="AV2739" s="16" t="s">
        <v>178</v>
      </c>
      <c r="AW2739" s="16" t="s">
        <v>33</v>
      </c>
      <c r="AX2739" s="16" t="s">
        <v>72</v>
      </c>
      <c r="AY2739" s="275" t="s">
        <v>160</v>
      </c>
    </row>
    <row r="2740" s="13" customFormat="1">
      <c r="A2740" s="13"/>
      <c r="B2740" s="232"/>
      <c r="C2740" s="233"/>
      <c r="D2740" s="234" t="s">
        <v>171</v>
      </c>
      <c r="E2740" s="235" t="s">
        <v>19</v>
      </c>
      <c r="F2740" s="236" t="s">
        <v>1267</v>
      </c>
      <c r="G2740" s="233"/>
      <c r="H2740" s="235" t="s">
        <v>19</v>
      </c>
      <c r="I2740" s="237"/>
      <c r="J2740" s="233"/>
      <c r="K2740" s="233"/>
      <c r="L2740" s="238"/>
      <c r="M2740" s="239"/>
      <c r="N2740" s="240"/>
      <c r="O2740" s="240"/>
      <c r="P2740" s="240"/>
      <c r="Q2740" s="240"/>
      <c r="R2740" s="240"/>
      <c r="S2740" s="240"/>
      <c r="T2740" s="241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2" t="s">
        <v>171</v>
      </c>
      <c r="AU2740" s="242" t="s">
        <v>81</v>
      </c>
      <c r="AV2740" s="13" t="s">
        <v>79</v>
      </c>
      <c r="AW2740" s="13" t="s">
        <v>33</v>
      </c>
      <c r="AX2740" s="13" t="s">
        <v>72</v>
      </c>
      <c r="AY2740" s="242" t="s">
        <v>160</v>
      </c>
    </row>
    <row r="2741" s="14" customFormat="1">
      <c r="A2741" s="14"/>
      <c r="B2741" s="243"/>
      <c r="C2741" s="244"/>
      <c r="D2741" s="234" t="s">
        <v>171</v>
      </c>
      <c r="E2741" s="245" t="s">
        <v>19</v>
      </c>
      <c r="F2741" s="246" t="s">
        <v>2704</v>
      </c>
      <c r="G2741" s="244"/>
      <c r="H2741" s="247">
        <v>84.670000000000002</v>
      </c>
      <c r="I2741" s="248"/>
      <c r="J2741" s="244"/>
      <c r="K2741" s="244"/>
      <c r="L2741" s="249"/>
      <c r="M2741" s="250"/>
      <c r="N2741" s="251"/>
      <c r="O2741" s="251"/>
      <c r="P2741" s="251"/>
      <c r="Q2741" s="251"/>
      <c r="R2741" s="251"/>
      <c r="S2741" s="251"/>
      <c r="T2741" s="252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3" t="s">
        <v>171</v>
      </c>
      <c r="AU2741" s="253" t="s">
        <v>81</v>
      </c>
      <c r="AV2741" s="14" t="s">
        <v>81</v>
      </c>
      <c r="AW2741" s="14" t="s">
        <v>33</v>
      </c>
      <c r="AX2741" s="14" t="s">
        <v>72</v>
      </c>
      <c r="AY2741" s="253" t="s">
        <v>160</v>
      </c>
    </row>
    <row r="2742" s="16" customFormat="1">
      <c r="A2742" s="16"/>
      <c r="B2742" s="265"/>
      <c r="C2742" s="266"/>
      <c r="D2742" s="234" t="s">
        <v>171</v>
      </c>
      <c r="E2742" s="267" t="s">
        <v>19</v>
      </c>
      <c r="F2742" s="268" t="s">
        <v>198</v>
      </c>
      <c r="G2742" s="266"/>
      <c r="H2742" s="269">
        <v>84.670000000000002</v>
      </c>
      <c r="I2742" s="270"/>
      <c r="J2742" s="266"/>
      <c r="K2742" s="266"/>
      <c r="L2742" s="271"/>
      <c r="M2742" s="272"/>
      <c r="N2742" s="273"/>
      <c r="O2742" s="273"/>
      <c r="P2742" s="273"/>
      <c r="Q2742" s="273"/>
      <c r="R2742" s="273"/>
      <c r="S2742" s="273"/>
      <c r="T2742" s="274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T2742" s="275" t="s">
        <v>171</v>
      </c>
      <c r="AU2742" s="275" t="s">
        <v>81</v>
      </c>
      <c r="AV2742" s="16" t="s">
        <v>178</v>
      </c>
      <c r="AW2742" s="16" t="s">
        <v>33</v>
      </c>
      <c r="AX2742" s="16" t="s">
        <v>72</v>
      </c>
      <c r="AY2742" s="275" t="s">
        <v>160</v>
      </c>
    </row>
    <row r="2743" s="13" customFormat="1">
      <c r="A2743" s="13"/>
      <c r="B2743" s="232"/>
      <c r="C2743" s="233"/>
      <c r="D2743" s="234" t="s">
        <v>171</v>
      </c>
      <c r="E2743" s="235" t="s">
        <v>19</v>
      </c>
      <c r="F2743" s="236" t="s">
        <v>326</v>
      </c>
      <c r="G2743" s="233"/>
      <c r="H2743" s="235" t="s">
        <v>19</v>
      </c>
      <c r="I2743" s="237"/>
      <c r="J2743" s="233"/>
      <c r="K2743" s="233"/>
      <c r="L2743" s="238"/>
      <c r="M2743" s="239"/>
      <c r="N2743" s="240"/>
      <c r="O2743" s="240"/>
      <c r="P2743" s="240"/>
      <c r="Q2743" s="240"/>
      <c r="R2743" s="240"/>
      <c r="S2743" s="240"/>
      <c r="T2743" s="241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2" t="s">
        <v>171</v>
      </c>
      <c r="AU2743" s="242" t="s">
        <v>81</v>
      </c>
      <c r="AV2743" s="13" t="s">
        <v>79</v>
      </c>
      <c r="AW2743" s="13" t="s">
        <v>33</v>
      </c>
      <c r="AX2743" s="13" t="s">
        <v>72</v>
      </c>
      <c r="AY2743" s="242" t="s">
        <v>160</v>
      </c>
    </row>
    <row r="2744" s="14" customFormat="1">
      <c r="A2744" s="14"/>
      <c r="B2744" s="243"/>
      <c r="C2744" s="244"/>
      <c r="D2744" s="234" t="s">
        <v>171</v>
      </c>
      <c r="E2744" s="245" t="s">
        <v>19</v>
      </c>
      <c r="F2744" s="246" t="s">
        <v>2717</v>
      </c>
      <c r="G2744" s="244"/>
      <c r="H2744" s="247">
        <v>237.55000000000001</v>
      </c>
      <c r="I2744" s="248"/>
      <c r="J2744" s="244"/>
      <c r="K2744" s="244"/>
      <c r="L2744" s="249"/>
      <c r="M2744" s="250"/>
      <c r="N2744" s="251"/>
      <c r="O2744" s="251"/>
      <c r="P2744" s="251"/>
      <c r="Q2744" s="251"/>
      <c r="R2744" s="251"/>
      <c r="S2744" s="251"/>
      <c r="T2744" s="252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3" t="s">
        <v>171</v>
      </c>
      <c r="AU2744" s="253" t="s">
        <v>81</v>
      </c>
      <c r="AV2744" s="14" t="s">
        <v>81</v>
      </c>
      <c r="AW2744" s="14" t="s">
        <v>33</v>
      </c>
      <c r="AX2744" s="14" t="s">
        <v>72</v>
      </c>
      <c r="AY2744" s="253" t="s">
        <v>160</v>
      </c>
    </row>
    <row r="2745" s="16" customFormat="1">
      <c r="A2745" s="16"/>
      <c r="B2745" s="265"/>
      <c r="C2745" s="266"/>
      <c r="D2745" s="234" t="s">
        <v>171</v>
      </c>
      <c r="E2745" s="267" t="s">
        <v>19</v>
      </c>
      <c r="F2745" s="268" t="s">
        <v>198</v>
      </c>
      <c r="G2745" s="266"/>
      <c r="H2745" s="269">
        <v>237.55000000000001</v>
      </c>
      <c r="I2745" s="270"/>
      <c r="J2745" s="266"/>
      <c r="K2745" s="266"/>
      <c r="L2745" s="271"/>
      <c r="M2745" s="272"/>
      <c r="N2745" s="273"/>
      <c r="O2745" s="273"/>
      <c r="P2745" s="273"/>
      <c r="Q2745" s="273"/>
      <c r="R2745" s="273"/>
      <c r="S2745" s="273"/>
      <c r="T2745" s="274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T2745" s="275" t="s">
        <v>171</v>
      </c>
      <c r="AU2745" s="275" t="s">
        <v>81</v>
      </c>
      <c r="AV2745" s="16" t="s">
        <v>178</v>
      </c>
      <c r="AW2745" s="16" t="s">
        <v>33</v>
      </c>
      <c r="AX2745" s="16" t="s">
        <v>72</v>
      </c>
      <c r="AY2745" s="275" t="s">
        <v>160</v>
      </c>
    </row>
    <row r="2746" s="15" customFormat="1">
      <c r="A2746" s="15"/>
      <c r="B2746" s="254"/>
      <c r="C2746" s="255"/>
      <c r="D2746" s="234" t="s">
        <v>171</v>
      </c>
      <c r="E2746" s="256" t="s">
        <v>19</v>
      </c>
      <c r="F2746" s="257" t="s">
        <v>173</v>
      </c>
      <c r="G2746" s="255"/>
      <c r="H2746" s="258">
        <v>395.26299999999998</v>
      </c>
      <c r="I2746" s="259"/>
      <c r="J2746" s="255"/>
      <c r="K2746" s="255"/>
      <c r="L2746" s="260"/>
      <c r="M2746" s="261"/>
      <c r="N2746" s="262"/>
      <c r="O2746" s="262"/>
      <c r="P2746" s="262"/>
      <c r="Q2746" s="262"/>
      <c r="R2746" s="262"/>
      <c r="S2746" s="262"/>
      <c r="T2746" s="263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4" t="s">
        <v>171</v>
      </c>
      <c r="AU2746" s="264" t="s">
        <v>81</v>
      </c>
      <c r="AV2746" s="15" t="s">
        <v>167</v>
      </c>
      <c r="AW2746" s="15" t="s">
        <v>33</v>
      </c>
      <c r="AX2746" s="15" t="s">
        <v>79</v>
      </c>
      <c r="AY2746" s="264" t="s">
        <v>160</v>
      </c>
    </row>
    <row r="2747" s="2" customFormat="1" ht="21.75" customHeight="1">
      <c r="A2747" s="40"/>
      <c r="B2747" s="41"/>
      <c r="C2747" s="214" t="s">
        <v>2723</v>
      </c>
      <c r="D2747" s="214" t="s">
        <v>162</v>
      </c>
      <c r="E2747" s="215" t="s">
        <v>2724</v>
      </c>
      <c r="F2747" s="216" t="s">
        <v>2725</v>
      </c>
      <c r="G2747" s="217" t="s">
        <v>181</v>
      </c>
      <c r="H2747" s="218">
        <v>395.26299999999998</v>
      </c>
      <c r="I2747" s="219"/>
      <c r="J2747" s="220">
        <f>ROUND(I2747*H2747,2)</f>
        <v>0</v>
      </c>
      <c r="K2747" s="216" t="s">
        <v>166</v>
      </c>
      <c r="L2747" s="46"/>
      <c r="M2747" s="221" t="s">
        <v>19</v>
      </c>
      <c r="N2747" s="222" t="s">
        <v>43</v>
      </c>
      <c r="O2747" s="86"/>
      <c r="P2747" s="223">
        <f>O2747*H2747</f>
        <v>0</v>
      </c>
      <c r="Q2747" s="223">
        <v>0.0074999999999999997</v>
      </c>
      <c r="R2747" s="223">
        <f>Q2747*H2747</f>
        <v>2.9644724999999998</v>
      </c>
      <c r="S2747" s="223">
        <v>0</v>
      </c>
      <c r="T2747" s="224">
        <f>S2747*H2747</f>
        <v>0</v>
      </c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R2747" s="225" t="s">
        <v>269</v>
      </c>
      <c r="AT2747" s="225" t="s">
        <v>162</v>
      </c>
      <c r="AU2747" s="225" t="s">
        <v>81</v>
      </c>
      <c r="AY2747" s="19" t="s">
        <v>160</v>
      </c>
      <c r="BE2747" s="226">
        <f>IF(N2747="základní",J2747,0)</f>
        <v>0</v>
      </c>
      <c r="BF2747" s="226">
        <f>IF(N2747="snížená",J2747,0)</f>
        <v>0</v>
      </c>
      <c r="BG2747" s="226">
        <f>IF(N2747="zákl. přenesená",J2747,0)</f>
        <v>0</v>
      </c>
      <c r="BH2747" s="226">
        <f>IF(N2747="sníž. přenesená",J2747,0)</f>
        <v>0</v>
      </c>
      <c r="BI2747" s="226">
        <f>IF(N2747="nulová",J2747,0)</f>
        <v>0</v>
      </c>
      <c r="BJ2747" s="19" t="s">
        <v>79</v>
      </c>
      <c r="BK2747" s="226">
        <f>ROUND(I2747*H2747,2)</f>
        <v>0</v>
      </c>
      <c r="BL2747" s="19" t="s">
        <v>269</v>
      </c>
      <c r="BM2747" s="225" t="s">
        <v>2726</v>
      </c>
    </row>
    <row r="2748" s="2" customFormat="1">
      <c r="A2748" s="40"/>
      <c r="B2748" s="41"/>
      <c r="C2748" s="42"/>
      <c r="D2748" s="227" t="s">
        <v>169</v>
      </c>
      <c r="E2748" s="42"/>
      <c r="F2748" s="228" t="s">
        <v>2727</v>
      </c>
      <c r="G2748" s="42"/>
      <c r="H2748" s="42"/>
      <c r="I2748" s="229"/>
      <c r="J2748" s="42"/>
      <c r="K2748" s="42"/>
      <c r="L2748" s="46"/>
      <c r="M2748" s="230"/>
      <c r="N2748" s="231"/>
      <c r="O2748" s="86"/>
      <c r="P2748" s="86"/>
      <c r="Q2748" s="86"/>
      <c r="R2748" s="86"/>
      <c r="S2748" s="86"/>
      <c r="T2748" s="87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T2748" s="19" t="s">
        <v>169</v>
      </c>
      <c r="AU2748" s="19" t="s">
        <v>81</v>
      </c>
    </row>
    <row r="2749" s="13" customFormat="1">
      <c r="A2749" s="13"/>
      <c r="B2749" s="232"/>
      <c r="C2749" s="233"/>
      <c r="D2749" s="234" t="s">
        <v>171</v>
      </c>
      <c r="E2749" s="235" t="s">
        <v>19</v>
      </c>
      <c r="F2749" s="236" t="s">
        <v>324</v>
      </c>
      <c r="G2749" s="233"/>
      <c r="H2749" s="235" t="s">
        <v>19</v>
      </c>
      <c r="I2749" s="237"/>
      <c r="J2749" s="233"/>
      <c r="K2749" s="233"/>
      <c r="L2749" s="238"/>
      <c r="M2749" s="239"/>
      <c r="N2749" s="240"/>
      <c r="O2749" s="240"/>
      <c r="P2749" s="240"/>
      <c r="Q2749" s="240"/>
      <c r="R2749" s="240"/>
      <c r="S2749" s="240"/>
      <c r="T2749" s="241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2" t="s">
        <v>171</v>
      </c>
      <c r="AU2749" s="242" t="s">
        <v>81</v>
      </c>
      <c r="AV2749" s="13" t="s">
        <v>79</v>
      </c>
      <c r="AW2749" s="13" t="s">
        <v>33</v>
      </c>
      <c r="AX2749" s="13" t="s">
        <v>72</v>
      </c>
      <c r="AY2749" s="242" t="s">
        <v>160</v>
      </c>
    </row>
    <row r="2750" s="13" customFormat="1">
      <c r="A2750" s="13"/>
      <c r="B2750" s="232"/>
      <c r="C2750" s="233"/>
      <c r="D2750" s="234" t="s">
        <v>171</v>
      </c>
      <c r="E2750" s="235" t="s">
        <v>19</v>
      </c>
      <c r="F2750" s="236" t="s">
        <v>354</v>
      </c>
      <c r="G2750" s="233"/>
      <c r="H2750" s="235" t="s">
        <v>19</v>
      </c>
      <c r="I2750" s="237"/>
      <c r="J2750" s="233"/>
      <c r="K2750" s="233"/>
      <c r="L2750" s="238"/>
      <c r="M2750" s="239"/>
      <c r="N2750" s="240"/>
      <c r="O2750" s="240"/>
      <c r="P2750" s="240"/>
      <c r="Q2750" s="240"/>
      <c r="R2750" s="240"/>
      <c r="S2750" s="240"/>
      <c r="T2750" s="241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2" t="s">
        <v>171</v>
      </c>
      <c r="AU2750" s="242" t="s">
        <v>81</v>
      </c>
      <c r="AV2750" s="13" t="s">
        <v>79</v>
      </c>
      <c r="AW2750" s="13" t="s">
        <v>33</v>
      </c>
      <c r="AX2750" s="13" t="s">
        <v>72</v>
      </c>
      <c r="AY2750" s="242" t="s">
        <v>160</v>
      </c>
    </row>
    <row r="2751" s="14" customFormat="1">
      <c r="A2751" s="14"/>
      <c r="B2751" s="243"/>
      <c r="C2751" s="244"/>
      <c r="D2751" s="234" t="s">
        <v>171</v>
      </c>
      <c r="E2751" s="245" t="s">
        <v>19</v>
      </c>
      <c r="F2751" s="246" t="s">
        <v>2716</v>
      </c>
      <c r="G2751" s="244"/>
      <c r="H2751" s="247">
        <v>51.75</v>
      </c>
      <c r="I2751" s="248"/>
      <c r="J2751" s="244"/>
      <c r="K2751" s="244"/>
      <c r="L2751" s="249"/>
      <c r="M2751" s="250"/>
      <c r="N2751" s="251"/>
      <c r="O2751" s="251"/>
      <c r="P2751" s="251"/>
      <c r="Q2751" s="251"/>
      <c r="R2751" s="251"/>
      <c r="S2751" s="251"/>
      <c r="T2751" s="252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3" t="s">
        <v>171</v>
      </c>
      <c r="AU2751" s="253" t="s">
        <v>81</v>
      </c>
      <c r="AV2751" s="14" t="s">
        <v>81</v>
      </c>
      <c r="AW2751" s="14" t="s">
        <v>33</v>
      </c>
      <c r="AX2751" s="14" t="s">
        <v>72</v>
      </c>
      <c r="AY2751" s="253" t="s">
        <v>160</v>
      </c>
    </row>
    <row r="2752" s="16" customFormat="1">
      <c r="A2752" s="16"/>
      <c r="B2752" s="265"/>
      <c r="C2752" s="266"/>
      <c r="D2752" s="234" t="s">
        <v>171</v>
      </c>
      <c r="E2752" s="267" t="s">
        <v>19</v>
      </c>
      <c r="F2752" s="268" t="s">
        <v>198</v>
      </c>
      <c r="G2752" s="266"/>
      <c r="H2752" s="269">
        <v>51.75</v>
      </c>
      <c r="I2752" s="270"/>
      <c r="J2752" s="266"/>
      <c r="K2752" s="266"/>
      <c r="L2752" s="271"/>
      <c r="M2752" s="272"/>
      <c r="N2752" s="273"/>
      <c r="O2752" s="273"/>
      <c r="P2752" s="273"/>
      <c r="Q2752" s="273"/>
      <c r="R2752" s="273"/>
      <c r="S2752" s="273"/>
      <c r="T2752" s="274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T2752" s="275" t="s">
        <v>171</v>
      </c>
      <c r="AU2752" s="275" t="s">
        <v>81</v>
      </c>
      <c r="AV2752" s="16" t="s">
        <v>178</v>
      </c>
      <c r="AW2752" s="16" t="s">
        <v>33</v>
      </c>
      <c r="AX2752" s="16" t="s">
        <v>72</v>
      </c>
      <c r="AY2752" s="275" t="s">
        <v>160</v>
      </c>
    </row>
    <row r="2753" s="13" customFormat="1">
      <c r="A2753" s="13"/>
      <c r="B2753" s="232"/>
      <c r="C2753" s="233"/>
      <c r="D2753" s="234" t="s">
        <v>171</v>
      </c>
      <c r="E2753" s="235" t="s">
        <v>19</v>
      </c>
      <c r="F2753" s="236" t="s">
        <v>1322</v>
      </c>
      <c r="G2753" s="233"/>
      <c r="H2753" s="235" t="s">
        <v>19</v>
      </c>
      <c r="I2753" s="237"/>
      <c r="J2753" s="233"/>
      <c r="K2753" s="233"/>
      <c r="L2753" s="238"/>
      <c r="M2753" s="239"/>
      <c r="N2753" s="240"/>
      <c r="O2753" s="240"/>
      <c r="P2753" s="240"/>
      <c r="Q2753" s="240"/>
      <c r="R2753" s="240"/>
      <c r="S2753" s="240"/>
      <c r="T2753" s="241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2" t="s">
        <v>171</v>
      </c>
      <c r="AU2753" s="242" t="s">
        <v>81</v>
      </c>
      <c r="AV2753" s="13" t="s">
        <v>79</v>
      </c>
      <c r="AW2753" s="13" t="s">
        <v>33</v>
      </c>
      <c r="AX2753" s="13" t="s">
        <v>72</v>
      </c>
      <c r="AY2753" s="242" t="s">
        <v>160</v>
      </c>
    </row>
    <row r="2754" s="14" customFormat="1">
      <c r="A2754" s="14"/>
      <c r="B2754" s="243"/>
      <c r="C2754" s="244"/>
      <c r="D2754" s="234" t="s">
        <v>171</v>
      </c>
      <c r="E2754" s="245" t="s">
        <v>19</v>
      </c>
      <c r="F2754" s="246" t="s">
        <v>2700</v>
      </c>
      <c r="G2754" s="244"/>
      <c r="H2754" s="247">
        <v>8.4299999999999997</v>
      </c>
      <c r="I2754" s="248"/>
      <c r="J2754" s="244"/>
      <c r="K2754" s="244"/>
      <c r="L2754" s="249"/>
      <c r="M2754" s="250"/>
      <c r="N2754" s="251"/>
      <c r="O2754" s="251"/>
      <c r="P2754" s="251"/>
      <c r="Q2754" s="251"/>
      <c r="R2754" s="251"/>
      <c r="S2754" s="251"/>
      <c r="T2754" s="252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3" t="s">
        <v>171</v>
      </c>
      <c r="AU2754" s="253" t="s">
        <v>81</v>
      </c>
      <c r="AV2754" s="14" t="s">
        <v>81</v>
      </c>
      <c r="AW2754" s="14" t="s">
        <v>33</v>
      </c>
      <c r="AX2754" s="14" t="s">
        <v>72</v>
      </c>
      <c r="AY2754" s="253" t="s">
        <v>160</v>
      </c>
    </row>
    <row r="2755" s="16" customFormat="1">
      <c r="A2755" s="16"/>
      <c r="B2755" s="265"/>
      <c r="C2755" s="266"/>
      <c r="D2755" s="234" t="s">
        <v>171</v>
      </c>
      <c r="E2755" s="267" t="s">
        <v>19</v>
      </c>
      <c r="F2755" s="268" t="s">
        <v>198</v>
      </c>
      <c r="G2755" s="266"/>
      <c r="H2755" s="269">
        <v>8.4299999999999997</v>
      </c>
      <c r="I2755" s="270"/>
      <c r="J2755" s="266"/>
      <c r="K2755" s="266"/>
      <c r="L2755" s="271"/>
      <c r="M2755" s="272"/>
      <c r="N2755" s="273"/>
      <c r="O2755" s="273"/>
      <c r="P2755" s="273"/>
      <c r="Q2755" s="273"/>
      <c r="R2755" s="273"/>
      <c r="S2755" s="273"/>
      <c r="T2755" s="274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T2755" s="275" t="s">
        <v>171</v>
      </c>
      <c r="AU2755" s="275" t="s">
        <v>81</v>
      </c>
      <c r="AV2755" s="16" t="s">
        <v>178</v>
      </c>
      <c r="AW2755" s="16" t="s">
        <v>33</v>
      </c>
      <c r="AX2755" s="16" t="s">
        <v>72</v>
      </c>
      <c r="AY2755" s="275" t="s">
        <v>160</v>
      </c>
    </row>
    <row r="2756" s="13" customFormat="1">
      <c r="A2756" s="13"/>
      <c r="B2756" s="232"/>
      <c r="C2756" s="233"/>
      <c r="D2756" s="234" t="s">
        <v>171</v>
      </c>
      <c r="E2756" s="235" t="s">
        <v>19</v>
      </c>
      <c r="F2756" s="236" t="s">
        <v>2701</v>
      </c>
      <c r="G2756" s="233"/>
      <c r="H2756" s="235" t="s">
        <v>19</v>
      </c>
      <c r="I2756" s="237"/>
      <c r="J2756" s="233"/>
      <c r="K2756" s="233"/>
      <c r="L2756" s="238"/>
      <c r="M2756" s="239"/>
      <c r="N2756" s="240"/>
      <c r="O2756" s="240"/>
      <c r="P2756" s="240"/>
      <c r="Q2756" s="240"/>
      <c r="R2756" s="240"/>
      <c r="S2756" s="240"/>
      <c r="T2756" s="241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2" t="s">
        <v>171</v>
      </c>
      <c r="AU2756" s="242" t="s">
        <v>81</v>
      </c>
      <c r="AV2756" s="13" t="s">
        <v>79</v>
      </c>
      <c r="AW2756" s="13" t="s">
        <v>33</v>
      </c>
      <c r="AX2756" s="13" t="s">
        <v>72</v>
      </c>
      <c r="AY2756" s="242" t="s">
        <v>160</v>
      </c>
    </row>
    <row r="2757" s="14" customFormat="1">
      <c r="A2757" s="14"/>
      <c r="B2757" s="243"/>
      <c r="C2757" s="244"/>
      <c r="D2757" s="234" t="s">
        <v>171</v>
      </c>
      <c r="E2757" s="245" t="s">
        <v>19</v>
      </c>
      <c r="F2757" s="246" t="s">
        <v>2702</v>
      </c>
      <c r="G2757" s="244"/>
      <c r="H2757" s="247">
        <v>5.3630000000000004</v>
      </c>
      <c r="I2757" s="248"/>
      <c r="J2757" s="244"/>
      <c r="K2757" s="244"/>
      <c r="L2757" s="249"/>
      <c r="M2757" s="250"/>
      <c r="N2757" s="251"/>
      <c r="O2757" s="251"/>
      <c r="P2757" s="251"/>
      <c r="Q2757" s="251"/>
      <c r="R2757" s="251"/>
      <c r="S2757" s="251"/>
      <c r="T2757" s="252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3" t="s">
        <v>171</v>
      </c>
      <c r="AU2757" s="253" t="s">
        <v>81</v>
      </c>
      <c r="AV2757" s="14" t="s">
        <v>81</v>
      </c>
      <c r="AW2757" s="14" t="s">
        <v>33</v>
      </c>
      <c r="AX2757" s="14" t="s">
        <v>72</v>
      </c>
      <c r="AY2757" s="253" t="s">
        <v>160</v>
      </c>
    </row>
    <row r="2758" s="16" customFormat="1">
      <c r="A2758" s="16"/>
      <c r="B2758" s="265"/>
      <c r="C2758" s="266"/>
      <c r="D2758" s="234" t="s">
        <v>171</v>
      </c>
      <c r="E2758" s="267" t="s">
        <v>19</v>
      </c>
      <c r="F2758" s="268" t="s">
        <v>198</v>
      </c>
      <c r="G2758" s="266"/>
      <c r="H2758" s="269">
        <v>5.3630000000000004</v>
      </c>
      <c r="I2758" s="270"/>
      <c r="J2758" s="266"/>
      <c r="K2758" s="266"/>
      <c r="L2758" s="271"/>
      <c r="M2758" s="272"/>
      <c r="N2758" s="273"/>
      <c r="O2758" s="273"/>
      <c r="P2758" s="273"/>
      <c r="Q2758" s="273"/>
      <c r="R2758" s="273"/>
      <c r="S2758" s="273"/>
      <c r="T2758" s="274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T2758" s="275" t="s">
        <v>171</v>
      </c>
      <c r="AU2758" s="275" t="s">
        <v>81</v>
      </c>
      <c r="AV2758" s="16" t="s">
        <v>178</v>
      </c>
      <c r="AW2758" s="16" t="s">
        <v>33</v>
      </c>
      <c r="AX2758" s="16" t="s">
        <v>72</v>
      </c>
      <c r="AY2758" s="275" t="s">
        <v>160</v>
      </c>
    </row>
    <row r="2759" s="13" customFormat="1">
      <c r="A2759" s="13"/>
      <c r="B2759" s="232"/>
      <c r="C2759" s="233"/>
      <c r="D2759" s="234" t="s">
        <v>171</v>
      </c>
      <c r="E2759" s="235" t="s">
        <v>19</v>
      </c>
      <c r="F2759" s="236" t="s">
        <v>1328</v>
      </c>
      <c r="G2759" s="233"/>
      <c r="H2759" s="235" t="s">
        <v>19</v>
      </c>
      <c r="I2759" s="237"/>
      <c r="J2759" s="233"/>
      <c r="K2759" s="233"/>
      <c r="L2759" s="238"/>
      <c r="M2759" s="239"/>
      <c r="N2759" s="240"/>
      <c r="O2759" s="240"/>
      <c r="P2759" s="240"/>
      <c r="Q2759" s="240"/>
      <c r="R2759" s="240"/>
      <c r="S2759" s="240"/>
      <c r="T2759" s="241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2" t="s">
        <v>171</v>
      </c>
      <c r="AU2759" s="242" t="s">
        <v>81</v>
      </c>
      <c r="AV2759" s="13" t="s">
        <v>79</v>
      </c>
      <c r="AW2759" s="13" t="s">
        <v>33</v>
      </c>
      <c r="AX2759" s="13" t="s">
        <v>72</v>
      </c>
      <c r="AY2759" s="242" t="s">
        <v>160</v>
      </c>
    </row>
    <row r="2760" s="14" customFormat="1">
      <c r="A2760" s="14"/>
      <c r="B2760" s="243"/>
      <c r="C2760" s="244"/>
      <c r="D2760" s="234" t="s">
        <v>171</v>
      </c>
      <c r="E2760" s="245" t="s">
        <v>19</v>
      </c>
      <c r="F2760" s="246" t="s">
        <v>2703</v>
      </c>
      <c r="G2760" s="244"/>
      <c r="H2760" s="247">
        <v>7.5</v>
      </c>
      <c r="I2760" s="248"/>
      <c r="J2760" s="244"/>
      <c r="K2760" s="244"/>
      <c r="L2760" s="249"/>
      <c r="M2760" s="250"/>
      <c r="N2760" s="251"/>
      <c r="O2760" s="251"/>
      <c r="P2760" s="251"/>
      <c r="Q2760" s="251"/>
      <c r="R2760" s="251"/>
      <c r="S2760" s="251"/>
      <c r="T2760" s="252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3" t="s">
        <v>171</v>
      </c>
      <c r="AU2760" s="253" t="s">
        <v>81</v>
      </c>
      <c r="AV2760" s="14" t="s">
        <v>81</v>
      </c>
      <c r="AW2760" s="14" t="s">
        <v>33</v>
      </c>
      <c r="AX2760" s="14" t="s">
        <v>72</v>
      </c>
      <c r="AY2760" s="253" t="s">
        <v>160</v>
      </c>
    </row>
    <row r="2761" s="16" customFormat="1">
      <c r="A2761" s="16"/>
      <c r="B2761" s="265"/>
      <c r="C2761" s="266"/>
      <c r="D2761" s="234" t="s">
        <v>171</v>
      </c>
      <c r="E2761" s="267" t="s">
        <v>19</v>
      </c>
      <c r="F2761" s="268" t="s">
        <v>198</v>
      </c>
      <c r="G2761" s="266"/>
      <c r="H2761" s="269">
        <v>7.5</v>
      </c>
      <c r="I2761" s="270"/>
      <c r="J2761" s="266"/>
      <c r="K2761" s="266"/>
      <c r="L2761" s="271"/>
      <c r="M2761" s="272"/>
      <c r="N2761" s="273"/>
      <c r="O2761" s="273"/>
      <c r="P2761" s="273"/>
      <c r="Q2761" s="273"/>
      <c r="R2761" s="273"/>
      <c r="S2761" s="273"/>
      <c r="T2761" s="274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T2761" s="275" t="s">
        <v>171</v>
      </c>
      <c r="AU2761" s="275" t="s">
        <v>81</v>
      </c>
      <c r="AV2761" s="16" t="s">
        <v>178</v>
      </c>
      <c r="AW2761" s="16" t="s">
        <v>33</v>
      </c>
      <c r="AX2761" s="16" t="s">
        <v>72</v>
      </c>
      <c r="AY2761" s="275" t="s">
        <v>160</v>
      </c>
    </row>
    <row r="2762" s="13" customFormat="1">
      <c r="A2762" s="13"/>
      <c r="B2762" s="232"/>
      <c r="C2762" s="233"/>
      <c r="D2762" s="234" t="s">
        <v>171</v>
      </c>
      <c r="E2762" s="235" t="s">
        <v>19</v>
      </c>
      <c r="F2762" s="236" t="s">
        <v>1267</v>
      </c>
      <c r="G2762" s="233"/>
      <c r="H2762" s="235" t="s">
        <v>19</v>
      </c>
      <c r="I2762" s="237"/>
      <c r="J2762" s="233"/>
      <c r="K2762" s="233"/>
      <c r="L2762" s="238"/>
      <c r="M2762" s="239"/>
      <c r="N2762" s="240"/>
      <c r="O2762" s="240"/>
      <c r="P2762" s="240"/>
      <c r="Q2762" s="240"/>
      <c r="R2762" s="240"/>
      <c r="S2762" s="240"/>
      <c r="T2762" s="241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2" t="s">
        <v>171</v>
      </c>
      <c r="AU2762" s="242" t="s">
        <v>81</v>
      </c>
      <c r="AV2762" s="13" t="s">
        <v>79</v>
      </c>
      <c r="AW2762" s="13" t="s">
        <v>33</v>
      </c>
      <c r="AX2762" s="13" t="s">
        <v>72</v>
      </c>
      <c r="AY2762" s="242" t="s">
        <v>160</v>
      </c>
    </row>
    <row r="2763" s="14" customFormat="1">
      <c r="A2763" s="14"/>
      <c r="B2763" s="243"/>
      <c r="C2763" s="244"/>
      <c r="D2763" s="234" t="s">
        <v>171</v>
      </c>
      <c r="E2763" s="245" t="s">
        <v>19</v>
      </c>
      <c r="F2763" s="246" t="s">
        <v>2704</v>
      </c>
      <c r="G2763" s="244"/>
      <c r="H2763" s="247">
        <v>84.670000000000002</v>
      </c>
      <c r="I2763" s="248"/>
      <c r="J2763" s="244"/>
      <c r="K2763" s="244"/>
      <c r="L2763" s="249"/>
      <c r="M2763" s="250"/>
      <c r="N2763" s="251"/>
      <c r="O2763" s="251"/>
      <c r="P2763" s="251"/>
      <c r="Q2763" s="251"/>
      <c r="R2763" s="251"/>
      <c r="S2763" s="251"/>
      <c r="T2763" s="252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3" t="s">
        <v>171</v>
      </c>
      <c r="AU2763" s="253" t="s">
        <v>81</v>
      </c>
      <c r="AV2763" s="14" t="s">
        <v>81</v>
      </c>
      <c r="AW2763" s="14" t="s">
        <v>33</v>
      </c>
      <c r="AX2763" s="14" t="s">
        <v>72</v>
      </c>
      <c r="AY2763" s="253" t="s">
        <v>160</v>
      </c>
    </row>
    <row r="2764" s="16" customFormat="1">
      <c r="A2764" s="16"/>
      <c r="B2764" s="265"/>
      <c r="C2764" s="266"/>
      <c r="D2764" s="234" t="s">
        <v>171</v>
      </c>
      <c r="E2764" s="267" t="s">
        <v>19</v>
      </c>
      <c r="F2764" s="268" t="s">
        <v>198</v>
      </c>
      <c r="G2764" s="266"/>
      <c r="H2764" s="269">
        <v>84.670000000000002</v>
      </c>
      <c r="I2764" s="270"/>
      <c r="J2764" s="266"/>
      <c r="K2764" s="266"/>
      <c r="L2764" s="271"/>
      <c r="M2764" s="272"/>
      <c r="N2764" s="273"/>
      <c r="O2764" s="273"/>
      <c r="P2764" s="273"/>
      <c r="Q2764" s="273"/>
      <c r="R2764" s="273"/>
      <c r="S2764" s="273"/>
      <c r="T2764" s="274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T2764" s="275" t="s">
        <v>171</v>
      </c>
      <c r="AU2764" s="275" t="s">
        <v>81</v>
      </c>
      <c r="AV2764" s="16" t="s">
        <v>178</v>
      </c>
      <c r="AW2764" s="16" t="s">
        <v>33</v>
      </c>
      <c r="AX2764" s="16" t="s">
        <v>72</v>
      </c>
      <c r="AY2764" s="275" t="s">
        <v>160</v>
      </c>
    </row>
    <row r="2765" s="13" customFormat="1">
      <c r="A2765" s="13"/>
      <c r="B2765" s="232"/>
      <c r="C2765" s="233"/>
      <c r="D2765" s="234" t="s">
        <v>171</v>
      </c>
      <c r="E2765" s="235" t="s">
        <v>19</v>
      </c>
      <c r="F2765" s="236" t="s">
        <v>326</v>
      </c>
      <c r="G2765" s="233"/>
      <c r="H2765" s="235" t="s">
        <v>19</v>
      </c>
      <c r="I2765" s="237"/>
      <c r="J2765" s="233"/>
      <c r="K2765" s="233"/>
      <c r="L2765" s="238"/>
      <c r="M2765" s="239"/>
      <c r="N2765" s="240"/>
      <c r="O2765" s="240"/>
      <c r="P2765" s="240"/>
      <c r="Q2765" s="240"/>
      <c r="R2765" s="240"/>
      <c r="S2765" s="240"/>
      <c r="T2765" s="241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2" t="s">
        <v>171</v>
      </c>
      <c r="AU2765" s="242" t="s">
        <v>81</v>
      </c>
      <c r="AV2765" s="13" t="s">
        <v>79</v>
      </c>
      <c r="AW2765" s="13" t="s">
        <v>33</v>
      </c>
      <c r="AX2765" s="13" t="s">
        <v>72</v>
      </c>
      <c r="AY2765" s="242" t="s">
        <v>160</v>
      </c>
    </row>
    <row r="2766" s="14" customFormat="1">
      <c r="A2766" s="14"/>
      <c r="B2766" s="243"/>
      <c r="C2766" s="244"/>
      <c r="D2766" s="234" t="s">
        <v>171</v>
      </c>
      <c r="E2766" s="245" t="s">
        <v>19</v>
      </c>
      <c r="F2766" s="246" t="s">
        <v>2717</v>
      </c>
      <c r="G2766" s="244"/>
      <c r="H2766" s="247">
        <v>237.55000000000001</v>
      </c>
      <c r="I2766" s="248"/>
      <c r="J2766" s="244"/>
      <c r="K2766" s="244"/>
      <c r="L2766" s="249"/>
      <c r="M2766" s="250"/>
      <c r="N2766" s="251"/>
      <c r="O2766" s="251"/>
      <c r="P2766" s="251"/>
      <c r="Q2766" s="251"/>
      <c r="R2766" s="251"/>
      <c r="S2766" s="251"/>
      <c r="T2766" s="252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3" t="s">
        <v>171</v>
      </c>
      <c r="AU2766" s="253" t="s">
        <v>81</v>
      </c>
      <c r="AV2766" s="14" t="s">
        <v>81</v>
      </c>
      <c r="AW2766" s="14" t="s">
        <v>33</v>
      </c>
      <c r="AX2766" s="14" t="s">
        <v>72</v>
      </c>
      <c r="AY2766" s="253" t="s">
        <v>160</v>
      </c>
    </row>
    <row r="2767" s="16" customFormat="1">
      <c r="A2767" s="16"/>
      <c r="B2767" s="265"/>
      <c r="C2767" s="266"/>
      <c r="D2767" s="234" t="s">
        <v>171</v>
      </c>
      <c r="E2767" s="267" t="s">
        <v>19</v>
      </c>
      <c r="F2767" s="268" t="s">
        <v>198</v>
      </c>
      <c r="G2767" s="266"/>
      <c r="H2767" s="269">
        <v>237.55000000000001</v>
      </c>
      <c r="I2767" s="270"/>
      <c r="J2767" s="266"/>
      <c r="K2767" s="266"/>
      <c r="L2767" s="271"/>
      <c r="M2767" s="272"/>
      <c r="N2767" s="273"/>
      <c r="O2767" s="273"/>
      <c r="P2767" s="273"/>
      <c r="Q2767" s="273"/>
      <c r="R2767" s="273"/>
      <c r="S2767" s="273"/>
      <c r="T2767" s="274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T2767" s="275" t="s">
        <v>171</v>
      </c>
      <c r="AU2767" s="275" t="s">
        <v>81</v>
      </c>
      <c r="AV2767" s="16" t="s">
        <v>178</v>
      </c>
      <c r="AW2767" s="16" t="s">
        <v>33</v>
      </c>
      <c r="AX2767" s="16" t="s">
        <v>72</v>
      </c>
      <c r="AY2767" s="275" t="s">
        <v>160</v>
      </c>
    </row>
    <row r="2768" s="15" customFormat="1">
      <c r="A2768" s="15"/>
      <c r="B2768" s="254"/>
      <c r="C2768" s="255"/>
      <c r="D2768" s="234" t="s">
        <v>171</v>
      </c>
      <c r="E2768" s="256" t="s">
        <v>19</v>
      </c>
      <c r="F2768" s="257" t="s">
        <v>173</v>
      </c>
      <c r="G2768" s="255"/>
      <c r="H2768" s="258">
        <v>395.26299999999998</v>
      </c>
      <c r="I2768" s="259"/>
      <c r="J2768" s="255"/>
      <c r="K2768" s="255"/>
      <c r="L2768" s="260"/>
      <c r="M2768" s="261"/>
      <c r="N2768" s="262"/>
      <c r="O2768" s="262"/>
      <c r="P2768" s="262"/>
      <c r="Q2768" s="262"/>
      <c r="R2768" s="262"/>
      <c r="S2768" s="262"/>
      <c r="T2768" s="263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64" t="s">
        <v>171</v>
      </c>
      <c r="AU2768" s="264" t="s">
        <v>81</v>
      </c>
      <c r="AV2768" s="15" t="s">
        <v>167</v>
      </c>
      <c r="AW2768" s="15" t="s">
        <v>33</v>
      </c>
      <c r="AX2768" s="15" t="s">
        <v>79</v>
      </c>
      <c r="AY2768" s="264" t="s">
        <v>160</v>
      </c>
    </row>
    <row r="2769" s="2" customFormat="1" ht="16.5" customHeight="1">
      <c r="A2769" s="40"/>
      <c r="B2769" s="41"/>
      <c r="C2769" s="214" t="s">
        <v>2728</v>
      </c>
      <c r="D2769" s="214" t="s">
        <v>162</v>
      </c>
      <c r="E2769" s="215" t="s">
        <v>2729</v>
      </c>
      <c r="F2769" s="216" t="s">
        <v>2730</v>
      </c>
      <c r="G2769" s="217" t="s">
        <v>181</v>
      </c>
      <c r="H2769" s="218">
        <v>443.47000000000003</v>
      </c>
      <c r="I2769" s="219"/>
      <c r="J2769" s="220">
        <f>ROUND(I2769*H2769,2)</f>
        <v>0</v>
      </c>
      <c r="K2769" s="216" t="s">
        <v>166</v>
      </c>
      <c r="L2769" s="46"/>
      <c r="M2769" s="221" t="s">
        <v>19</v>
      </c>
      <c r="N2769" s="222" t="s">
        <v>43</v>
      </c>
      <c r="O2769" s="86"/>
      <c r="P2769" s="223">
        <f>O2769*H2769</f>
        <v>0</v>
      </c>
      <c r="Q2769" s="223">
        <v>0.00040000000000000002</v>
      </c>
      <c r="R2769" s="223">
        <f>Q2769*H2769</f>
        <v>0.17738800000000002</v>
      </c>
      <c r="S2769" s="223">
        <v>0</v>
      </c>
      <c r="T2769" s="224">
        <f>S2769*H2769</f>
        <v>0</v>
      </c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R2769" s="225" t="s">
        <v>269</v>
      </c>
      <c r="AT2769" s="225" t="s">
        <v>162</v>
      </c>
      <c r="AU2769" s="225" t="s">
        <v>81</v>
      </c>
      <c r="AY2769" s="19" t="s">
        <v>160</v>
      </c>
      <c r="BE2769" s="226">
        <f>IF(N2769="základní",J2769,0)</f>
        <v>0</v>
      </c>
      <c r="BF2769" s="226">
        <f>IF(N2769="snížená",J2769,0)</f>
        <v>0</v>
      </c>
      <c r="BG2769" s="226">
        <f>IF(N2769="zákl. přenesená",J2769,0)</f>
        <v>0</v>
      </c>
      <c r="BH2769" s="226">
        <f>IF(N2769="sníž. přenesená",J2769,0)</f>
        <v>0</v>
      </c>
      <c r="BI2769" s="226">
        <f>IF(N2769="nulová",J2769,0)</f>
        <v>0</v>
      </c>
      <c r="BJ2769" s="19" t="s">
        <v>79</v>
      </c>
      <c r="BK2769" s="226">
        <f>ROUND(I2769*H2769,2)</f>
        <v>0</v>
      </c>
      <c r="BL2769" s="19" t="s">
        <v>269</v>
      </c>
      <c r="BM2769" s="225" t="s">
        <v>2731</v>
      </c>
    </row>
    <row r="2770" s="2" customFormat="1">
      <c r="A2770" s="40"/>
      <c r="B2770" s="41"/>
      <c r="C2770" s="42"/>
      <c r="D2770" s="227" t="s">
        <v>169</v>
      </c>
      <c r="E2770" s="42"/>
      <c r="F2770" s="228" t="s">
        <v>2732</v>
      </c>
      <c r="G2770" s="42"/>
      <c r="H2770" s="42"/>
      <c r="I2770" s="229"/>
      <c r="J2770" s="42"/>
      <c r="K2770" s="42"/>
      <c r="L2770" s="46"/>
      <c r="M2770" s="230"/>
      <c r="N2770" s="231"/>
      <c r="O2770" s="86"/>
      <c r="P2770" s="86"/>
      <c r="Q2770" s="86"/>
      <c r="R2770" s="86"/>
      <c r="S2770" s="86"/>
      <c r="T2770" s="87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T2770" s="19" t="s">
        <v>169</v>
      </c>
      <c r="AU2770" s="19" t="s">
        <v>81</v>
      </c>
    </row>
    <row r="2771" s="13" customFormat="1">
      <c r="A2771" s="13"/>
      <c r="B2771" s="232"/>
      <c r="C2771" s="233"/>
      <c r="D2771" s="234" t="s">
        <v>171</v>
      </c>
      <c r="E2771" s="235" t="s">
        <v>19</v>
      </c>
      <c r="F2771" s="236" t="s">
        <v>324</v>
      </c>
      <c r="G2771" s="233"/>
      <c r="H2771" s="235" t="s">
        <v>19</v>
      </c>
      <c r="I2771" s="237"/>
      <c r="J2771" s="233"/>
      <c r="K2771" s="233"/>
      <c r="L2771" s="238"/>
      <c r="M2771" s="239"/>
      <c r="N2771" s="240"/>
      <c r="O2771" s="240"/>
      <c r="P2771" s="240"/>
      <c r="Q2771" s="240"/>
      <c r="R2771" s="240"/>
      <c r="S2771" s="240"/>
      <c r="T2771" s="241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2" t="s">
        <v>171</v>
      </c>
      <c r="AU2771" s="242" t="s">
        <v>81</v>
      </c>
      <c r="AV2771" s="13" t="s">
        <v>79</v>
      </c>
      <c r="AW2771" s="13" t="s">
        <v>33</v>
      </c>
      <c r="AX2771" s="13" t="s">
        <v>72</v>
      </c>
      <c r="AY2771" s="242" t="s">
        <v>160</v>
      </c>
    </row>
    <row r="2772" s="13" customFormat="1">
      <c r="A2772" s="13"/>
      <c r="B2772" s="232"/>
      <c r="C2772" s="233"/>
      <c r="D2772" s="234" t="s">
        <v>171</v>
      </c>
      <c r="E2772" s="235" t="s">
        <v>19</v>
      </c>
      <c r="F2772" s="236" t="s">
        <v>354</v>
      </c>
      <c r="G2772" s="233"/>
      <c r="H2772" s="235" t="s">
        <v>19</v>
      </c>
      <c r="I2772" s="237"/>
      <c r="J2772" s="233"/>
      <c r="K2772" s="233"/>
      <c r="L2772" s="238"/>
      <c r="M2772" s="239"/>
      <c r="N2772" s="240"/>
      <c r="O2772" s="240"/>
      <c r="P2772" s="240"/>
      <c r="Q2772" s="240"/>
      <c r="R2772" s="240"/>
      <c r="S2772" s="240"/>
      <c r="T2772" s="241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2" t="s">
        <v>171</v>
      </c>
      <c r="AU2772" s="242" t="s">
        <v>81</v>
      </c>
      <c r="AV2772" s="13" t="s">
        <v>79</v>
      </c>
      <c r="AW2772" s="13" t="s">
        <v>33</v>
      </c>
      <c r="AX2772" s="13" t="s">
        <v>72</v>
      </c>
      <c r="AY2772" s="242" t="s">
        <v>160</v>
      </c>
    </row>
    <row r="2773" s="14" customFormat="1">
      <c r="A2773" s="14"/>
      <c r="B2773" s="243"/>
      <c r="C2773" s="244"/>
      <c r="D2773" s="234" t="s">
        <v>171</v>
      </c>
      <c r="E2773" s="245" t="s">
        <v>19</v>
      </c>
      <c r="F2773" s="246" t="s">
        <v>2716</v>
      </c>
      <c r="G2773" s="244"/>
      <c r="H2773" s="247">
        <v>51.75</v>
      </c>
      <c r="I2773" s="248"/>
      <c r="J2773" s="244"/>
      <c r="K2773" s="244"/>
      <c r="L2773" s="249"/>
      <c r="M2773" s="250"/>
      <c r="N2773" s="251"/>
      <c r="O2773" s="251"/>
      <c r="P2773" s="251"/>
      <c r="Q2773" s="251"/>
      <c r="R2773" s="251"/>
      <c r="S2773" s="251"/>
      <c r="T2773" s="252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3" t="s">
        <v>171</v>
      </c>
      <c r="AU2773" s="253" t="s">
        <v>81</v>
      </c>
      <c r="AV2773" s="14" t="s">
        <v>81</v>
      </c>
      <c r="AW2773" s="14" t="s">
        <v>33</v>
      </c>
      <c r="AX2773" s="14" t="s">
        <v>72</v>
      </c>
      <c r="AY2773" s="253" t="s">
        <v>160</v>
      </c>
    </row>
    <row r="2774" s="16" customFormat="1">
      <c r="A2774" s="16"/>
      <c r="B2774" s="265"/>
      <c r="C2774" s="266"/>
      <c r="D2774" s="234" t="s">
        <v>171</v>
      </c>
      <c r="E2774" s="267" t="s">
        <v>19</v>
      </c>
      <c r="F2774" s="268" t="s">
        <v>198</v>
      </c>
      <c r="G2774" s="266"/>
      <c r="H2774" s="269">
        <v>51.75</v>
      </c>
      <c r="I2774" s="270"/>
      <c r="J2774" s="266"/>
      <c r="K2774" s="266"/>
      <c r="L2774" s="271"/>
      <c r="M2774" s="272"/>
      <c r="N2774" s="273"/>
      <c r="O2774" s="273"/>
      <c r="P2774" s="273"/>
      <c r="Q2774" s="273"/>
      <c r="R2774" s="273"/>
      <c r="S2774" s="273"/>
      <c r="T2774" s="274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T2774" s="275" t="s">
        <v>171</v>
      </c>
      <c r="AU2774" s="275" t="s">
        <v>81</v>
      </c>
      <c r="AV2774" s="16" t="s">
        <v>178</v>
      </c>
      <c r="AW2774" s="16" t="s">
        <v>33</v>
      </c>
      <c r="AX2774" s="16" t="s">
        <v>72</v>
      </c>
      <c r="AY2774" s="275" t="s">
        <v>160</v>
      </c>
    </row>
    <row r="2775" s="13" customFormat="1">
      <c r="A2775" s="13"/>
      <c r="B2775" s="232"/>
      <c r="C2775" s="233"/>
      <c r="D2775" s="234" t="s">
        <v>171</v>
      </c>
      <c r="E2775" s="235" t="s">
        <v>19</v>
      </c>
      <c r="F2775" s="236" t="s">
        <v>1322</v>
      </c>
      <c r="G2775" s="233"/>
      <c r="H2775" s="235" t="s">
        <v>19</v>
      </c>
      <c r="I2775" s="237"/>
      <c r="J2775" s="233"/>
      <c r="K2775" s="233"/>
      <c r="L2775" s="238"/>
      <c r="M2775" s="239"/>
      <c r="N2775" s="240"/>
      <c r="O2775" s="240"/>
      <c r="P2775" s="240"/>
      <c r="Q2775" s="240"/>
      <c r="R2775" s="240"/>
      <c r="S2775" s="240"/>
      <c r="T2775" s="241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2" t="s">
        <v>171</v>
      </c>
      <c r="AU2775" s="242" t="s">
        <v>81</v>
      </c>
      <c r="AV2775" s="13" t="s">
        <v>79</v>
      </c>
      <c r="AW2775" s="13" t="s">
        <v>33</v>
      </c>
      <c r="AX2775" s="13" t="s">
        <v>72</v>
      </c>
      <c r="AY2775" s="242" t="s">
        <v>160</v>
      </c>
    </row>
    <row r="2776" s="14" customFormat="1">
      <c r="A2776" s="14"/>
      <c r="B2776" s="243"/>
      <c r="C2776" s="244"/>
      <c r="D2776" s="234" t="s">
        <v>171</v>
      </c>
      <c r="E2776" s="245" t="s">
        <v>19</v>
      </c>
      <c r="F2776" s="246" t="s">
        <v>2700</v>
      </c>
      <c r="G2776" s="244"/>
      <c r="H2776" s="247">
        <v>8.4299999999999997</v>
      </c>
      <c r="I2776" s="248"/>
      <c r="J2776" s="244"/>
      <c r="K2776" s="244"/>
      <c r="L2776" s="249"/>
      <c r="M2776" s="250"/>
      <c r="N2776" s="251"/>
      <c r="O2776" s="251"/>
      <c r="P2776" s="251"/>
      <c r="Q2776" s="251"/>
      <c r="R2776" s="251"/>
      <c r="S2776" s="251"/>
      <c r="T2776" s="252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3" t="s">
        <v>171</v>
      </c>
      <c r="AU2776" s="253" t="s">
        <v>81</v>
      </c>
      <c r="AV2776" s="14" t="s">
        <v>81</v>
      </c>
      <c r="AW2776" s="14" t="s">
        <v>33</v>
      </c>
      <c r="AX2776" s="14" t="s">
        <v>72</v>
      </c>
      <c r="AY2776" s="253" t="s">
        <v>160</v>
      </c>
    </row>
    <row r="2777" s="16" customFormat="1">
      <c r="A2777" s="16"/>
      <c r="B2777" s="265"/>
      <c r="C2777" s="266"/>
      <c r="D2777" s="234" t="s">
        <v>171</v>
      </c>
      <c r="E2777" s="267" t="s">
        <v>19</v>
      </c>
      <c r="F2777" s="268" t="s">
        <v>198</v>
      </c>
      <c r="G2777" s="266"/>
      <c r="H2777" s="269">
        <v>8.4299999999999997</v>
      </c>
      <c r="I2777" s="270"/>
      <c r="J2777" s="266"/>
      <c r="K2777" s="266"/>
      <c r="L2777" s="271"/>
      <c r="M2777" s="272"/>
      <c r="N2777" s="273"/>
      <c r="O2777" s="273"/>
      <c r="P2777" s="273"/>
      <c r="Q2777" s="273"/>
      <c r="R2777" s="273"/>
      <c r="S2777" s="273"/>
      <c r="T2777" s="274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T2777" s="275" t="s">
        <v>171</v>
      </c>
      <c r="AU2777" s="275" t="s">
        <v>81</v>
      </c>
      <c r="AV2777" s="16" t="s">
        <v>178</v>
      </c>
      <c r="AW2777" s="16" t="s">
        <v>33</v>
      </c>
      <c r="AX2777" s="16" t="s">
        <v>72</v>
      </c>
      <c r="AY2777" s="275" t="s">
        <v>160</v>
      </c>
    </row>
    <row r="2778" s="13" customFormat="1">
      <c r="A2778" s="13"/>
      <c r="B2778" s="232"/>
      <c r="C2778" s="233"/>
      <c r="D2778" s="234" t="s">
        <v>171</v>
      </c>
      <c r="E2778" s="235" t="s">
        <v>19</v>
      </c>
      <c r="F2778" s="236" t="s">
        <v>2701</v>
      </c>
      <c r="G2778" s="233"/>
      <c r="H2778" s="235" t="s">
        <v>19</v>
      </c>
      <c r="I2778" s="237"/>
      <c r="J2778" s="233"/>
      <c r="K2778" s="233"/>
      <c r="L2778" s="238"/>
      <c r="M2778" s="239"/>
      <c r="N2778" s="240"/>
      <c r="O2778" s="240"/>
      <c r="P2778" s="240"/>
      <c r="Q2778" s="240"/>
      <c r="R2778" s="240"/>
      <c r="S2778" s="240"/>
      <c r="T2778" s="241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2" t="s">
        <v>171</v>
      </c>
      <c r="AU2778" s="242" t="s">
        <v>81</v>
      </c>
      <c r="AV2778" s="13" t="s">
        <v>79</v>
      </c>
      <c r="AW2778" s="13" t="s">
        <v>33</v>
      </c>
      <c r="AX2778" s="13" t="s">
        <v>72</v>
      </c>
      <c r="AY2778" s="242" t="s">
        <v>160</v>
      </c>
    </row>
    <row r="2779" s="14" customFormat="1">
      <c r="A2779" s="14"/>
      <c r="B2779" s="243"/>
      <c r="C2779" s="244"/>
      <c r="D2779" s="234" t="s">
        <v>171</v>
      </c>
      <c r="E2779" s="245" t="s">
        <v>19</v>
      </c>
      <c r="F2779" s="246" t="s">
        <v>2702</v>
      </c>
      <c r="G2779" s="244"/>
      <c r="H2779" s="247">
        <v>5.3630000000000004</v>
      </c>
      <c r="I2779" s="248"/>
      <c r="J2779" s="244"/>
      <c r="K2779" s="244"/>
      <c r="L2779" s="249"/>
      <c r="M2779" s="250"/>
      <c r="N2779" s="251"/>
      <c r="O2779" s="251"/>
      <c r="P2779" s="251"/>
      <c r="Q2779" s="251"/>
      <c r="R2779" s="251"/>
      <c r="S2779" s="251"/>
      <c r="T2779" s="252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3" t="s">
        <v>171</v>
      </c>
      <c r="AU2779" s="253" t="s">
        <v>81</v>
      </c>
      <c r="AV2779" s="14" t="s">
        <v>81</v>
      </c>
      <c r="AW2779" s="14" t="s">
        <v>33</v>
      </c>
      <c r="AX2779" s="14" t="s">
        <v>72</v>
      </c>
      <c r="AY2779" s="253" t="s">
        <v>160</v>
      </c>
    </row>
    <row r="2780" s="16" customFormat="1">
      <c r="A2780" s="16"/>
      <c r="B2780" s="265"/>
      <c r="C2780" s="266"/>
      <c r="D2780" s="234" t="s">
        <v>171</v>
      </c>
      <c r="E2780" s="267" t="s">
        <v>19</v>
      </c>
      <c r="F2780" s="268" t="s">
        <v>198</v>
      </c>
      <c r="G2780" s="266"/>
      <c r="H2780" s="269">
        <v>5.3630000000000004</v>
      </c>
      <c r="I2780" s="270"/>
      <c r="J2780" s="266"/>
      <c r="K2780" s="266"/>
      <c r="L2780" s="271"/>
      <c r="M2780" s="272"/>
      <c r="N2780" s="273"/>
      <c r="O2780" s="273"/>
      <c r="P2780" s="273"/>
      <c r="Q2780" s="273"/>
      <c r="R2780" s="273"/>
      <c r="S2780" s="273"/>
      <c r="T2780" s="274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T2780" s="275" t="s">
        <v>171</v>
      </c>
      <c r="AU2780" s="275" t="s">
        <v>81</v>
      </c>
      <c r="AV2780" s="16" t="s">
        <v>178</v>
      </c>
      <c r="AW2780" s="16" t="s">
        <v>33</v>
      </c>
      <c r="AX2780" s="16" t="s">
        <v>72</v>
      </c>
      <c r="AY2780" s="275" t="s">
        <v>160</v>
      </c>
    </row>
    <row r="2781" s="13" customFormat="1">
      <c r="A2781" s="13"/>
      <c r="B2781" s="232"/>
      <c r="C2781" s="233"/>
      <c r="D2781" s="234" t="s">
        <v>171</v>
      </c>
      <c r="E2781" s="235" t="s">
        <v>19</v>
      </c>
      <c r="F2781" s="236" t="s">
        <v>1328</v>
      </c>
      <c r="G2781" s="233"/>
      <c r="H2781" s="235" t="s">
        <v>19</v>
      </c>
      <c r="I2781" s="237"/>
      <c r="J2781" s="233"/>
      <c r="K2781" s="233"/>
      <c r="L2781" s="238"/>
      <c r="M2781" s="239"/>
      <c r="N2781" s="240"/>
      <c r="O2781" s="240"/>
      <c r="P2781" s="240"/>
      <c r="Q2781" s="240"/>
      <c r="R2781" s="240"/>
      <c r="S2781" s="240"/>
      <c r="T2781" s="241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2" t="s">
        <v>171</v>
      </c>
      <c r="AU2781" s="242" t="s">
        <v>81</v>
      </c>
      <c r="AV2781" s="13" t="s">
        <v>79</v>
      </c>
      <c r="AW2781" s="13" t="s">
        <v>33</v>
      </c>
      <c r="AX2781" s="13" t="s">
        <v>72</v>
      </c>
      <c r="AY2781" s="242" t="s">
        <v>160</v>
      </c>
    </row>
    <row r="2782" s="14" customFormat="1">
      <c r="A2782" s="14"/>
      <c r="B2782" s="243"/>
      <c r="C2782" s="244"/>
      <c r="D2782" s="234" t="s">
        <v>171</v>
      </c>
      <c r="E2782" s="245" t="s">
        <v>19</v>
      </c>
      <c r="F2782" s="246" t="s">
        <v>2703</v>
      </c>
      <c r="G2782" s="244"/>
      <c r="H2782" s="247">
        <v>7.5</v>
      </c>
      <c r="I2782" s="248"/>
      <c r="J2782" s="244"/>
      <c r="K2782" s="244"/>
      <c r="L2782" s="249"/>
      <c r="M2782" s="250"/>
      <c r="N2782" s="251"/>
      <c r="O2782" s="251"/>
      <c r="P2782" s="251"/>
      <c r="Q2782" s="251"/>
      <c r="R2782" s="251"/>
      <c r="S2782" s="251"/>
      <c r="T2782" s="252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3" t="s">
        <v>171</v>
      </c>
      <c r="AU2782" s="253" t="s">
        <v>81</v>
      </c>
      <c r="AV2782" s="14" t="s">
        <v>81</v>
      </c>
      <c r="AW2782" s="14" t="s">
        <v>33</v>
      </c>
      <c r="AX2782" s="14" t="s">
        <v>72</v>
      </c>
      <c r="AY2782" s="253" t="s">
        <v>160</v>
      </c>
    </row>
    <row r="2783" s="16" customFormat="1">
      <c r="A2783" s="16"/>
      <c r="B2783" s="265"/>
      <c r="C2783" s="266"/>
      <c r="D2783" s="234" t="s">
        <v>171</v>
      </c>
      <c r="E2783" s="267" t="s">
        <v>19</v>
      </c>
      <c r="F2783" s="268" t="s">
        <v>198</v>
      </c>
      <c r="G2783" s="266"/>
      <c r="H2783" s="269">
        <v>7.5</v>
      </c>
      <c r="I2783" s="270"/>
      <c r="J2783" s="266"/>
      <c r="K2783" s="266"/>
      <c r="L2783" s="271"/>
      <c r="M2783" s="272"/>
      <c r="N2783" s="273"/>
      <c r="O2783" s="273"/>
      <c r="P2783" s="273"/>
      <c r="Q2783" s="273"/>
      <c r="R2783" s="273"/>
      <c r="S2783" s="273"/>
      <c r="T2783" s="274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T2783" s="275" t="s">
        <v>171</v>
      </c>
      <c r="AU2783" s="275" t="s">
        <v>81</v>
      </c>
      <c r="AV2783" s="16" t="s">
        <v>178</v>
      </c>
      <c r="AW2783" s="16" t="s">
        <v>33</v>
      </c>
      <c r="AX2783" s="16" t="s">
        <v>72</v>
      </c>
      <c r="AY2783" s="275" t="s">
        <v>160</v>
      </c>
    </row>
    <row r="2784" s="13" customFormat="1">
      <c r="A2784" s="13"/>
      <c r="B2784" s="232"/>
      <c r="C2784" s="233"/>
      <c r="D2784" s="234" t="s">
        <v>171</v>
      </c>
      <c r="E2784" s="235" t="s">
        <v>19</v>
      </c>
      <c r="F2784" s="236" t="s">
        <v>1267</v>
      </c>
      <c r="G2784" s="233"/>
      <c r="H2784" s="235" t="s">
        <v>19</v>
      </c>
      <c r="I2784" s="237"/>
      <c r="J2784" s="233"/>
      <c r="K2784" s="233"/>
      <c r="L2784" s="238"/>
      <c r="M2784" s="239"/>
      <c r="N2784" s="240"/>
      <c r="O2784" s="240"/>
      <c r="P2784" s="240"/>
      <c r="Q2784" s="240"/>
      <c r="R2784" s="240"/>
      <c r="S2784" s="240"/>
      <c r="T2784" s="241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2" t="s">
        <v>171</v>
      </c>
      <c r="AU2784" s="242" t="s">
        <v>81</v>
      </c>
      <c r="AV2784" s="13" t="s">
        <v>79</v>
      </c>
      <c r="AW2784" s="13" t="s">
        <v>33</v>
      </c>
      <c r="AX2784" s="13" t="s">
        <v>72</v>
      </c>
      <c r="AY2784" s="242" t="s">
        <v>160</v>
      </c>
    </row>
    <row r="2785" s="14" customFormat="1">
      <c r="A2785" s="14"/>
      <c r="B2785" s="243"/>
      <c r="C2785" s="244"/>
      <c r="D2785" s="234" t="s">
        <v>171</v>
      </c>
      <c r="E2785" s="245" t="s">
        <v>19</v>
      </c>
      <c r="F2785" s="246" t="s">
        <v>2704</v>
      </c>
      <c r="G2785" s="244"/>
      <c r="H2785" s="247">
        <v>84.670000000000002</v>
      </c>
      <c r="I2785" s="248"/>
      <c r="J2785" s="244"/>
      <c r="K2785" s="244"/>
      <c r="L2785" s="249"/>
      <c r="M2785" s="250"/>
      <c r="N2785" s="251"/>
      <c r="O2785" s="251"/>
      <c r="P2785" s="251"/>
      <c r="Q2785" s="251"/>
      <c r="R2785" s="251"/>
      <c r="S2785" s="251"/>
      <c r="T2785" s="252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3" t="s">
        <v>171</v>
      </c>
      <c r="AU2785" s="253" t="s">
        <v>81</v>
      </c>
      <c r="AV2785" s="14" t="s">
        <v>81</v>
      </c>
      <c r="AW2785" s="14" t="s">
        <v>33</v>
      </c>
      <c r="AX2785" s="14" t="s">
        <v>72</v>
      </c>
      <c r="AY2785" s="253" t="s">
        <v>160</v>
      </c>
    </row>
    <row r="2786" s="16" customFormat="1">
      <c r="A2786" s="16"/>
      <c r="B2786" s="265"/>
      <c r="C2786" s="266"/>
      <c r="D2786" s="234" t="s">
        <v>171</v>
      </c>
      <c r="E2786" s="267" t="s">
        <v>19</v>
      </c>
      <c r="F2786" s="268" t="s">
        <v>198</v>
      </c>
      <c r="G2786" s="266"/>
      <c r="H2786" s="269">
        <v>84.670000000000002</v>
      </c>
      <c r="I2786" s="270"/>
      <c r="J2786" s="266"/>
      <c r="K2786" s="266"/>
      <c r="L2786" s="271"/>
      <c r="M2786" s="272"/>
      <c r="N2786" s="273"/>
      <c r="O2786" s="273"/>
      <c r="P2786" s="273"/>
      <c r="Q2786" s="273"/>
      <c r="R2786" s="273"/>
      <c r="S2786" s="273"/>
      <c r="T2786" s="274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T2786" s="275" t="s">
        <v>171</v>
      </c>
      <c r="AU2786" s="275" t="s">
        <v>81</v>
      </c>
      <c r="AV2786" s="16" t="s">
        <v>178</v>
      </c>
      <c r="AW2786" s="16" t="s">
        <v>33</v>
      </c>
      <c r="AX2786" s="16" t="s">
        <v>72</v>
      </c>
      <c r="AY2786" s="275" t="s">
        <v>160</v>
      </c>
    </row>
    <row r="2787" s="13" customFormat="1">
      <c r="A2787" s="13"/>
      <c r="B2787" s="232"/>
      <c r="C2787" s="233"/>
      <c r="D2787" s="234" t="s">
        <v>171</v>
      </c>
      <c r="E2787" s="235" t="s">
        <v>19</v>
      </c>
      <c r="F2787" s="236" t="s">
        <v>326</v>
      </c>
      <c r="G2787" s="233"/>
      <c r="H2787" s="235" t="s">
        <v>19</v>
      </c>
      <c r="I2787" s="237"/>
      <c r="J2787" s="233"/>
      <c r="K2787" s="233"/>
      <c r="L2787" s="238"/>
      <c r="M2787" s="239"/>
      <c r="N2787" s="240"/>
      <c r="O2787" s="240"/>
      <c r="P2787" s="240"/>
      <c r="Q2787" s="240"/>
      <c r="R2787" s="240"/>
      <c r="S2787" s="240"/>
      <c r="T2787" s="241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2" t="s">
        <v>171</v>
      </c>
      <c r="AU2787" s="242" t="s">
        <v>81</v>
      </c>
      <c r="AV2787" s="13" t="s">
        <v>79</v>
      </c>
      <c r="AW2787" s="13" t="s">
        <v>33</v>
      </c>
      <c r="AX2787" s="13" t="s">
        <v>72</v>
      </c>
      <c r="AY2787" s="242" t="s">
        <v>160</v>
      </c>
    </row>
    <row r="2788" s="14" customFormat="1">
      <c r="A2788" s="14"/>
      <c r="B2788" s="243"/>
      <c r="C2788" s="244"/>
      <c r="D2788" s="234" t="s">
        <v>171</v>
      </c>
      <c r="E2788" s="245" t="s">
        <v>19</v>
      </c>
      <c r="F2788" s="246" t="s">
        <v>2717</v>
      </c>
      <c r="G2788" s="244"/>
      <c r="H2788" s="247">
        <v>237.55000000000001</v>
      </c>
      <c r="I2788" s="248"/>
      <c r="J2788" s="244"/>
      <c r="K2788" s="244"/>
      <c r="L2788" s="249"/>
      <c r="M2788" s="250"/>
      <c r="N2788" s="251"/>
      <c r="O2788" s="251"/>
      <c r="P2788" s="251"/>
      <c r="Q2788" s="251"/>
      <c r="R2788" s="251"/>
      <c r="S2788" s="251"/>
      <c r="T2788" s="252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3" t="s">
        <v>171</v>
      </c>
      <c r="AU2788" s="253" t="s">
        <v>81</v>
      </c>
      <c r="AV2788" s="14" t="s">
        <v>81</v>
      </c>
      <c r="AW2788" s="14" t="s">
        <v>33</v>
      </c>
      <c r="AX2788" s="14" t="s">
        <v>72</v>
      </c>
      <c r="AY2788" s="253" t="s">
        <v>160</v>
      </c>
    </row>
    <row r="2789" s="16" customFormat="1">
      <c r="A2789" s="16"/>
      <c r="B2789" s="265"/>
      <c r="C2789" s="266"/>
      <c r="D2789" s="234" t="s">
        <v>171</v>
      </c>
      <c r="E2789" s="267" t="s">
        <v>19</v>
      </c>
      <c r="F2789" s="268" t="s">
        <v>198</v>
      </c>
      <c r="G2789" s="266"/>
      <c r="H2789" s="269">
        <v>237.55000000000001</v>
      </c>
      <c r="I2789" s="270"/>
      <c r="J2789" s="266"/>
      <c r="K2789" s="266"/>
      <c r="L2789" s="271"/>
      <c r="M2789" s="272"/>
      <c r="N2789" s="273"/>
      <c r="O2789" s="273"/>
      <c r="P2789" s="273"/>
      <c r="Q2789" s="273"/>
      <c r="R2789" s="273"/>
      <c r="S2789" s="273"/>
      <c r="T2789" s="274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T2789" s="275" t="s">
        <v>171</v>
      </c>
      <c r="AU2789" s="275" t="s">
        <v>81</v>
      </c>
      <c r="AV2789" s="16" t="s">
        <v>178</v>
      </c>
      <c r="AW2789" s="16" t="s">
        <v>33</v>
      </c>
      <c r="AX2789" s="16" t="s">
        <v>72</v>
      </c>
      <c r="AY2789" s="275" t="s">
        <v>160</v>
      </c>
    </row>
    <row r="2790" s="13" customFormat="1">
      <c r="A2790" s="13"/>
      <c r="B2790" s="232"/>
      <c r="C2790" s="233"/>
      <c r="D2790" s="234" t="s">
        <v>171</v>
      </c>
      <c r="E2790" s="235" t="s">
        <v>19</v>
      </c>
      <c r="F2790" s="236" t="s">
        <v>2733</v>
      </c>
      <c r="G2790" s="233"/>
      <c r="H2790" s="235" t="s">
        <v>19</v>
      </c>
      <c r="I2790" s="237"/>
      <c r="J2790" s="233"/>
      <c r="K2790" s="233"/>
      <c r="L2790" s="238"/>
      <c r="M2790" s="239"/>
      <c r="N2790" s="240"/>
      <c r="O2790" s="240"/>
      <c r="P2790" s="240"/>
      <c r="Q2790" s="240"/>
      <c r="R2790" s="240"/>
      <c r="S2790" s="240"/>
      <c r="T2790" s="241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2" t="s">
        <v>171</v>
      </c>
      <c r="AU2790" s="242" t="s">
        <v>81</v>
      </c>
      <c r="AV2790" s="13" t="s">
        <v>79</v>
      </c>
      <c r="AW2790" s="13" t="s">
        <v>33</v>
      </c>
      <c r="AX2790" s="13" t="s">
        <v>72</v>
      </c>
      <c r="AY2790" s="242" t="s">
        <v>160</v>
      </c>
    </row>
    <row r="2791" s="14" customFormat="1">
      <c r="A2791" s="14"/>
      <c r="B2791" s="243"/>
      <c r="C2791" s="244"/>
      <c r="D2791" s="234" t="s">
        <v>171</v>
      </c>
      <c r="E2791" s="245" t="s">
        <v>19</v>
      </c>
      <c r="F2791" s="246" t="s">
        <v>2734</v>
      </c>
      <c r="G2791" s="244"/>
      <c r="H2791" s="247">
        <v>48.207000000000001</v>
      </c>
      <c r="I2791" s="248"/>
      <c r="J2791" s="244"/>
      <c r="K2791" s="244"/>
      <c r="L2791" s="249"/>
      <c r="M2791" s="250"/>
      <c r="N2791" s="251"/>
      <c r="O2791" s="251"/>
      <c r="P2791" s="251"/>
      <c r="Q2791" s="251"/>
      <c r="R2791" s="251"/>
      <c r="S2791" s="251"/>
      <c r="T2791" s="252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3" t="s">
        <v>171</v>
      </c>
      <c r="AU2791" s="253" t="s">
        <v>81</v>
      </c>
      <c r="AV2791" s="14" t="s">
        <v>81</v>
      </c>
      <c r="AW2791" s="14" t="s">
        <v>33</v>
      </c>
      <c r="AX2791" s="14" t="s">
        <v>72</v>
      </c>
      <c r="AY2791" s="253" t="s">
        <v>160</v>
      </c>
    </row>
    <row r="2792" s="15" customFormat="1">
      <c r="A2792" s="15"/>
      <c r="B2792" s="254"/>
      <c r="C2792" s="255"/>
      <c r="D2792" s="234" t="s">
        <v>171</v>
      </c>
      <c r="E2792" s="256" t="s">
        <v>19</v>
      </c>
      <c r="F2792" s="257" t="s">
        <v>173</v>
      </c>
      <c r="G2792" s="255"/>
      <c r="H2792" s="258">
        <v>443.47000000000003</v>
      </c>
      <c r="I2792" s="259"/>
      <c r="J2792" s="255"/>
      <c r="K2792" s="255"/>
      <c r="L2792" s="260"/>
      <c r="M2792" s="261"/>
      <c r="N2792" s="262"/>
      <c r="O2792" s="262"/>
      <c r="P2792" s="262"/>
      <c r="Q2792" s="262"/>
      <c r="R2792" s="262"/>
      <c r="S2792" s="262"/>
      <c r="T2792" s="263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T2792" s="264" t="s">
        <v>171</v>
      </c>
      <c r="AU2792" s="264" t="s">
        <v>81</v>
      </c>
      <c r="AV2792" s="15" t="s">
        <v>167</v>
      </c>
      <c r="AW2792" s="15" t="s">
        <v>33</v>
      </c>
      <c r="AX2792" s="15" t="s">
        <v>79</v>
      </c>
      <c r="AY2792" s="264" t="s">
        <v>160</v>
      </c>
    </row>
    <row r="2793" s="2" customFormat="1" ht="24.15" customHeight="1">
      <c r="A2793" s="40"/>
      <c r="B2793" s="41"/>
      <c r="C2793" s="279" t="s">
        <v>2735</v>
      </c>
      <c r="D2793" s="279" t="s">
        <v>1270</v>
      </c>
      <c r="E2793" s="280" t="s">
        <v>2736</v>
      </c>
      <c r="F2793" s="281" t="s">
        <v>2737</v>
      </c>
      <c r="G2793" s="282" t="s">
        <v>181</v>
      </c>
      <c r="H2793" s="283">
        <v>487.81700000000001</v>
      </c>
      <c r="I2793" s="284"/>
      <c r="J2793" s="285">
        <f>ROUND(I2793*H2793,2)</f>
        <v>0</v>
      </c>
      <c r="K2793" s="281" t="s">
        <v>166</v>
      </c>
      <c r="L2793" s="286"/>
      <c r="M2793" s="287" t="s">
        <v>19</v>
      </c>
      <c r="N2793" s="288" t="s">
        <v>43</v>
      </c>
      <c r="O2793" s="86"/>
      <c r="P2793" s="223">
        <f>O2793*H2793</f>
        <v>0</v>
      </c>
      <c r="Q2793" s="223">
        <v>0.0028999999999999998</v>
      </c>
      <c r="R2793" s="223">
        <f>Q2793*H2793</f>
        <v>1.4146692999999999</v>
      </c>
      <c r="S2793" s="223">
        <v>0</v>
      </c>
      <c r="T2793" s="224">
        <f>S2793*H2793</f>
        <v>0</v>
      </c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R2793" s="225" t="s">
        <v>367</v>
      </c>
      <c r="AT2793" s="225" t="s">
        <v>1270</v>
      </c>
      <c r="AU2793" s="225" t="s">
        <v>81</v>
      </c>
      <c r="AY2793" s="19" t="s">
        <v>160</v>
      </c>
      <c r="BE2793" s="226">
        <f>IF(N2793="základní",J2793,0)</f>
        <v>0</v>
      </c>
      <c r="BF2793" s="226">
        <f>IF(N2793="snížená",J2793,0)</f>
        <v>0</v>
      </c>
      <c r="BG2793" s="226">
        <f>IF(N2793="zákl. přenesená",J2793,0)</f>
        <v>0</v>
      </c>
      <c r="BH2793" s="226">
        <f>IF(N2793="sníž. přenesená",J2793,0)</f>
        <v>0</v>
      </c>
      <c r="BI2793" s="226">
        <f>IF(N2793="nulová",J2793,0)</f>
        <v>0</v>
      </c>
      <c r="BJ2793" s="19" t="s">
        <v>79</v>
      </c>
      <c r="BK2793" s="226">
        <f>ROUND(I2793*H2793,2)</f>
        <v>0</v>
      </c>
      <c r="BL2793" s="19" t="s">
        <v>269</v>
      </c>
      <c r="BM2793" s="225" t="s">
        <v>2738</v>
      </c>
    </row>
    <row r="2794" s="13" customFormat="1">
      <c r="A2794" s="13"/>
      <c r="B2794" s="232"/>
      <c r="C2794" s="233"/>
      <c r="D2794" s="234" t="s">
        <v>171</v>
      </c>
      <c r="E2794" s="235" t="s">
        <v>19</v>
      </c>
      <c r="F2794" s="236" t="s">
        <v>324</v>
      </c>
      <c r="G2794" s="233"/>
      <c r="H2794" s="235" t="s">
        <v>19</v>
      </c>
      <c r="I2794" s="237"/>
      <c r="J2794" s="233"/>
      <c r="K2794" s="233"/>
      <c r="L2794" s="238"/>
      <c r="M2794" s="239"/>
      <c r="N2794" s="240"/>
      <c r="O2794" s="240"/>
      <c r="P2794" s="240"/>
      <c r="Q2794" s="240"/>
      <c r="R2794" s="240"/>
      <c r="S2794" s="240"/>
      <c r="T2794" s="241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2" t="s">
        <v>171</v>
      </c>
      <c r="AU2794" s="242" t="s">
        <v>81</v>
      </c>
      <c r="AV2794" s="13" t="s">
        <v>79</v>
      </c>
      <c r="AW2794" s="13" t="s">
        <v>33</v>
      </c>
      <c r="AX2794" s="13" t="s">
        <v>72</v>
      </c>
      <c r="AY2794" s="242" t="s">
        <v>160</v>
      </c>
    </row>
    <row r="2795" s="13" customFormat="1">
      <c r="A2795" s="13"/>
      <c r="B2795" s="232"/>
      <c r="C2795" s="233"/>
      <c r="D2795" s="234" t="s">
        <v>171</v>
      </c>
      <c r="E2795" s="235" t="s">
        <v>19</v>
      </c>
      <c r="F2795" s="236" t="s">
        <v>354</v>
      </c>
      <c r="G2795" s="233"/>
      <c r="H2795" s="235" t="s">
        <v>19</v>
      </c>
      <c r="I2795" s="237"/>
      <c r="J2795" s="233"/>
      <c r="K2795" s="233"/>
      <c r="L2795" s="238"/>
      <c r="M2795" s="239"/>
      <c r="N2795" s="240"/>
      <c r="O2795" s="240"/>
      <c r="P2795" s="240"/>
      <c r="Q2795" s="240"/>
      <c r="R2795" s="240"/>
      <c r="S2795" s="240"/>
      <c r="T2795" s="241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2" t="s">
        <v>171</v>
      </c>
      <c r="AU2795" s="242" t="s">
        <v>81</v>
      </c>
      <c r="AV2795" s="13" t="s">
        <v>79</v>
      </c>
      <c r="AW2795" s="13" t="s">
        <v>33</v>
      </c>
      <c r="AX2795" s="13" t="s">
        <v>72</v>
      </c>
      <c r="AY2795" s="242" t="s">
        <v>160</v>
      </c>
    </row>
    <row r="2796" s="14" customFormat="1">
      <c r="A2796" s="14"/>
      <c r="B2796" s="243"/>
      <c r="C2796" s="244"/>
      <c r="D2796" s="234" t="s">
        <v>171</v>
      </c>
      <c r="E2796" s="245" t="s">
        <v>19</v>
      </c>
      <c r="F2796" s="246" t="s">
        <v>2716</v>
      </c>
      <c r="G2796" s="244"/>
      <c r="H2796" s="247">
        <v>51.75</v>
      </c>
      <c r="I2796" s="248"/>
      <c r="J2796" s="244"/>
      <c r="K2796" s="244"/>
      <c r="L2796" s="249"/>
      <c r="M2796" s="250"/>
      <c r="N2796" s="251"/>
      <c r="O2796" s="251"/>
      <c r="P2796" s="251"/>
      <c r="Q2796" s="251"/>
      <c r="R2796" s="251"/>
      <c r="S2796" s="251"/>
      <c r="T2796" s="252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3" t="s">
        <v>171</v>
      </c>
      <c r="AU2796" s="253" t="s">
        <v>81</v>
      </c>
      <c r="AV2796" s="14" t="s">
        <v>81</v>
      </c>
      <c r="AW2796" s="14" t="s">
        <v>33</v>
      </c>
      <c r="AX2796" s="14" t="s">
        <v>72</v>
      </c>
      <c r="AY2796" s="253" t="s">
        <v>160</v>
      </c>
    </row>
    <row r="2797" s="16" customFormat="1">
      <c r="A2797" s="16"/>
      <c r="B2797" s="265"/>
      <c r="C2797" s="266"/>
      <c r="D2797" s="234" t="s">
        <v>171</v>
      </c>
      <c r="E2797" s="267" t="s">
        <v>19</v>
      </c>
      <c r="F2797" s="268" t="s">
        <v>198</v>
      </c>
      <c r="G2797" s="266"/>
      <c r="H2797" s="269">
        <v>51.75</v>
      </c>
      <c r="I2797" s="270"/>
      <c r="J2797" s="266"/>
      <c r="K2797" s="266"/>
      <c r="L2797" s="271"/>
      <c r="M2797" s="272"/>
      <c r="N2797" s="273"/>
      <c r="O2797" s="273"/>
      <c r="P2797" s="273"/>
      <c r="Q2797" s="273"/>
      <c r="R2797" s="273"/>
      <c r="S2797" s="273"/>
      <c r="T2797" s="274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T2797" s="275" t="s">
        <v>171</v>
      </c>
      <c r="AU2797" s="275" t="s">
        <v>81</v>
      </c>
      <c r="AV2797" s="16" t="s">
        <v>178</v>
      </c>
      <c r="AW2797" s="16" t="s">
        <v>33</v>
      </c>
      <c r="AX2797" s="16" t="s">
        <v>72</v>
      </c>
      <c r="AY2797" s="275" t="s">
        <v>160</v>
      </c>
    </row>
    <row r="2798" s="13" customFormat="1">
      <c r="A2798" s="13"/>
      <c r="B2798" s="232"/>
      <c r="C2798" s="233"/>
      <c r="D2798" s="234" t="s">
        <v>171</v>
      </c>
      <c r="E2798" s="235" t="s">
        <v>19</v>
      </c>
      <c r="F2798" s="236" t="s">
        <v>1322</v>
      </c>
      <c r="G2798" s="233"/>
      <c r="H2798" s="235" t="s">
        <v>19</v>
      </c>
      <c r="I2798" s="237"/>
      <c r="J2798" s="233"/>
      <c r="K2798" s="233"/>
      <c r="L2798" s="238"/>
      <c r="M2798" s="239"/>
      <c r="N2798" s="240"/>
      <c r="O2798" s="240"/>
      <c r="P2798" s="240"/>
      <c r="Q2798" s="240"/>
      <c r="R2798" s="240"/>
      <c r="S2798" s="240"/>
      <c r="T2798" s="241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2" t="s">
        <v>171</v>
      </c>
      <c r="AU2798" s="242" t="s">
        <v>81</v>
      </c>
      <c r="AV2798" s="13" t="s">
        <v>79</v>
      </c>
      <c r="AW2798" s="13" t="s">
        <v>33</v>
      </c>
      <c r="AX2798" s="13" t="s">
        <v>72</v>
      </c>
      <c r="AY2798" s="242" t="s">
        <v>160</v>
      </c>
    </row>
    <row r="2799" s="14" customFormat="1">
      <c r="A2799" s="14"/>
      <c r="B2799" s="243"/>
      <c r="C2799" s="244"/>
      <c r="D2799" s="234" t="s">
        <v>171</v>
      </c>
      <c r="E2799" s="245" t="s">
        <v>19</v>
      </c>
      <c r="F2799" s="246" t="s">
        <v>2700</v>
      </c>
      <c r="G2799" s="244"/>
      <c r="H2799" s="247">
        <v>8.4299999999999997</v>
      </c>
      <c r="I2799" s="248"/>
      <c r="J2799" s="244"/>
      <c r="K2799" s="244"/>
      <c r="L2799" s="249"/>
      <c r="M2799" s="250"/>
      <c r="N2799" s="251"/>
      <c r="O2799" s="251"/>
      <c r="P2799" s="251"/>
      <c r="Q2799" s="251"/>
      <c r="R2799" s="251"/>
      <c r="S2799" s="251"/>
      <c r="T2799" s="252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3" t="s">
        <v>171</v>
      </c>
      <c r="AU2799" s="253" t="s">
        <v>81</v>
      </c>
      <c r="AV2799" s="14" t="s">
        <v>81</v>
      </c>
      <c r="AW2799" s="14" t="s">
        <v>33</v>
      </c>
      <c r="AX2799" s="14" t="s">
        <v>72</v>
      </c>
      <c r="AY2799" s="253" t="s">
        <v>160</v>
      </c>
    </row>
    <row r="2800" s="16" customFormat="1">
      <c r="A2800" s="16"/>
      <c r="B2800" s="265"/>
      <c r="C2800" s="266"/>
      <c r="D2800" s="234" t="s">
        <v>171</v>
      </c>
      <c r="E2800" s="267" t="s">
        <v>19</v>
      </c>
      <c r="F2800" s="268" t="s">
        <v>198</v>
      </c>
      <c r="G2800" s="266"/>
      <c r="H2800" s="269">
        <v>8.4299999999999997</v>
      </c>
      <c r="I2800" s="270"/>
      <c r="J2800" s="266"/>
      <c r="K2800" s="266"/>
      <c r="L2800" s="271"/>
      <c r="M2800" s="272"/>
      <c r="N2800" s="273"/>
      <c r="O2800" s="273"/>
      <c r="P2800" s="273"/>
      <c r="Q2800" s="273"/>
      <c r="R2800" s="273"/>
      <c r="S2800" s="273"/>
      <c r="T2800" s="274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T2800" s="275" t="s">
        <v>171</v>
      </c>
      <c r="AU2800" s="275" t="s">
        <v>81</v>
      </c>
      <c r="AV2800" s="16" t="s">
        <v>178</v>
      </c>
      <c r="AW2800" s="16" t="s">
        <v>33</v>
      </c>
      <c r="AX2800" s="16" t="s">
        <v>72</v>
      </c>
      <c r="AY2800" s="275" t="s">
        <v>160</v>
      </c>
    </row>
    <row r="2801" s="13" customFormat="1">
      <c r="A2801" s="13"/>
      <c r="B2801" s="232"/>
      <c r="C2801" s="233"/>
      <c r="D2801" s="234" t="s">
        <v>171</v>
      </c>
      <c r="E2801" s="235" t="s">
        <v>19</v>
      </c>
      <c r="F2801" s="236" t="s">
        <v>2701</v>
      </c>
      <c r="G2801" s="233"/>
      <c r="H2801" s="235" t="s">
        <v>19</v>
      </c>
      <c r="I2801" s="237"/>
      <c r="J2801" s="233"/>
      <c r="K2801" s="233"/>
      <c r="L2801" s="238"/>
      <c r="M2801" s="239"/>
      <c r="N2801" s="240"/>
      <c r="O2801" s="240"/>
      <c r="P2801" s="240"/>
      <c r="Q2801" s="240"/>
      <c r="R2801" s="240"/>
      <c r="S2801" s="240"/>
      <c r="T2801" s="241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2" t="s">
        <v>171</v>
      </c>
      <c r="AU2801" s="242" t="s">
        <v>81</v>
      </c>
      <c r="AV2801" s="13" t="s">
        <v>79</v>
      </c>
      <c r="AW2801" s="13" t="s">
        <v>33</v>
      </c>
      <c r="AX2801" s="13" t="s">
        <v>72</v>
      </c>
      <c r="AY2801" s="242" t="s">
        <v>160</v>
      </c>
    </row>
    <row r="2802" s="14" customFormat="1">
      <c r="A2802" s="14"/>
      <c r="B2802" s="243"/>
      <c r="C2802" s="244"/>
      <c r="D2802" s="234" t="s">
        <v>171</v>
      </c>
      <c r="E2802" s="245" t="s">
        <v>19</v>
      </c>
      <c r="F2802" s="246" t="s">
        <v>2702</v>
      </c>
      <c r="G2802" s="244"/>
      <c r="H2802" s="247">
        <v>5.3630000000000004</v>
      </c>
      <c r="I2802" s="248"/>
      <c r="J2802" s="244"/>
      <c r="K2802" s="244"/>
      <c r="L2802" s="249"/>
      <c r="M2802" s="250"/>
      <c r="N2802" s="251"/>
      <c r="O2802" s="251"/>
      <c r="P2802" s="251"/>
      <c r="Q2802" s="251"/>
      <c r="R2802" s="251"/>
      <c r="S2802" s="251"/>
      <c r="T2802" s="252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53" t="s">
        <v>171</v>
      </c>
      <c r="AU2802" s="253" t="s">
        <v>81</v>
      </c>
      <c r="AV2802" s="14" t="s">
        <v>81</v>
      </c>
      <c r="AW2802" s="14" t="s">
        <v>33</v>
      </c>
      <c r="AX2802" s="14" t="s">
        <v>72</v>
      </c>
      <c r="AY2802" s="253" t="s">
        <v>160</v>
      </c>
    </row>
    <row r="2803" s="16" customFormat="1">
      <c r="A2803" s="16"/>
      <c r="B2803" s="265"/>
      <c r="C2803" s="266"/>
      <c r="D2803" s="234" t="s">
        <v>171</v>
      </c>
      <c r="E2803" s="267" t="s">
        <v>19</v>
      </c>
      <c r="F2803" s="268" t="s">
        <v>198</v>
      </c>
      <c r="G2803" s="266"/>
      <c r="H2803" s="269">
        <v>5.3630000000000004</v>
      </c>
      <c r="I2803" s="270"/>
      <c r="J2803" s="266"/>
      <c r="K2803" s="266"/>
      <c r="L2803" s="271"/>
      <c r="M2803" s="272"/>
      <c r="N2803" s="273"/>
      <c r="O2803" s="273"/>
      <c r="P2803" s="273"/>
      <c r="Q2803" s="273"/>
      <c r="R2803" s="273"/>
      <c r="S2803" s="273"/>
      <c r="T2803" s="274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T2803" s="275" t="s">
        <v>171</v>
      </c>
      <c r="AU2803" s="275" t="s">
        <v>81</v>
      </c>
      <c r="AV2803" s="16" t="s">
        <v>178</v>
      </c>
      <c r="AW2803" s="16" t="s">
        <v>33</v>
      </c>
      <c r="AX2803" s="16" t="s">
        <v>72</v>
      </c>
      <c r="AY2803" s="275" t="s">
        <v>160</v>
      </c>
    </row>
    <row r="2804" s="13" customFormat="1">
      <c r="A2804" s="13"/>
      <c r="B2804" s="232"/>
      <c r="C2804" s="233"/>
      <c r="D2804" s="234" t="s">
        <v>171</v>
      </c>
      <c r="E2804" s="235" t="s">
        <v>19</v>
      </c>
      <c r="F2804" s="236" t="s">
        <v>1328</v>
      </c>
      <c r="G2804" s="233"/>
      <c r="H2804" s="235" t="s">
        <v>19</v>
      </c>
      <c r="I2804" s="237"/>
      <c r="J2804" s="233"/>
      <c r="K2804" s="233"/>
      <c r="L2804" s="238"/>
      <c r="M2804" s="239"/>
      <c r="N2804" s="240"/>
      <c r="O2804" s="240"/>
      <c r="P2804" s="240"/>
      <c r="Q2804" s="240"/>
      <c r="R2804" s="240"/>
      <c r="S2804" s="240"/>
      <c r="T2804" s="241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2" t="s">
        <v>171</v>
      </c>
      <c r="AU2804" s="242" t="s">
        <v>81</v>
      </c>
      <c r="AV2804" s="13" t="s">
        <v>79</v>
      </c>
      <c r="AW2804" s="13" t="s">
        <v>33</v>
      </c>
      <c r="AX2804" s="13" t="s">
        <v>72</v>
      </c>
      <c r="AY2804" s="242" t="s">
        <v>160</v>
      </c>
    </row>
    <row r="2805" s="14" customFormat="1">
      <c r="A2805" s="14"/>
      <c r="B2805" s="243"/>
      <c r="C2805" s="244"/>
      <c r="D2805" s="234" t="s">
        <v>171</v>
      </c>
      <c r="E2805" s="245" t="s">
        <v>19</v>
      </c>
      <c r="F2805" s="246" t="s">
        <v>2703</v>
      </c>
      <c r="G2805" s="244"/>
      <c r="H2805" s="247">
        <v>7.5</v>
      </c>
      <c r="I2805" s="248"/>
      <c r="J2805" s="244"/>
      <c r="K2805" s="244"/>
      <c r="L2805" s="249"/>
      <c r="M2805" s="250"/>
      <c r="N2805" s="251"/>
      <c r="O2805" s="251"/>
      <c r="P2805" s="251"/>
      <c r="Q2805" s="251"/>
      <c r="R2805" s="251"/>
      <c r="S2805" s="251"/>
      <c r="T2805" s="252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3" t="s">
        <v>171</v>
      </c>
      <c r="AU2805" s="253" t="s">
        <v>81</v>
      </c>
      <c r="AV2805" s="14" t="s">
        <v>81</v>
      </c>
      <c r="AW2805" s="14" t="s">
        <v>33</v>
      </c>
      <c r="AX2805" s="14" t="s">
        <v>72</v>
      </c>
      <c r="AY2805" s="253" t="s">
        <v>160</v>
      </c>
    </row>
    <row r="2806" s="16" customFormat="1">
      <c r="A2806" s="16"/>
      <c r="B2806" s="265"/>
      <c r="C2806" s="266"/>
      <c r="D2806" s="234" t="s">
        <v>171</v>
      </c>
      <c r="E2806" s="267" t="s">
        <v>19</v>
      </c>
      <c r="F2806" s="268" t="s">
        <v>198</v>
      </c>
      <c r="G2806" s="266"/>
      <c r="H2806" s="269">
        <v>7.5</v>
      </c>
      <c r="I2806" s="270"/>
      <c r="J2806" s="266"/>
      <c r="K2806" s="266"/>
      <c r="L2806" s="271"/>
      <c r="M2806" s="272"/>
      <c r="N2806" s="273"/>
      <c r="O2806" s="273"/>
      <c r="P2806" s="273"/>
      <c r="Q2806" s="273"/>
      <c r="R2806" s="273"/>
      <c r="S2806" s="273"/>
      <c r="T2806" s="274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T2806" s="275" t="s">
        <v>171</v>
      </c>
      <c r="AU2806" s="275" t="s">
        <v>81</v>
      </c>
      <c r="AV2806" s="16" t="s">
        <v>178</v>
      </c>
      <c r="AW2806" s="16" t="s">
        <v>33</v>
      </c>
      <c r="AX2806" s="16" t="s">
        <v>72</v>
      </c>
      <c r="AY2806" s="275" t="s">
        <v>160</v>
      </c>
    </row>
    <row r="2807" s="13" customFormat="1">
      <c r="A2807" s="13"/>
      <c r="B2807" s="232"/>
      <c r="C2807" s="233"/>
      <c r="D2807" s="234" t="s">
        <v>171</v>
      </c>
      <c r="E2807" s="235" t="s">
        <v>19</v>
      </c>
      <c r="F2807" s="236" t="s">
        <v>1267</v>
      </c>
      <c r="G2807" s="233"/>
      <c r="H2807" s="235" t="s">
        <v>19</v>
      </c>
      <c r="I2807" s="237"/>
      <c r="J2807" s="233"/>
      <c r="K2807" s="233"/>
      <c r="L2807" s="238"/>
      <c r="M2807" s="239"/>
      <c r="N2807" s="240"/>
      <c r="O2807" s="240"/>
      <c r="P2807" s="240"/>
      <c r="Q2807" s="240"/>
      <c r="R2807" s="240"/>
      <c r="S2807" s="240"/>
      <c r="T2807" s="241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2" t="s">
        <v>171</v>
      </c>
      <c r="AU2807" s="242" t="s">
        <v>81</v>
      </c>
      <c r="AV2807" s="13" t="s">
        <v>79</v>
      </c>
      <c r="AW2807" s="13" t="s">
        <v>33</v>
      </c>
      <c r="AX2807" s="13" t="s">
        <v>72</v>
      </c>
      <c r="AY2807" s="242" t="s">
        <v>160</v>
      </c>
    </row>
    <row r="2808" s="14" customFormat="1">
      <c r="A2808" s="14"/>
      <c r="B2808" s="243"/>
      <c r="C2808" s="244"/>
      <c r="D2808" s="234" t="s">
        <v>171</v>
      </c>
      <c r="E2808" s="245" t="s">
        <v>19</v>
      </c>
      <c r="F2808" s="246" t="s">
        <v>2704</v>
      </c>
      <c r="G2808" s="244"/>
      <c r="H2808" s="247">
        <v>84.670000000000002</v>
      </c>
      <c r="I2808" s="248"/>
      <c r="J2808" s="244"/>
      <c r="K2808" s="244"/>
      <c r="L2808" s="249"/>
      <c r="M2808" s="250"/>
      <c r="N2808" s="251"/>
      <c r="O2808" s="251"/>
      <c r="P2808" s="251"/>
      <c r="Q2808" s="251"/>
      <c r="R2808" s="251"/>
      <c r="S2808" s="251"/>
      <c r="T2808" s="252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3" t="s">
        <v>171</v>
      </c>
      <c r="AU2808" s="253" t="s">
        <v>81</v>
      </c>
      <c r="AV2808" s="14" t="s">
        <v>81</v>
      </c>
      <c r="AW2808" s="14" t="s">
        <v>33</v>
      </c>
      <c r="AX2808" s="14" t="s">
        <v>72</v>
      </c>
      <c r="AY2808" s="253" t="s">
        <v>160</v>
      </c>
    </row>
    <row r="2809" s="16" customFormat="1">
      <c r="A2809" s="16"/>
      <c r="B2809" s="265"/>
      <c r="C2809" s="266"/>
      <c r="D2809" s="234" t="s">
        <v>171</v>
      </c>
      <c r="E2809" s="267" t="s">
        <v>19</v>
      </c>
      <c r="F2809" s="268" t="s">
        <v>198</v>
      </c>
      <c r="G2809" s="266"/>
      <c r="H2809" s="269">
        <v>84.670000000000002</v>
      </c>
      <c r="I2809" s="270"/>
      <c r="J2809" s="266"/>
      <c r="K2809" s="266"/>
      <c r="L2809" s="271"/>
      <c r="M2809" s="272"/>
      <c r="N2809" s="273"/>
      <c r="O2809" s="273"/>
      <c r="P2809" s="273"/>
      <c r="Q2809" s="273"/>
      <c r="R2809" s="273"/>
      <c r="S2809" s="273"/>
      <c r="T2809" s="274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T2809" s="275" t="s">
        <v>171</v>
      </c>
      <c r="AU2809" s="275" t="s">
        <v>81</v>
      </c>
      <c r="AV2809" s="16" t="s">
        <v>178</v>
      </c>
      <c r="AW2809" s="16" t="s">
        <v>33</v>
      </c>
      <c r="AX2809" s="16" t="s">
        <v>72</v>
      </c>
      <c r="AY2809" s="275" t="s">
        <v>160</v>
      </c>
    </row>
    <row r="2810" s="13" customFormat="1">
      <c r="A2810" s="13"/>
      <c r="B2810" s="232"/>
      <c r="C2810" s="233"/>
      <c r="D2810" s="234" t="s">
        <v>171</v>
      </c>
      <c r="E2810" s="235" t="s">
        <v>19</v>
      </c>
      <c r="F2810" s="236" t="s">
        <v>326</v>
      </c>
      <c r="G2810" s="233"/>
      <c r="H2810" s="235" t="s">
        <v>19</v>
      </c>
      <c r="I2810" s="237"/>
      <c r="J2810" s="233"/>
      <c r="K2810" s="233"/>
      <c r="L2810" s="238"/>
      <c r="M2810" s="239"/>
      <c r="N2810" s="240"/>
      <c r="O2810" s="240"/>
      <c r="P2810" s="240"/>
      <c r="Q2810" s="240"/>
      <c r="R2810" s="240"/>
      <c r="S2810" s="240"/>
      <c r="T2810" s="241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2" t="s">
        <v>171</v>
      </c>
      <c r="AU2810" s="242" t="s">
        <v>81</v>
      </c>
      <c r="AV2810" s="13" t="s">
        <v>79</v>
      </c>
      <c r="AW2810" s="13" t="s">
        <v>33</v>
      </c>
      <c r="AX2810" s="13" t="s">
        <v>72</v>
      </c>
      <c r="AY2810" s="242" t="s">
        <v>160</v>
      </c>
    </row>
    <row r="2811" s="14" customFormat="1">
      <c r="A2811" s="14"/>
      <c r="B2811" s="243"/>
      <c r="C2811" s="244"/>
      <c r="D2811" s="234" t="s">
        <v>171</v>
      </c>
      <c r="E2811" s="245" t="s">
        <v>19</v>
      </c>
      <c r="F2811" s="246" t="s">
        <v>2717</v>
      </c>
      <c r="G2811" s="244"/>
      <c r="H2811" s="247">
        <v>237.55000000000001</v>
      </c>
      <c r="I2811" s="248"/>
      <c r="J2811" s="244"/>
      <c r="K2811" s="244"/>
      <c r="L2811" s="249"/>
      <c r="M2811" s="250"/>
      <c r="N2811" s="251"/>
      <c r="O2811" s="251"/>
      <c r="P2811" s="251"/>
      <c r="Q2811" s="251"/>
      <c r="R2811" s="251"/>
      <c r="S2811" s="251"/>
      <c r="T2811" s="252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3" t="s">
        <v>171</v>
      </c>
      <c r="AU2811" s="253" t="s">
        <v>81</v>
      </c>
      <c r="AV2811" s="14" t="s">
        <v>81</v>
      </c>
      <c r="AW2811" s="14" t="s">
        <v>33</v>
      </c>
      <c r="AX2811" s="14" t="s">
        <v>72</v>
      </c>
      <c r="AY2811" s="253" t="s">
        <v>160</v>
      </c>
    </row>
    <row r="2812" s="16" customFormat="1">
      <c r="A2812" s="16"/>
      <c r="B2812" s="265"/>
      <c r="C2812" s="266"/>
      <c r="D2812" s="234" t="s">
        <v>171</v>
      </c>
      <c r="E2812" s="267" t="s">
        <v>19</v>
      </c>
      <c r="F2812" s="268" t="s">
        <v>198</v>
      </c>
      <c r="G2812" s="266"/>
      <c r="H2812" s="269">
        <v>237.55000000000001</v>
      </c>
      <c r="I2812" s="270"/>
      <c r="J2812" s="266"/>
      <c r="K2812" s="266"/>
      <c r="L2812" s="271"/>
      <c r="M2812" s="272"/>
      <c r="N2812" s="273"/>
      <c r="O2812" s="273"/>
      <c r="P2812" s="273"/>
      <c r="Q2812" s="273"/>
      <c r="R2812" s="273"/>
      <c r="S2812" s="273"/>
      <c r="T2812" s="274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T2812" s="275" t="s">
        <v>171</v>
      </c>
      <c r="AU2812" s="275" t="s">
        <v>81</v>
      </c>
      <c r="AV2812" s="16" t="s">
        <v>178</v>
      </c>
      <c r="AW2812" s="16" t="s">
        <v>33</v>
      </c>
      <c r="AX2812" s="16" t="s">
        <v>72</v>
      </c>
      <c r="AY2812" s="275" t="s">
        <v>160</v>
      </c>
    </row>
    <row r="2813" s="13" customFormat="1">
      <c r="A2813" s="13"/>
      <c r="B2813" s="232"/>
      <c r="C2813" s="233"/>
      <c r="D2813" s="234" t="s">
        <v>171</v>
      </c>
      <c r="E2813" s="235" t="s">
        <v>19</v>
      </c>
      <c r="F2813" s="236" t="s">
        <v>2733</v>
      </c>
      <c r="G2813" s="233"/>
      <c r="H2813" s="235" t="s">
        <v>19</v>
      </c>
      <c r="I2813" s="237"/>
      <c r="J2813" s="233"/>
      <c r="K2813" s="233"/>
      <c r="L2813" s="238"/>
      <c r="M2813" s="239"/>
      <c r="N2813" s="240"/>
      <c r="O2813" s="240"/>
      <c r="P2813" s="240"/>
      <c r="Q2813" s="240"/>
      <c r="R2813" s="240"/>
      <c r="S2813" s="240"/>
      <c r="T2813" s="241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2" t="s">
        <v>171</v>
      </c>
      <c r="AU2813" s="242" t="s">
        <v>81</v>
      </c>
      <c r="AV2813" s="13" t="s">
        <v>79</v>
      </c>
      <c r="AW2813" s="13" t="s">
        <v>33</v>
      </c>
      <c r="AX2813" s="13" t="s">
        <v>72</v>
      </c>
      <c r="AY2813" s="242" t="s">
        <v>160</v>
      </c>
    </row>
    <row r="2814" s="14" customFormat="1">
      <c r="A2814" s="14"/>
      <c r="B2814" s="243"/>
      <c r="C2814" s="244"/>
      <c r="D2814" s="234" t="s">
        <v>171</v>
      </c>
      <c r="E2814" s="245" t="s">
        <v>19</v>
      </c>
      <c r="F2814" s="246" t="s">
        <v>2734</v>
      </c>
      <c r="G2814" s="244"/>
      <c r="H2814" s="247">
        <v>48.207000000000001</v>
      </c>
      <c r="I2814" s="248"/>
      <c r="J2814" s="244"/>
      <c r="K2814" s="244"/>
      <c r="L2814" s="249"/>
      <c r="M2814" s="250"/>
      <c r="N2814" s="251"/>
      <c r="O2814" s="251"/>
      <c r="P2814" s="251"/>
      <c r="Q2814" s="251"/>
      <c r="R2814" s="251"/>
      <c r="S2814" s="251"/>
      <c r="T2814" s="252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3" t="s">
        <v>171</v>
      </c>
      <c r="AU2814" s="253" t="s">
        <v>81</v>
      </c>
      <c r="AV2814" s="14" t="s">
        <v>81</v>
      </c>
      <c r="AW2814" s="14" t="s">
        <v>33</v>
      </c>
      <c r="AX2814" s="14" t="s">
        <v>72</v>
      </c>
      <c r="AY2814" s="253" t="s">
        <v>160</v>
      </c>
    </row>
    <row r="2815" s="15" customFormat="1">
      <c r="A2815" s="15"/>
      <c r="B2815" s="254"/>
      <c r="C2815" s="255"/>
      <c r="D2815" s="234" t="s">
        <v>171</v>
      </c>
      <c r="E2815" s="256" t="s">
        <v>19</v>
      </c>
      <c r="F2815" s="257" t="s">
        <v>173</v>
      </c>
      <c r="G2815" s="255"/>
      <c r="H2815" s="258">
        <v>443.47000000000003</v>
      </c>
      <c r="I2815" s="259"/>
      <c r="J2815" s="255"/>
      <c r="K2815" s="255"/>
      <c r="L2815" s="260"/>
      <c r="M2815" s="261"/>
      <c r="N2815" s="262"/>
      <c r="O2815" s="262"/>
      <c r="P2815" s="262"/>
      <c r="Q2815" s="262"/>
      <c r="R2815" s="262"/>
      <c r="S2815" s="262"/>
      <c r="T2815" s="263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T2815" s="264" t="s">
        <v>171</v>
      </c>
      <c r="AU2815" s="264" t="s">
        <v>81</v>
      </c>
      <c r="AV2815" s="15" t="s">
        <v>167</v>
      </c>
      <c r="AW2815" s="15" t="s">
        <v>33</v>
      </c>
      <c r="AX2815" s="15" t="s">
        <v>72</v>
      </c>
      <c r="AY2815" s="264" t="s">
        <v>160</v>
      </c>
    </row>
    <row r="2816" s="14" customFormat="1">
      <c r="A2816" s="14"/>
      <c r="B2816" s="243"/>
      <c r="C2816" s="244"/>
      <c r="D2816" s="234" t="s">
        <v>171</v>
      </c>
      <c r="E2816" s="245" t="s">
        <v>19</v>
      </c>
      <c r="F2816" s="246" t="s">
        <v>2739</v>
      </c>
      <c r="G2816" s="244"/>
      <c r="H2816" s="247">
        <v>487.81700000000001</v>
      </c>
      <c r="I2816" s="248"/>
      <c r="J2816" s="244"/>
      <c r="K2816" s="244"/>
      <c r="L2816" s="249"/>
      <c r="M2816" s="250"/>
      <c r="N2816" s="251"/>
      <c r="O2816" s="251"/>
      <c r="P2816" s="251"/>
      <c r="Q2816" s="251"/>
      <c r="R2816" s="251"/>
      <c r="S2816" s="251"/>
      <c r="T2816" s="252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3" t="s">
        <v>171</v>
      </c>
      <c r="AU2816" s="253" t="s">
        <v>81</v>
      </c>
      <c r="AV2816" s="14" t="s">
        <v>81</v>
      </c>
      <c r="AW2816" s="14" t="s">
        <v>33</v>
      </c>
      <c r="AX2816" s="14" t="s">
        <v>79</v>
      </c>
      <c r="AY2816" s="253" t="s">
        <v>160</v>
      </c>
    </row>
    <row r="2817" s="2" customFormat="1" ht="16.5" customHeight="1">
      <c r="A2817" s="40"/>
      <c r="B2817" s="41"/>
      <c r="C2817" s="214" t="s">
        <v>2740</v>
      </c>
      <c r="D2817" s="214" t="s">
        <v>162</v>
      </c>
      <c r="E2817" s="215" t="s">
        <v>2741</v>
      </c>
      <c r="F2817" s="216" t="s">
        <v>2742</v>
      </c>
      <c r="G2817" s="217" t="s">
        <v>207</v>
      </c>
      <c r="H2817" s="218">
        <v>554.33799999999997</v>
      </c>
      <c r="I2817" s="219"/>
      <c r="J2817" s="220">
        <f>ROUND(I2817*H2817,2)</f>
        <v>0</v>
      </c>
      <c r="K2817" s="216" t="s">
        <v>166</v>
      </c>
      <c r="L2817" s="46"/>
      <c r="M2817" s="221" t="s">
        <v>19</v>
      </c>
      <c r="N2817" s="222" t="s">
        <v>43</v>
      </c>
      <c r="O2817" s="86"/>
      <c r="P2817" s="223">
        <f>O2817*H2817</f>
        <v>0</v>
      </c>
      <c r="Q2817" s="223">
        <v>0</v>
      </c>
      <c r="R2817" s="223">
        <f>Q2817*H2817</f>
        <v>0</v>
      </c>
      <c r="S2817" s="223">
        <v>0</v>
      </c>
      <c r="T2817" s="224">
        <f>S2817*H2817</f>
        <v>0</v>
      </c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R2817" s="225" t="s">
        <v>269</v>
      </c>
      <c r="AT2817" s="225" t="s">
        <v>162</v>
      </c>
      <c r="AU2817" s="225" t="s">
        <v>81</v>
      </c>
      <c r="AY2817" s="19" t="s">
        <v>160</v>
      </c>
      <c r="BE2817" s="226">
        <f>IF(N2817="základní",J2817,0)</f>
        <v>0</v>
      </c>
      <c r="BF2817" s="226">
        <f>IF(N2817="snížená",J2817,0)</f>
        <v>0</v>
      </c>
      <c r="BG2817" s="226">
        <f>IF(N2817="zákl. přenesená",J2817,0)</f>
        <v>0</v>
      </c>
      <c r="BH2817" s="226">
        <f>IF(N2817="sníž. přenesená",J2817,0)</f>
        <v>0</v>
      </c>
      <c r="BI2817" s="226">
        <f>IF(N2817="nulová",J2817,0)</f>
        <v>0</v>
      </c>
      <c r="BJ2817" s="19" t="s">
        <v>79</v>
      </c>
      <c r="BK2817" s="226">
        <f>ROUND(I2817*H2817,2)</f>
        <v>0</v>
      </c>
      <c r="BL2817" s="19" t="s">
        <v>269</v>
      </c>
      <c r="BM2817" s="225" t="s">
        <v>2743</v>
      </c>
    </row>
    <row r="2818" s="2" customFormat="1">
      <c r="A2818" s="40"/>
      <c r="B2818" s="41"/>
      <c r="C2818" s="42"/>
      <c r="D2818" s="227" t="s">
        <v>169</v>
      </c>
      <c r="E2818" s="42"/>
      <c r="F2818" s="228" t="s">
        <v>2744</v>
      </c>
      <c r="G2818" s="42"/>
      <c r="H2818" s="42"/>
      <c r="I2818" s="229"/>
      <c r="J2818" s="42"/>
      <c r="K2818" s="42"/>
      <c r="L2818" s="46"/>
      <c r="M2818" s="230"/>
      <c r="N2818" s="231"/>
      <c r="O2818" s="86"/>
      <c r="P2818" s="86"/>
      <c r="Q2818" s="86"/>
      <c r="R2818" s="86"/>
      <c r="S2818" s="86"/>
      <c r="T2818" s="87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T2818" s="19" t="s">
        <v>169</v>
      </c>
      <c r="AU2818" s="19" t="s">
        <v>81</v>
      </c>
    </row>
    <row r="2819" s="13" customFormat="1">
      <c r="A2819" s="13"/>
      <c r="B2819" s="232"/>
      <c r="C2819" s="233"/>
      <c r="D2819" s="234" t="s">
        <v>171</v>
      </c>
      <c r="E2819" s="235" t="s">
        <v>19</v>
      </c>
      <c r="F2819" s="236" t="s">
        <v>2745</v>
      </c>
      <c r="G2819" s="233"/>
      <c r="H2819" s="235" t="s">
        <v>19</v>
      </c>
      <c r="I2819" s="237"/>
      <c r="J2819" s="233"/>
      <c r="K2819" s="233"/>
      <c r="L2819" s="238"/>
      <c r="M2819" s="239"/>
      <c r="N2819" s="240"/>
      <c r="O2819" s="240"/>
      <c r="P2819" s="240"/>
      <c r="Q2819" s="240"/>
      <c r="R2819" s="240"/>
      <c r="S2819" s="240"/>
      <c r="T2819" s="241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2" t="s">
        <v>171</v>
      </c>
      <c r="AU2819" s="242" t="s">
        <v>81</v>
      </c>
      <c r="AV2819" s="13" t="s">
        <v>79</v>
      </c>
      <c r="AW2819" s="13" t="s">
        <v>33</v>
      </c>
      <c r="AX2819" s="13" t="s">
        <v>72</v>
      </c>
      <c r="AY2819" s="242" t="s">
        <v>160</v>
      </c>
    </row>
    <row r="2820" s="14" customFormat="1">
      <c r="A2820" s="14"/>
      <c r="B2820" s="243"/>
      <c r="C2820" s="244"/>
      <c r="D2820" s="234" t="s">
        <v>171</v>
      </c>
      <c r="E2820" s="245" t="s">
        <v>19</v>
      </c>
      <c r="F2820" s="246" t="s">
        <v>2746</v>
      </c>
      <c r="G2820" s="244"/>
      <c r="H2820" s="247">
        <v>554.33799999999997</v>
      </c>
      <c r="I2820" s="248"/>
      <c r="J2820" s="244"/>
      <c r="K2820" s="244"/>
      <c r="L2820" s="249"/>
      <c r="M2820" s="250"/>
      <c r="N2820" s="251"/>
      <c r="O2820" s="251"/>
      <c r="P2820" s="251"/>
      <c r="Q2820" s="251"/>
      <c r="R2820" s="251"/>
      <c r="S2820" s="251"/>
      <c r="T2820" s="252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3" t="s">
        <v>171</v>
      </c>
      <c r="AU2820" s="253" t="s">
        <v>81</v>
      </c>
      <c r="AV2820" s="14" t="s">
        <v>81</v>
      </c>
      <c r="AW2820" s="14" t="s">
        <v>33</v>
      </c>
      <c r="AX2820" s="14" t="s">
        <v>79</v>
      </c>
      <c r="AY2820" s="253" t="s">
        <v>160</v>
      </c>
    </row>
    <row r="2821" s="2" customFormat="1" ht="24.15" customHeight="1">
      <c r="A2821" s="40"/>
      <c r="B2821" s="41"/>
      <c r="C2821" s="214" t="s">
        <v>2747</v>
      </c>
      <c r="D2821" s="214" t="s">
        <v>162</v>
      </c>
      <c r="E2821" s="215" t="s">
        <v>2748</v>
      </c>
      <c r="F2821" s="216" t="s">
        <v>2749</v>
      </c>
      <c r="G2821" s="217" t="s">
        <v>207</v>
      </c>
      <c r="H2821" s="218">
        <v>241.036</v>
      </c>
      <c r="I2821" s="219"/>
      <c r="J2821" s="220">
        <f>ROUND(I2821*H2821,2)</f>
        <v>0</v>
      </c>
      <c r="K2821" s="216" t="s">
        <v>166</v>
      </c>
      <c r="L2821" s="46"/>
      <c r="M2821" s="221" t="s">
        <v>19</v>
      </c>
      <c r="N2821" s="222" t="s">
        <v>43</v>
      </c>
      <c r="O2821" s="86"/>
      <c r="P2821" s="223">
        <f>O2821*H2821</f>
        <v>0</v>
      </c>
      <c r="Q2821" s="223">
        <v>6.0000000000000002E-05</v>
      </c>
      <c r="R2821" s="223">
        <f>Q2821*H2821</f>
        <v>0.01446216</v>
      </c>
      <c r="S2821" s="223">
        <v>0</v>
      </c>
      <c r="T2821" s="224">
        <f>S2821*H2821</f>
        <v>0</v>
      </c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R2821" s="225" t="s">
        <v>269</v>
      </c>
      <c r="AT2821" s="225" t="s">
        <v>162</v>
      </c>
      <c r="AU2821" s="225" t="s">
        <v>81</v>
      </c>
      <c r="AY2821" s="19" t="s">
        <v>160</v>
      </c>
      <c r="BE2821" s="226">
        <f>IF(N2821="základní",J2821,0)</f>
        <v>0</v>
      </c>
      <c r="BF2821" s="226">
        <f>IF(N2821="snížená",J2821,0)</f>
        <v>0</v>
      </c>
      <c r="BG2821" s="226">
        <f>IF(N2821="zákl. přenesená",J2821,0)</f>
        <v>0</v>
      </c>
      <c r="BH2821" s="226">
        <f>IF(N2821="sníž. přenesená",J2821,0)</f>
        <v>0</v>
      </c>
      <c r="BI2821" s="226">
        <f>IF(N2821="nulová",J2821,0)</f>
        <v>0</v>
      </c>
      <c r="BJ2821" s="19" t="s">
        <v>79</v>
      </c>
      <c r="BK2821" s="226">
        <f>ROUND(I2821*H2821,2)</f>
        <v>0</v>
      </c>
      <c r="BL2821" s="19" t="s">
        <v>269</v>
      </c>
      <c r="BM2821" s="225" t="s">
        <v>2750</v>
      </c>
    </row>
    <row r="2822" s="2" customFormat="1">
      <c r="A2822" s="40"/>
      <c r="B2822" s="41"/>
      <c r="C2822" s="42"/>
      <c r="D2822" s="227" t="s">
        <v>169</v>
      </c>
      <c r="E2822" s="42"/>
      <c r="F2822" s="228" t="s">
        <v>2751</v>
      </c>
      <c r="G2822" s="42"/>
      <c r="H2822" s="42"/>
      <c r="I2822" s="229"/>
      <c r="J2822" s="42"/>
      <c r="K2822" s="42"/>
      <c r="L2822" s="46"/>
      <c r="M2822" s="230"/>
      <c r="N2822" s="231"/>
      <c r="O2822" s="86"/>
      <c r="P2822" s="86"/>
      <c r="Q2822" s="86"/>
      <c r="R2822" s="86"/>
      <c r="S2822" s="86"/>
      <c r="T2822" s="87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T2822" s="19" t="s">
        <v>169</v>
      </c>
      <c r="AU2822" s="19" t="s">
        <v>81</v>
      </c>
    </row>
    <row r="2823" s="13" customFormat="1">
      <c r="A2823" s="13"/>
      <c r="B2823" s="232"/>
      <c r="C2823" s="233"/>
      <c r="D2823" s="234" t="s">
        <v>171</v>
      </c>
      <c r="E2823" s="235" t="s">
        <v>19</v>
      </c>
      <c r="F2823" s="236" t="s">
        <v>324</v>
      </c>
      <c r="G2823" s="233"/>
      <c r="H2823" s="235" t="s">
        <v>19</v>
      </c>
      <c r="I2823" s="237"/>
      <c r="J2823" s="233"/>
      <c r="K2823" s="233"/>
      <c r="L2823" s="238"/>
      <c r="M2823" s="239"/>
      <c r="N2823" s="240"/>
      <c r="O2823" s="240"/>
      <c r="P2823" s="240"/>
      <c r="Q2823" s="240"/>
      <c r="R2823" s="240"/>
      <c r="S2823" s="240"/>
      <c r="T2823" s="241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2" t="s">
        <v>171</v>
      </c>
      <c r="AU2823" s="242" t="s">
        <v>81</v>
      </c>
      <c r="AV2823" s="13" t="s">
        <v>79</v>
      </c>
      <c r="AW2823" s="13" t="s">
        <v>33</v>
      </c>
      <c r="AX2823" s="13" t="s">
        <v>72</v>
      </c>
      <c r="AY2823" s="242" t="s">
        <v>160</v>
      </c>
    </row>
    <row r="2824" s="13" customFormat="1">
      <c r="A2824" s="13"/>
      <c r="B2824" s="232"/>
      <c r="C2824" s="233"/>
      <c r="D2824" s="234" t="s">
        <v>171</v>
      </c>
      <c r="E2824" s="235" t="s">
        <v>19</v>
      </c>
      <c r="F2824" s="236" t="s">
        <v>354</v>
      </c>
      <c r="G2824" s="233"/>
      <c r="H2824" s="235" t="s">
        <v>19</v>
      </c>
      <c r="I2824" s="237"/>
      <c r="J2824" s="233"/>
      <c r="K2824" s="233"/>
      <c r="L2824" s="238"/>
      <c r="M2824" s="239"/>
      <c r="N2824" s="240"/>
      <c r="O2824" s="240"/>
      <c r="P2824" s="240"/>
      <c r="Q2824" s="240"/>
      <c r="R2824" s="240"/>
      <c r="S2824" s="240"/>
      <c r="T2824" s="241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2" t="s">
        <v>171</v>
      </c>
      <c r="AU2824" s="242" t="s">
        <v>81</v>
      </c>
      <c r="AV2824" s="13" t="s">
        <v>79</v>
      </c>
      <c r="AW2824" s="13" t="s">
        <v>33</v>
      </c>
      <c r="AX2824" s="13" t="s">
        <v>72</v>
      </c>
      <c r="AY2824" s="242" t="s">
        <v>160</v>
      </c>
    </row>
    <row r="2825" s="14" customFormat="1">
      <c r="A2825" s="14"/>
      <c r="B2825" s="243"/>
      <c r="C2825" s="244"/>
      <c r="D2825" s="234" t="s">
        <v>171</v>
      </c>
      <c r="E2825" s="245" t="s">
        <v>19</v>
      </c>
      <c r="F2825" s="246" t="s">
        <v>2752</v>
      </c>
      <c r="G2825" s="244"/>
      <c r="H2825" s="247">
        <v>5.6449999999999996</v>
      </c>
      <c r="I2825" s="248"/>
      <c r="J2825" s="244"/>
      <c r="K2825" s="244"/>
      <c r="L2825" s="249"/>
      <c r="M2825" s="250"/>
      <c r="N2825" s="251"/>
      <c r="O2825" s="251"/>
      <c r="P2825" s="251"/>
      <c r="Q2825" s="251"/>
      <c r="R2825" s="251"/>
      <c r="S2825" s="251"/>
      <c r="T2825" s="252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3" t="s">
        <v>171</v>
      </c>
      <c r="AU2825" s="253" t="s">
        <v>81</v>
      </c>
      <c r="AV2825" s="14" t="s">
        <v>81</v>
      </c>
      <c r="AW2825" s="14" t="s">
        <v>33</v>
      </c>
      <c r="AX2825" s="14" t="s">
        <v>72</v>
      </c>
      <c r="AY2825" s="253" t="s">
        <v>160</v>
      </c>
    </row>
    <row r="2826" s="14" customFormat="1">
      <c r="A2826" s="14"/>
      <c r="B2826" s="243"/>
      <c r="C2826" s="244"/>
      <c r="D2826" s="234" t="s">
        <v>171</v>
      </c>
      <c r="E2826" s="245" t="s">
        <v>19</v>
      </c>
      <c r="F2826" s="246" t="s">
        <v>2753</v>
      </c>
      <c r="G2826" s="244"/>
      <c r="H2826" s="247">
        <v>-3.29</v>
      </c>
      <c r="I2826" s="248"/>
      <c r="J2826" s="244"/>
      <c r="K2826" s="244"/>
      <c r="L2826" s="249"/>
      <c r="M2826" s="250"/>
      <c r="N2826" s="251"/>
      <c r="O2826" s="251"/>
      <c r="P2826" s="251"/>
      <c r="Q2826" s="251"/>
      <c r="R2826" s="251"/>
      <c r="S2826" s="251"/>
      <c r="T2826" s="252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3" t="s">
        <v>171</v>
      </c>
      <c r="AU2826" s="253" t="s">
        <v>81</v>
      </c>
      <c r="AV2826" s="14" t="s">
        <v>81</v>
      </c>
      <c r="AW2826" s="14" t="s">
        <v>33</v>
      </c>
      <c r="AX2826" s="14" t="s">
        <v>72</v>
      </c>
      <c r="AY2826" s="253" t="s">
        <v>160</v>
      </c>
    </row>
    <row r="2827" s="14" customFormat="1">
      <c r="A2827" s="14"/>
      <c r="B2827" s="243"/>
      <c r="C2827" s="244"/>
      <c r="D2827" s="234" t="s">
        <v>171</v>
      </c>
      <c r="E2827" s="245" t="s">
        <v>19</v>
      </c>
      <c r="F2827" s="246" t="s">
        <v>2754</v>
      </c>
      <c r="G2827" s="244"/>
      <c r="H2827" s="247">
        <v>8.9499999999999993</v>
      </c>
      <c r="I2827" s="248"/>
      <c r="J2827" s="244"/>
      <c r="K2827" s="244"/>
      <c r="L2827" s="249"/>
      <c r="M2827" s="250"/>
      <c r="N2827" s="251"/>
      <c r="O2827" s="251"/>
      <c r="P2827" s="251"/>
      <c r="Q2827" s="251"/>
      <c r="R2827" s="251"/>
      <c r="S2827" s="251"/>
      <c r="T2827" s="252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3" t="s">
        <v>171</v>
      </c>
      <c r="AU2827" s="253" t="s">
        <v>81</v>
      </c>
      <c r="AV2827" s="14" t="s">
        <v>81</v>
      </c>
      <c r="AW2827" s="14" t="s">
        <v>33</v>
      </c>
      <c r="AX2827" s="14" t="s">
        <v>72</v>
      </c>
      <c r="AY2827" s="253" t="s">
        <v>160</v>
      </c>
    </row>
    <row r="2828" s="14" customFormat="1">
      <c r="A2828" s="14"/>
      <c r="B2828" s="243"/>
      <c r="C2828" s="244"/>
      <c r="D2828" s="234" t="s">
        <v>171</v>
      </c>
      <c r="E2828" s="245" t="s">
        <v>19</v>
      </c>
      <c r="F2828" s="246" t="s">
        <v>2755</v>
      </c>
      <c r="G2828" s="244"/>
      <c r="H2828" s="247">
        <v>-5.5899999999999999</v>
      </c>
      <c r="I2828" s="248"/>
      <c r="J2828" s="244"/>
      <c r="K2828" s="244"/>
      <c r="L2828" s="249"/>
      <c r="M2828" s="250"/>
      <c r="N2828" s="251"/>
      <c r="O2828" s="251"/>
      <c r="P2828" s="251"/>
      <c r="Q2828" s="251"/>
      <c r="R2828" s="251"/>
      <c r="S2828" s="251"/>
      <c r="T2828" s="252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53" t="s">
        <v>171</v>
      </c>
      <c r="AU2828" s="253" t="s">
        <v>81</v>
      </c>
      <c r="AV2828" s="14" t="s">
        <v>81</v>
      </c>
      <c r="AW2828" s="14" t="s">
        <v>33</v>
      </c>
      <c r="AX2828" s="14" t="s">
        <v>72</v>
      </c>
      <c r="AY2828" s="253" t="s">
        <v>160</v>
      </c>
    </row>
    <row r="2829" s="14" customFormat="1">
      <c r="A2829" s="14"/>
      <c r="B2829" s="243"/>
      <c r="C2829" s="244"/>
      <c r="D2829" s="234" t="s">
        <v>171</v>
      </c>
      <c r="E2829" s="245" t="s">
        <v>19</v>
      </c>
      <c r="F2829" s="246" t="s">
        <v>1002</v>
      </c>
      <c r="G2829" s="244"/>
      <c r="H2829" s="247">
        <v>7.1230000000000002</v>
      </c>
      <c r="I2829" s="248"/>
      <c r="J2829" s="244"/>
      <c r="K2829" s="244"/>
      <c r="L2829" s="249"/>
      <c r="M2829" s="250"/>
      <c r="N2829" s="251"/>
      <c r="O2829" s="251"/>
      <c r="P2829" s="251"/>
      <c r="Q2829" s="251"/>
      <c r="R2829" s="251"/>
      <c r="S2829" s="251"/>
      <c r="T2829" s="252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3" t="s">
        <v>171</v>
      </c>
      <c r="AU2829" s="253" t="s">
        <v>81</v>
      </c>
      <c r="AV2829" s="14" t="s">
        <v>81</v>
      </c>
      <c r="AW2829" s="14" t="s">
        <v>33</v>
      </c>
      <c r="AX2829" s="14" t="s">
        <v>72</v>
      </c>
      <c r="AY2829" s="253" t="s">
        <v>160</v>
      </c>
    </row>
    <row r="2830" s="13" customFormat="1">
      <c r="A2830" s="13"/>
      <c r="B2830" s="232"/>
      <c r="C2830" s="233"/>
      <c r="D2830" s="234" t="s">
        <v>171</v>
      </c>
      <c r="E2830" s="235" t="s">
        <v>19</v>
      </c>
      <c r="F2830" s="236" t="s">
        <v>1325</v>
      </c>
      <c r="G2830" s="233"/>
      <c r="H2830" s="235" t="s">
        <v>19</v>
      </c>
      <c r="I2830" s="237"/>
      <c r="J2830" s="233"/>
      <c r="K2830" s="233"/>
      <c r="L2830" s="238"/>
      <c r="M2830" s="239"/>
      <c r="N2830" s="240"/>
      <c r="O2830" s="240"/>
      <c r="P2830" s="240"/>
      <c r="Q2830" s="240"/>
      <c r="R2830" s="240"/>
      <c r="S2830" s="240"/>
      <c r="T2830" s="241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2" t="s">
        <v>171</v>
      </c>
      <c r="AU2830" s="242" t="s">
        <v>81</v>
      </c>
      <c r="AV2830" s="13" t="s">
        <v>79</v>
      </c>
      <c r="AW2830" s="13" t="s">
        <v>33</v>
      </c>
      <c r="AX2830" s="13" t="s">
        <v>72</v>
      </c>
      <c r="AY2830" s="242" t="s">
        <v>160</v>
      </c>
    </row>
    <row r="2831" s="14" customFormat="1">
      <c r="A2831" s="14"/>
      <c r="B2831" s="243"/>
      <c r="C2831" s="244"/>
      <c r="D2831" s="234" t="s">
        <v>171</v>
      </c>
      <c r="E2831" s="245" t="s">
        <v>19</v>
      </c>
      <c r="F2831" s="246" t="s">
        <v>1556</v>
      </c>
      <c r="G2831" s="244"/>
      <c r="H2831" s="247">
        <v>9.8000000000000007</v>
      </c>
      <c r="I2831" s="248"/>
      <c r="J2831" s="244"/>
      <c r="K2831" s="244"/>
      <c r="L2831" s="249"/>
      <c r="M2831" s="250"/>
      <c r="N2831" s="251"/>
      <c r="O2831" s="251"/>
      <c r="P2831" s="251"/>
      <c r="Q2831" s="251"/>
      <c r="R2831" s="251"/>
      <c r="S2831" s="251"/>
      <c r="T2831" s="252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3" t="s">
        <v>171</v>
      </c>
      <c r="AU2831" s="253" t="s">
        <v>81</v>
      </c>
      <c r="AV2831" s="14" t="s">
        <v>81</v>
      </c>
      <c r="AW2831" s="14" t="s">
        <v>33</v>
      </c>
      <c r="AX2831" s="14" t="s">
        <v>72</v>
      </c>
      <c r="AY2831" s="253" t="s">
        <v>160</v>
      </c>
    </row>
    <row r="2832" s="14" customFormat="1">
      <c r="A2832" s="14"/>
      <c r="B2832" s="243"/>
      <c r="C2832" s="244"/>
      <c r="D2832" s="234" t="s">
        <v>171</v>
      </c>
      <c r="E2832" s="245" t="s">
        <v>19</v>
      </c>
      <c r="F2832" s="246" t="s">
        <v>2756</v>
      </c>
      <c r="G2832" s="244"/>
      <c r="H2832" s="247">
        <v>-1.8</v>
      </c>
      <c r="I2832" s="248"/>
      <c r="J2832" s="244"/>
      <c r="K2832" s="244"/>
      <c r="L2832" s="249"/>
      <c r="M2832" s="250"/>
      <c r="N2832" s="251"/>
      <c r="O2832" s="251"/>
      <c r="P2832" s="251"/>
      <c r="Q2832" s="251"/>
      <c r="R2832" s="251"/>
      <c r="S2832" s="251"/>
      <c r="T2832" s="252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3" t="s">
        <v>171</v>
      </c>
      <c r="AU2832" s="253" t="s">
        <v>81</v>
      </c>
      <c r="AV2832" s="14" t="s">
        <v>81</v>
      </c>
      <c r="AW2832" s="14" t="s">
        <v>33</v>
      </c>
      <c r="AX2832" s="14" t="s">
        <v>72</v>
      </c>
      <c r="AY2832" s="253" t="s">
        <v>160</v>
      </c>
    </row>
    <row r="2833" s="13" customFormat="1">
      <c r="A2833" s="13"/>
      <c r="B2833" s="232"/>
      <c r="C2833" s="233"/>
      <c r="D2833" s="234" t="s">
        <v>171</v>
      </c>
      <c r="E2833" s="235" t="s">
        <v>19</v>
      </c>
      <c r="F2833" s="236" t="s">
        <v>1328</v>
      </c>
      <c r="G2833" s="233"/>
      <c r="H2833" s="235" t="s">
        <v>19</v>
      </c>
      <c r="I2833" s="237"/>
      <c r="J2833" s="233"/>
      <c r="K2833" s="233"/>
      <c r="L2833" s="238"/>
      <c r="M2833" s="239"/>
      <c r="N2833" s="240"/>
      <c r="O2833" s="240"/>
      <c r="P2833" s="240"/>
      <c r="Q2833" s="240"/>
      <c r="R2833" s="240"/>
      <c r="S2833" s="240"/>
      <c r="T2833" s="241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2" t="s">
        <v>171</v>
      </c>
      <c r="AU2833" s="242" t="s">
        <v>81</v>
      </c>
      <c r="AV2833" s="13" t="s">
        <v>79</v>
      </c>
      <c r="AW2833" s="13" t="s">
        <v>33</v>
      </c>
      <c r="AX2833" s="13" t="s">
        <v>72</v>
      </c>
      <c r="AY2833" s="242" t="s">
        <v>160</v>
      </c>
    </row>
    <row r="2834" s="14" customFormat="1">
      <c r="A2834" s="14"/>
      <c r="B2834" s="243"/>
      <c r="C2834" s="244"/>
      <c r="D2834" s="234" t="s">
        <v>171</v>
      </c>
      <c r="E2834" s="245" t="s">
        <v>19</v>
      </c>
      <c r="F2834" s="246" t="s">
        <v>1557</v>
      </c>
      <c r="G2834" s="244"/>
      <c r="H2834" s="247">
        <v>11</v>
      </c>
      <c r="I2834" s="248"/>
      <c r="J2834" s="244"/>
      <c r="K2834" s="244"/>
      <c r="L2834" s="249"/>
      <c r="M2834" s="250"/>
      <c r="N2834" s="251"/>
      <c r="O2834" s="251"/>
      <c r="P2834" s="251"/>
      <c r="Q2834" s="251"/>
      <c r="R2834" s="251"/>
      <c r="S2834" s="251"/>
      <c r="T2834" s="252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3" t="s">
        <v>171</v>
      </c>
      <c r="AU2834" s="253" t="s">
        <v>81</v>
      </c>
      <c r="AV2834" s="14" t="s">
        <v>81</v>
      </c>
      <c r="AW2834" s="14" t="s">
        <v>33</v>
      </c>
      <c r="AX2834" s="14" t="s">
        <v>72</v>
      </c>
      <c r="AY2834" s="253" t="s">
        <v>160</v>
      </c>
    </row>
    <row r="2835" s="14" customFormat="1">
      <c r="A2835" s="14"/>
      <c r="B2835" s="243"/>
      <c r="C2835" s="244"/>
      <c r="D2835" s="234" t="s">
        <v>171</v>
      </c>
      <c r="E2835" s="245" t="s">
        <v>19</v>
      </c>
      <c r="F2835" s="246" t="s">
        <v>2757</v>
      </c>
      <c r="G2835" s="244"/>
      <c r="H2835" s="247">
        <v>-2</v>
      </c>
      <c r="I2835" s="248"/>
      <c r="J2835" s="244"/>
      <c r="K2835" s="244"/>
      <c r="L2835" s="249"/>
      <c r="M2835" s="250"/>
      <c r="N2835" s="251"/>
      <c r="O2835" s="251"/>
      <c r="P2835" s="251"/>
      <c r="Q2835" s="251"/>
      <c r="R2835" s="251"/>
      <c r="S2835" s="251"/>
      <c r="T2835" s="252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3" t="s">
        <v>171</v>
      </c>
      <c r="AU2835" s="253" t="s">
        <v>81</v>
      </c>
      <c r="AV2835" s="14" t="s">
        <v>81</v>
      </c>
      <c r="AW2835" s="14" t="s">
        <v>33</v>
      </c>
      <c r="AX2835" s="14" t="s">
        <v>72</v>
      </c>
      <c r="AY2835" s="253" t="s">
        <v>160</v>
      </c>
    </row>
    <row r="2836" s="13" customFormat="1">
      <c r="A2836" s="13"/>
      <c r="B2836" s="232"/>
      <c r="C2836" s="233"/>
      <c r="D2836" s="234" t="s">
        <v>171</v>
      </c>
      <c r="E2836" s="235" t="s">
        <v>19</v>
      </c>
      <c r="F2836" s="236" t="s">
        <v>1267</v>
      </c>
      <c r="G2836" s="233"/>
      <c r="H2836" s="235" t="s">
        <v>19</v>
      </c>
      <c r="I2836" s="237"/>
      <c r="J2836" s="233"/>
      <c r="K2836" s="233"/>
      <c r="L2836" s="238"/>
      <c r="M2836" s="239"/>
      <c r="N2836" s="240"/>
      <c r="O2836" s="240"/>
      <c r="P2836" s="240"/>
      <c r="Q2836" s="240"/>
      <c r="R2836" s="240"/>
      <c r="S2836" s="240"/>
      <c r="T2836" s="241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2" t="s">
        <v>171</v>
      </c>
      <c r="AU2836" s="242" t="s">
        <v>81</v>
      </c>
      <c r="AV2836" s="13" t="s">
        <v>79</v>
      </c>
      <c r="AW2836" s="13" t="s">
        <v>33</v>
      </c>
      <c r="AX2836" s="13" t="s">
        <v>72</v>
      </c>
      <c r="AY2836" s="242" t="s">
        <v>160</v>
      </c>
    </row>
    <row r="2837" s="14" customFormat="1">
      <c r="A2837" s="14"/>
      <c r="B2837" s="243"/>
      <c r="C2837" s="244"/>
      <c r="D2837" s="234" t="s">
        <v>171</v>
      </c>
      <c r="E2837" s="245" t="s">
        <v>19</v>
      </c>
      <c r="F2837" s="246" t="s">
        <v>1558</v>
      </c>
      <c r="G2837" s="244"/>
      <c r="H2837" s="247">
        <v>33.130000000000003</v>
      </c>
      <c r="I2837" s="248"/>
      <c r="J2837" s="244"/>
      <c r="K2837" s="244"/>
      <c r="L2837" s="249"/>
      <c r="M2837" s="250"/>
      <c r="N2837" s="251"/>
      <c r="O2837" s="251"/>
      <c r="P2837" s="251"/>
      <c r="Q2837" s="251"/>
      <c r="R2837" s="251"/>
      <c r="S2837" s="251"/>
      <c r="T2837" s="252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3" t="s">
        <v>171</v>
      </c>
      <c r="AU2837" s="253" t="s">
        <v>81</v>
      </c>
      <c r="AV2837" s="14" t="s">
        <v>81</v>
      </c>
      <c r="AW2837" s="14" t="s">
        <v>33</v>
      </c>
      <c r="AX2837" s="14" t="s">
        <v>72</v>
      </c>
      <c r="AY2837" s="253" t="s">
        <v>160</v>
      </c>
    </row>
    <row r="2838" s="14" customFormat="1">
      <c r="A2838" s="14"/>
      <c r="B2838" s="243"/>
      <c r="C2838" s="244"/>
      <c r="D2838" s="234" t="s">
        <v>171</v>
      </c>
      <c r="E2838" s="245" t="s">
        <v>19</v>
      </c>
      <c r="F2838" s="246" t="s">
        <v>1559</v>
      </c>
      <c r="G2838" s="244"/>
      <c r="H2838" s="247">
        <v>3.7679999999999998</v>
      </c>
      <c r="I2838" s="248"/>
      <c r="J2838" s="244"/>
      <c r="K2838" s="244"/>
      <c r="L2838" s="249"/>
      <c r="M2838" s="250"/>
      <c r="N2838" s="251"/>
      <c r="O2838" s="251"/>
      <c r="P2838" s="251"/>
      <c r="Q2838" s="251"/>
      <c r="R2838" s="251"/>
      <c r="S2838" s="251"/>
      <c r="T2838" s="252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3" t="s">
        <v>171</v>
      </c>
      <c r="AU2838" s="253" t="s">
        <v>81</v>
      </c>
      <c r="AV2838" s="14" t="s">
        <v>81</v>
      </c>
      <c r="AW2838" s="14" t="s">
        <v>33</v>
      </c>
      <c r="AX2838" s="14" t="s">
        <v>72</v>
      </c>
      <c r="AY2838" s="253" t="s">
        <v>160</v>
      </c>
    </row>
    <row r="2839" s="14" customFormat="1">
      <c r="A2839" s="14"/>
      <c r="B2839" s="243"/>
      <c r="C2839" s="244"/>
      <c r="D2839" s="234" t="s">
        <v>171</v>
      </c>
      <c r="E2839" s="245" t="s">
        <v>19</v>
      </c>
      <c r="F2839" s="246" t="s">
        <v>1560</v>
      </c>
      <c r="G2839" s="244"/>
      <c r="H2839" s="247">
        <v>10.4</v>
      </c>
      <c r="I2839" s="248"/>
      <c r="J2839" s="244"/>
      <c r="K2839" s="244"/>
      <c r="L2839" s="249"/>
      <c r="M2839" s="250"/>
      <c r="N2839" s="251"/>
      <c r="O2839" s="251"/>
      <c r="P2839" s="251"/>
      <c r="Q2839" s="251"/>
      <c r="R2839" s="251"/>
      <c r="S2839" s="251"/>
      <c r="T2839" s="252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3" t="s">
        <v>171</v>
      </c>
      <c r="AU2839" s="253" t="s">
        <v>81</v>
      </c>
      <c r="AV2839" s="14" t="s">
        <v>81</v>
      </c>
      <c r="AW2839" s="14" t="s">
        <v>33</v>
      </c>
      <c r="AX2839" s="14" t="s">
        <v>72</v>
      </c>
      <c r="AY2839" s="253" t="s">
        <v>160</v>
      </c>
    </row>
    <row r="2840" s="14" customFormat="1">
      <c r="A2840" s="14"/>
      <c r="B2840" s="243"/>
      <c r="C2840" s="244"/>
      <c r="D2840" s="234" t="s">
        <v>171</v>
      </c>
      <c r="E2840" s="245" t="s">
        <v>19</v>
      </c>
      <c r="F2840" s="246" t="s">
        <v>1561</v>
      </c>
      <c r="G2840" s="244"/>
      <c r="H2840" s="247">
        <v>10.35</v>
      </c>
      <c r="I2840" s="248"/>
      <c r="J2840" s="244"/>
      <c r="K2840" s="244"/>
      <c r="L2840" s="249"/>
      <c r="M2840" s="250"/>
      <c r="N2840" s="251"/>
      <c r="O2840" s="251"/>
      <c r="P2840" s="251"/>
      <c r="Q2840" s="251"/>
      <c r="R2840" s="251"/>
      <c r="S2840" s="251"/>
      <c r="T2840" s="252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3" t="s">
        <v>171</v>
      </c>
      <c r="AU2840" s="253" t="s">
        <v>81</v>
      </c>
      <c r="AV2840" s="14" t="s">
        <v>81</v>
      </c>
      <c r="AW2840" s="14" t="s">
        <v>33</v>
      </c>
      <c r="AX2840" s="14" t="s">
        <v>72</v>
      </c>
      <c r="AY2840" s="253" t="s">
        <v>160</v>
      </c>
    </row>
    <row r="2841" s="14" customFormat="1">
      <c r="A2841" s="14"/>
      <c r="B2841" s="243"/>
      <c r="C2841" s="244"/>
      <c r="D2841" s="234" t="s">
        <v>171</v>
      </c>
      <c r="E2841" s="245" t="s">
        <v>19</v>
      </c>
      <c r="F2841" s="246" t="s">
        <v>1560</v>
      </c>
      <c r="G2841" s="244"/>
      <c r="H2841" s="247">
        <v>10.4</v>
      </c>
      <c r="I2841" s="248"/>
      <c r="J2841" s="244"/>
      <c r="K2841" s="244"/>
      <c r="L2841" s="249"/>
      <c r="M2841" s="250"/>
      <c r="N2841" s="251"/>
      <c r="O2841" s="251"/>
      <c r="P2841" s="251"/>
      <c r="Q2841" s="251"/>
      <c r="R2841" s="251"/>
      <c r="S2841" s="251"/>
      <c r="T2841" s="252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3" t="s">
        <v>171</v>
      </c>
      <c r="AU2841" s="253" t="s">
        <v>81</v>
      </c>
      <c r="AV2841" s="14" t="s">
        <v>81</v>
      </c>
      <c r="AW2841" s="14" t="s">
        <v>33</v>
      </c>
      <c r="AX2841" s="14" t="s">
        <v>72</v>
      </c>
      <c r="AY2841" s="253" t="s">
        <v>160</v>
      </c>
    </row>
    <row r="2842" s="14" customFormat="1">
      <c r="A2842" s="14"/>
      <c r="B2842" s="243"/>
      <c r="C2842" s="244"/>
      <c r="D2842" s="234" t="s">
        <v>171</v>
      </c>
      <c r="E2842" s="245" t="s">
        <v>19</v>
      </c>
      <c r="F2842" s="246" t="s">
        <v>2758</v>
      </c>
      <c r="G2842" s="244"/>
      <c r="H2842" s="247">
        <v>-8.0999999999999996</v>
      </c>
      <c r="I2842" s="248"/>
      <c r="J2842" s="244"/>
      <c r="K2842" s="244"/>
      <c r="L2842" s="249"/>
      <c r="M2842" s="250"/>
      <c r="N2842" s="251"/>
      <c r="O2842" s="251"/>
      <c r="P2842" s="251"/>
      <c r="Q2842" s="251"/>
      <c r="R2842" s="251"/>
      <c r="S2842" s="251"/>
      <c r="T2842" s="252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3" t="s">
        <v>171</v>
      </c>
      <c r="AU2842" s="253" t="s">
        <v>81</v>
      </c>
      <c r="AV2842" s="14" t="s">
        <v>81</v>
      </c>
      <c r="AW2842" s="14" t="s">
        <v>33</v>
      </c>
      <c r="AX2842" s="14" t="s">
        <v>72</v>
      </c>
      <c r="AY2842" s="253" t="s">
        <v>160</v>
      </c>
    </row>
    <row r="2843" s="13" customFormat="1">
      <c r="A2843" s="13"/>
      <c r="B2843" s="232"/>
      <c r="C2843" s="233"/>
      <c r="D2843" s="234" t="s">
        <v>171</v>
      </c>
      <c r="E2843" s="235" t="s">
        <v>19</v>
      </c>
      <c r="F2843" s="236" t="s">
        <v>326</v>
      </c>
      <c r="G2843" s="233"/>
      <c r="H2843" s="235" t="s">
        <v>19</v>
      </c>
      <c r="I2843" s="237"/>
      <c r="J2843" s="233"/>
      <c r="K2843" s="233"/>
      <c r="L2843" s="238"/>
      <c r="M2843" s="239"/>
      <c r="N2843" s="240"/>
      <c r="O2843" s="240"/>
      <c r="P2843" s="240"/>
      <c r="Q2843" s="240"/>
      <c r="R2843" s="240"/>
      <c r="S2843" s="240"/>
      <c r="T2843" s="241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2" t="s">
        <v>171</v>
      </c>
      <c r="AU2843" s="242" t="s">
        <v>81</v>
      </c>
      <c r="AV2843" s="13" t="s">
        <v>79</v>
      </c>
      <c r="AW2843" s="13" t="s">
        <v>33</v>
      </c>
      <c r="AX2843" s="13" t="s">
        <v>72</v>
      </c>
      <c r="AY2843" s="242" t="s">
        <v>160</v>
      </c>
    </row>
    <row r="2844" s="13" customFormat="1">
      <c r="A2844" s="13"/>
      <c r="B2844" s="232"/>
      <c r="C2844" s="233"/>
      <c r="D2844" s="234" t="s">
        <v>171</v>
      </c>
      <c r="E2844" s="235" t="s">
        <v>19</v>
      </c>
      <c r="F2844" s="236" t="s">
        <v>444</v>
      </c>
      <c r="G2844" s="233"/>
      <c r="H2844" s="235" t="s">
        <v>19</v>
      </c>
      <c r="I2844" s="237"/>
      <c r="J2844" s="233"/>
      <c r="K2844" s="233"/>
      <c r="L2844" s="238"/>
      <c r="M2844" s="239"/>
      <c r="N2844" s="240"/>
      <c r="O2844" s="240"/>
      <c r="P2844" s="240"/>
      <c r="Q2844" s="240"/>
      <c r="R2844" s="240"/>
      <c r="S2844" s="240"/>
      <c r="T2844" s="241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2" t="s">
        <v>171</v>
      </c>
      <c r="AU2844" s="242" t="s">
        <v>81</v>
      </c>
      <c r="AV2844" s="13" t="s">
        <v>79</v>
      </c>
      <c r="AW2844" s="13" t="s">
        <v>33</v>
      </c>
      <c r="AX2844" s="13" t="s">
        <v>72</v>
      </c>
      <c r="AY2844" s="242" t="s">
        <v>160</v>
      </c>
    </row>
    <row r="2845" s="14" customFormat="1">
      <c r="A2845" s="14"/>
      <c r="B2845" s="243"/>
      <c r="C2845" s="244"/>
      <c r="D2845" s="234" t="s">
        <v>171</v>
      </c>
      <c r="E2845" s="245" t="s">
        <v>19</v>
      </c>
      <c r="F2845" s="246" t="s">
        <v>2759</v>
      </c>
      <c r="G2845" s="244"/>
      <c r="H2845" s="247">
        <v>5.5499999999999998</v>
      </c>
      <c r="I2845" s="248"/>
      <c r="J2845" s="244"/>
      <c r="K2845" s="244"/>
      <c r="L2845" s="249"/>
      <c r="M2845" s="250"/>
      <c r="N2845" s="251"/>
      <c r="O2845" s="251"/>
      <c r="P2845" s="251"/>
      <c r="Q2845" s="251"/>
      <c r="R2845" s="251"/>
      <c r="S2845" s="251"/>
      <c r="T2845" s="252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3" t="s">
        <v>171</v>
      </c>
      <c r="AU2845" s="253" t="s">
        <v>81</v>
      </c>
      <c r="AV2845" s="14" t="s">
        <v>81</v>
      </c>
      <c r="AW2845" s="14" t="s">
        <v>33</v>
      </c>
      <c r="AX2845" s="14" t="s">
        <v>72</v>
      </c>
      <c r="AY2845" s="253" t="s">
        <v>160</v>
      </c>
    </row>
    <row r="2846" s="14" customFormat="1">
      <c r="A2846" s="14"/>
      <c r="B2846" s="243"/>
      <c r="C2846" s="244"/>
      <c r="D2846" s="234" t="s">
        <v>171</v>
      </c>
      <c r="E2846" s="245" t="s">
        <v>19</v>
      </c>
      <c r="F2846" s="246" t="s">
        <v>2760</v>
      </c>
      <c r="G2846" s="244"/>
      <c r="H2846" s="247">
        <v>-1.5</v>
      </c>
      <c r="I2846" s="248"/>
      <c r="J2846" s="244"/>
      <c r="K2846" s="244"/>
      <c r="L2846" s="249"/>
      <c r="M2846" s="250"/>
      <c r="N2846" s="251"/>
      <c r="O2846" s="251"/>
      <c r="P2846" s="251"/>
      <c r="Q2846" s="251"/>
      <c r="R2846" s="251"/>
      <c r="S2846" s="251"/>
      <c r="T2846" s="252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3" t="s">
        <v>171</v>
      </c>
      <c r="AU2846" s="253" t="s">
        <v>81</v>
      </c>
      <c r="AV2846" s="14" t="s">
        <v>81</v>
      </c>
      <c r="AW2846" s="14" t="s">
        <v>33</v>
      </c>
      <c r="AX2846" s="14" t="s">
        <v>72</v>
      </c>
      <c r="AY2846" s="253" t="s">
        <v>160</v>
      </c>
    </row>
    <row r="2847" s="14" customFormat="1">
      <c r="A2847" s="14"/>
      <c r="B2847" s="243"/>
      <c r="C2847" s="244"/>
      <c r="D2847" s="234" t="s">
        <v>171</v>
      </c>
      <c r="E2847" s="245" t="s">
        <v>19</v>
      </c>
      <c r="F2847" s="246" t="s">
        <v>2761</v>
      </c>
      <c r="G2847" s="244"/>
      <c r="H2847" s="247">
        <v>1.3999999999999999</v>
      </c>
      <c r="I2847" s="248"/>
      <c r="J2847" s="244"/>
      <c r="K2847" s="244"/>
      <c r="L2847" s="249"/>
      <c r="M2847" s="250"/>
      <c r="N2847" s="251"/>
      <c r="O2847" s="251"/>
      <c r="P2847" s="251"/>
      <c r="Q2847" s="251"/>
      <c r="R2847" s="251"/>
      <c r="S2847" s="251"/>
      <c r="T2847" s="252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3" t="s">
        <v>171</v>
      </c>
      <c r="AU2847" s="253" t="s">
        <v>81</v>
      </c>
      <c r="AV2847" s="14" t="s">
        <v>81</v>
      </c>
      <c r="AW2847" s="14" t="s">
        <v>33</v>
      </c>
      <c r="AX2847" s="14" t="s">
        <v>72</v>
      </c>
      <c r="AY2847" s="253" t="s">
        <v>160</v>
      </c>
    </row>
    <row r="2848" s="14" customFormat="1">
      <c r="A2848" s="14"/>
      <c r="B2848" s="243"/>
      <c r="C2848" s="244"/>
      <c r="D2848" s="234" t="s">
        <v>171</v>
      </c>
      <c r="E2848" s="245" t="s">
        <v>19</v>
      </c>
      <c r="F2848" s="246" t="s">
        <v>2762</v>
      </c>
      <c r="G2848" s="244"/>
      <c r="H2848" s="247">
        <v>-1.2</v>
      </c>
      <c r="I2848" s="248"/>
      <c r="J2848" s="244"/>
      <c r="K2848" s="244"/>
      <c r="L2848" s="249"/>
      <c r="M2848" s="250"/>
      <c r="N2848" s="251"/>
      <c r="O2848" s="251"/>
      <c r="P2848" s="251"/>
      <c r="Q2848" s="251"/>
      <c r="R2848" s="251"/>
      <c r="S2848" s="251"/>
      <c r="T2848" s="252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3" t="s">
        <v>171</v>
      </c>
      <c r="AU2848" s="253" t="s">
        <v>81</v>
      </c>
      <c r="AV2848" s="14" t="s">
        <v>81</v>
      </c>
      <c r="AW2848" s="14" t="s">
        <v>33</v>
      </c>
      <c r="AX2848" s="14" t="s">
        <v>72</v>
      </c>
      <c r="AY2848" s="253" t="s">
        <v>160</v>
      </c>
    </row>
    <row r="2849" s="13" customFormat="1">
      <c r="A2849" s="13"/>
      <c r="B2849" s="232"/>
      <c r="C2849" s="233"/>
      <c r="D2849" s="234" t="s">
        <v>171</v>
      </c>
      <c r="E2849" s="235" t="s">
        <v>19</v>
      </c>
      <c r="F2849" s="236" t="s">
        <v>446</v>
      </c>
      <c r="G2849" s="233"/>
      <c r="H2849" s="235" t="s">
        <v>19</v>
      </c>
      <c r="I2849" s="237"/>
      <c r="J2849" s="233"/>
      <c r="K2849" s="233"/>
      <c r="L2849" s="238"/>
      <c r="M2849" s="239"/>
      <c r="N2849" s="240"/>
      <c r="O2849" s="240"/>
      <c r="P2849" s="240"/>
      <c r="Q2849" s="240"/>
      <c r="R2849" s="240"/>
      <c r="S2849" s="240"/>
      <c r="T2849" s="241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2" t="s">
        <v>171</v>
      </c>
      <c r="AU2849" s="242" t="s">
        <v>81</v>
      </c>
      <c r="AV2849" s="13" t="s">
        <v>79</v>
      </c>
      <c r="AW2849" s="13" t="s">
        <v>33</v>
      </c>
      <c r="AX2849" s="13" t="s">
        <v>72</v>
      </c>
      <c r="AY2849" s="242" t="s">
        <v>160</v>
      </c>
    </row>
    <row r="2850" s="14" customFormat="1">
      <c r="A2850" s="14"/>
      <c r="B2850" s="243"/>
      <c r="C2850" s="244"/>
      <c r="D2850" s="234" t="s">
        <v>171</v>
      </c>
      <c r="E2850" s="245" t="s">
        <v>19</v>
      </c>
      <c r="F2850" s="246" t="s">
        <v>2763</v>
      </c>
      <c r="G2850" s="244"/>
      <c r="H2850" s="247">
        <v>17.530000000000001</v>
      </c>
      <c r="I2850" s="248"/>
      <c r="J2850" s="244"/>
      <c r="K2850" s="244"/>
      <c r="L2850" s="249"/>
      <c r="M2850" s="250"/>
      <c r="N2850" s="251"/>
      <c r="O2850" s="251"/>
      <c r="P2850" s="251"/>
      <c r="Q2850" s="251"/>
      <c r="R2850" s="251"/>
      <c r="S2850" s="251"/>
      <c r="T2850" s="252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3" t="s">
        <v>171</v>
      </c>
      <c r="AU2850" s="253" t="s">
        <v>81</v>
      </c>
      <c r="AV2850" s="14" t="s">
        <v>81</v>
      </c>
      <c r="AW2850" s="14" t="s">
        <v>33</v>
      </c>
      <c r="AX2850" s="14" t="s">
        <v>72</v>
      </c>
      <c r="AY2850" s="253" t="s">
        <v>160</v>
      </c>
    </row>
    <row r="2851" s="14" customFormat="1">
      <c r="A2851" s="14"/>
      <c r="B2851" s="243"/>
      <c r="C2851" s="244"/>
      <c r="D2851" s="234" t="s">
        <v>171</v>
      </c>
      <c r="E2851" s="245" t="s">
        <v>19</v>
      </c>
      <c r="F2851" s="246" t="s">
        <v>2764</v>
      </c>
      <c r="G2851" s="244"/>
      <c r="H2851" s="247">
        <v>-8.8000000000000007</v>
      </c>
      <c r="I2851" s="248"/>
      <c r="J2851" s="244"/>
      <c r="K2851" s="244"/>
      <c r="L2851" s="249"/>
      <c r="M2851" s="250"/>
      <c r="N2851" s="251"/>
      <c r="O2851" s="251"/>
      <c r="P2851" s="251"/>
      <c r="Q2851" s="251"/>
      <c r="R2851" s="251"/>
      <c r="S2851" s="251"/>
      <c r="T2851" s="252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3" t="s">
        <v>171</v>
      </c>
      <c r="AU2851" s="253" t="s">
        <v>81</v>
      </c>
      <c r="AV2851" s="14" t="s">
        <v>81</v>
      </c>
      <c r="AW2851" s="14" t="s">
        <v>33</v>
      </c>
      <c r="AX2851" s="14" t="s">
        <v>72</v>
      </c>
      <c r="AY2851" s="253" t="s">
        <v>160</v>
      </c>
    </row>
    <row r="2852" s="13" customFormat="1">
      <c r="A2852" s="13"/>
      <c r="B2852" s="232"/>
      <c r="C2852" s="233"/>
      <c r="D2852" s="234" t="s">
        <v>171</v>
      </c>
      <c r="E2852" s="235" t="s">
        <v>19</v>
      </c>
      <c r="F2852" s="236" t="s">
        <v>1344</v>
      </c>
      <c r="G2852" s="233"/>
      <c r="H2852" s="235" t="s">
        <v>19</v>
      </c>
      <c r="I2852" s="237"/>
      <c r="J2852" s="233"/>
      <c r="K2852" s="233"/>
      <c r="L2852" s="238"/>
      <c r="M2852" s="239"/>
      <c r="N2852" s="240"/>
      <c r="O2852" s="240"/>
      <c r="P2852" s="240"/>
      <c r="Q2852" s="240"/>
      <c r="R2852" s="240"/>
      <c r="S2852" s="240"/>
      <c r="T2852" s="241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2" t="s">
        <v>171</v>
      </c>
      <c r="AU2852" s="242" t="s">
        <v>81</v>
      </c>
      <c r="AV2852" s="13" t="s">
        <v>79</v>
      </c>
      <c r="AW2852" s="13" t="s">
        <v>33</v>
      </c>
      <c r="AX2852" s="13" t="s">
        <v>72</v>
      </c>
      <c r="AY2852" s="242" t="s">
        <v>160</v>
      </c>
    </row>
    <row r="2853" s="14" customFormat="1">
      <c r="A2853" s="14"/>
      <c r="B2853" s="243"/>
      <c r="C2853" s="244"/>
      <c r="D2853" s="234" t="s">
        <v>171</v>
      </c>
      <c r="E2853" s="245" t="s">
        <v>19</v>
      </c>
      <c r="F2853" s="246" t="s">
        <v>1562</v>
      </c>
      <c r="G2853" s="244"/>
      <c r="H2853" s="247">
        <v>21.829999999999998</v>
      </c>
      <c r="I2853" s="248"/>
      <c r="J2853" s="244"/>
      <c r="K2853" s="244"/>
      <c r="L2853" s="249"/>
      <c r="M2853" s="250"/>
      <c r="N2853" s="251"/>
      <c r="O2853" s="251"/>
      <c r="P2853" s="251"/>
      <c r="Q2853" s="251"/>
      <c r="R2853" s="251"/>
      <c r="S2853" s="251"/>
      <c r="T2853" s="252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3" t="s">
        <v>171</v>
      </c>
      <c r="AU2853" s="253" t="s">
        <v>81</v>
      </c>
      <c r="AV2853" s="14" t="s">
        <v>81</v>
      </c>
      <c r="AW2853" s="14" t="s">
        <v>33</v>
      </c>
      <c r="AX2853" s="14" t="s">
        <v>72</v>
      </c>
      <c r="AY2853" s="253" t="s">
        <v>160</v>
      </c>
    </row>
    <row r="2854" s="14" customFormat="1">
      <c r="A2854" s="14"/>
      <c r="B2854" s="243"/>
      <c r="C2854" s="244"/>
      <c r="D2854" s="234" t="s">
        <v>171</v>
      </c>
      <c r="E2854" s="245" t="s">
        <v>19</v>
      </c>
      <c r="F2854" s="246" t="s">
        <v>2765</v>
      </c>
      <c r="G2854" s="244"/>
      <c r="H2854" s="247">
        <v>0.5</v>
      </c>
      <c r="I2854" s="248"/>
      <c r="J2854" s="244"/>
      <c r="K2854" s="244"/>
      <c r="L2854" s="249"/>
      <c r="M2854" s="250"/>
      <c r="N2854" s="251"/>
      <c r="O2854" s="251"/>
      <c r="P2854" s="251"/>
      <c r="Q2854" s="251"/>
      <c r="R2854" s="251"/>
      <c r="S2854" s="251"/>
      <c r="T2854" s="252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3" t="s">
        <v>171</v>
      </c>
      <c r="AU2854" s="253" t="s">
        <v>81</v>
      </c>
      <c r="AV2854" s="14" t="s">
        <v>81</v>
      </c>
      <c r="AW2854" s="14" t="s">
        <v>33</v>
      </c>
      <c r="AX2854" s="14" t="s">
        <v>72</v>
      </c>
      <c r="AY2854" s="253" t="s">
        <v>160</v>
      </c>
    </row>
    <row r="2855" s="14" customFormat="1">
      <c r="A2855" s="14"/>
      <c r="B2855" s="243"/>
      <c r="C2855" s="244"/>
      <c r="D2855" s="234" t="s">
        <v>171</v>
      </c>
      <c r="E2855" s="245" t="s">
        <v>19</v>
      </c>
      <c r="F2855" s="246" t="s">
        <v>2766</v>
      </c>
      <c r="G2855" s="244"/>
      <c r="H2855" s="247">
        <v>-7.2999999999999998</v>
      </c>
      <c r="I2855" s="248"/>
      <c r="J2855" s="244"/>
      <c r="K2855" s="244"/>
      <c r="L2855" s="249"/>
      <c r="M2855" s="250"/>
      <c r="N2855" s="251"/>
      <c r="O2855" s="251"/>
      <c r="P2855" s="251"/>
      <c r="Q2855" s="251"/>
      <c r="R2855" s="251"/>
      <c r="S2855" s="251"/>
      <c r="T2855" s="252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3" t="s">
        <v>171</v>
      </c>
      <c r="AU2855" s="253" t="s">
        <v>81</v>
      </c>
      <c r="AV2855" s="14" t="s">
        <v>81</v>
      </c>
      <c r="AW2855" s="14" t="s">
        <v>33</v>
      </c>
      <c r="AX2855" s="14" t="s">
        <v>72</v>
      </c>
      <c r="AY2855" s="253" t="s">
        <v>160</v>
      </c>
    </row>
    <row r="2856" s="13" customFormat="1">
      <c r="A2856" s="13"/>
      <c r="B2856" s="232"/>
      <c r="C2856" s="233"/>
      <c r="D2856" s="234" t="s">
        <v>171</v>
      </c>
      <c r="E2856" s="235" t="s">
        <v>19</v>
      </c>
      <c r="F2856" s="236" t="s">
        <v>1349</v>
      </c>
      <c r="G2856" s="233"/>
      <c r="H2856" s="235" t="s">
        <v>19</v>
      </c>
      <c r="I2856" s="237"/>
      <c r="J2856" s="233"/>
      <c r="K2856" s="233"/>
      <c r="L2856" s="238"/>
      <c r="M2856" s="239"/>
      <c r="N2856" s="240"/>
      <c r="O2856" s="240"/>
      <c r="P2856" s="240"/>
      <c r="Q2856" s="240"/>
      <c r="R2856" s="240"/>
      <c r="S2856" s="240"/>
      <c r="T2856" s="241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2" t="s">
        <v>171</v>
      </c>
      <c r="AU2856" s="242" t="s">
        <v>81</v>
      </c>
      <c r="AV2856" s="13" t="s">
        <v>79</v>
      </c>
      <c r="AW2856" s="13" t="s">
        <v>33</v>
      </c>
      <c r="AX2856" s="13" t="s">
        <v>72</v>
      </c>
      <c r="AY2856" s="242" t="s">
        <v>160</v>
      </c>
    </row>
    <row r="2857" s="14" customFormat="1">
      <c r="A2857" s="14"/>
      <c r="B2857" s="243"/>
      <c r="C2857" s="244"/>
      <c r="D2857" s="234" t="s">
        <v>171</v>
      </c>
      <c r="E2857" s="245" t="s">
        <v>19</v>
      </c>
      <c r="F2857" s="246" t="s">
        <v>1563</v>
      </c>
      <c r="G2857" s="244"/>
      <c r="H2857" s="247">
        <v>34.399999999999999</v>
      </c>
      <c r="I2857" s="248"/>
      <c r="J2857" s="244"/>
      <c r="K2857" s="244"/>
      <c r="L2857" s="249"/>
      <c r="M2857" s="250"/>
      <c r="N2857" s="251"/>
      <c r="O2857" s="251"/>
      <c r="P2857" s="251"/>
      <c r="Q2857" s="251"/>
      <c r="R2857" s="251"/>
      <c r="S2857" s="251"/>
      <c r="T2857" s="252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3" t="s">
        <v>171</v>
      </c>
      <c r="AU2857" s="253" t="s">
        <v>81</v>
      </c>
      <c r="AV2857" s="14" t="s">
        <v>81</v>
      </c>
      <c r="AW2857" s="14" t="s">
        <v>33</v>
      </c>
      <c r="AX2857" s="14" t="s">
        <v>72</v>
      </c>
      <c r="AY2857" s="253" t="s">
        <v>160</v>
      </c>
    </row>
    <row r="2858" s="14" customFormat="1">
      <c r="A2858" s="14"/>
      <c r="B2858" s="243"/>
      <c r="C2858" s="244"/>
      <c r="D2858" s="234" t="s">
        <v>171</v>
      </c>
      <c r="E2858" s="245" t="s">
        <v>19</v>
      </c>
      <c r="F2858" s="246" t="s">
        <v>2767</v>
      </c>
      <c r="G2858" s="244"/>
      <c r="H2858" s="247">
        <v>-8.0999999999999996</v>
      </c>
      <c r="I2858" s="248"/>
      <c r="J2858" s="244"/>
      <c r="K2858" s="244"/>
      <c r="L2858" s="249"/>
      <c r="M2858" s="250"/>
      <c r="N2858" s="251"/>
      <c r="O2858" s="251"/>
      <c r="P2858" s="251"/>
      <c r="Q2858" s="251"/>
      <c r="R2858" s="251"/>
      <c r="S2858" s="251"/>
      <c r="T2858" s="252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3" t="s">
        <v>171</v>
      </c>
      <c r="AU2858" s="253" t="s">
        <v>81</v>
      </c>
      <c r="AV2858" s="14" t="s">
        <v>81</v>
      </c>
      <c r="AW2858" s="14" t="s">
        <v>33</v>
      </c>
      <c r="AX2858" s="14" t="s">
        <v>72</v>
      </c>
      <c r="AY2858" s="253" t="s">
        <v>160</v>
      </c>
    </row>
    <row r="2859" s="13" customFormat="1">
      <c r="A2859" s="13"/>
      <c r="B2859" s="232"/>
      <c r="C2859" s="233"/>
      <c r="D2859" s="234" t="s">
        <v>171</v>
      </c>
      <c r="E2859" s="235" t="s">
        <v>19</v>
      </c>
      <c r="F2859" s="236" t="s">
        <v>1353</v>
      </c>
      <c r="G2859" s="233"/>
      <c r="H2859" s="235" t="s">
        <v>19</v>
      </c>
      <c r="I2859" s="237"/>
      <c r="J2859" s="233"/>
      <c r="K2859" s="233"/>
      <c r="L2859" s="238"/>
      <c r="M2859" s="239"/>
      <c r="N2859" s="240"/>
      <c r="O2859" s="240"/>
      <c r="P2859" s="240"/>
      <c r="Q2859" s="240"/>
      <c r="R2859" s="240"/>
      <c r="S2859" s="240"/>
      <c r="T2859" s="241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2" t="s">
        <v>171</v>
      </c>
      <c r="AU2859" s="242" t="s">
        <v>81</v>
      </c>
      <c r="AV2859" s="13" t="s">
        <v>79</v>
      </c>
      <c r="AW2859" s="13" t="s">
        <v>33</v>
      </c>
      <c r="AX2859" s="13" t="s">
        <v>72</v>
      </c>
      <c r="AY2859" s="242" t="s">
        <v>160</v>
      </c>
    </row>
    <row r="2860" s="14" customFormat="1">
      <c r="A2860" s="14"/>
      <c r="B2860" s="243"/>
      <c r="C2860" s="244"/>
      <c r="D2860" s="234" t="s">
        <v>171</v>
      </c>
      <c r="E2860" s="245" t="s">
        <v>19</v>
      </c>
      <c r="F2860" s="246" t="s">
        <v>1564</v>
      </c>
      <c r="G2860" s="244"/>
      <c r="H2860" s="247">
        <v>18.100000000000001</v>
      </c>
      <c r="I2860" s="248"/>
      <c r="J2860" s="244"/>
      <c r="K2860" s="244"/>
      <c r="L2860" s="249"/>
      <c r="M2860" s="250"/>
      <c r="N2860" s="251"/>
      <c r="O2860" s="251"/>
      <c r="P2860" s="251"/>
      <c r="Q2860" s="251"/>
      <c r="R2860" s="251"/>
      <c r="S2860" s="251"/>
      <c r="T2860" s="252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3" t="s">
        <v>171</v>
      </c>
      <c r="AU2860" s="253" t="s">
        <v>81</v>
      </c>
      <c r="AV2860" s="14" t="s">
        <v>81</v>
      </c>
      <c r="AW2860" s="14" t="s">
        <v>33</v>
      </c>
      <c r="AX2860" s="14" t="s">
        <v>72</v>
      </c>
      <c r="AY2860" s="253" t="s">
        <v>160</v>
      </c>
    </row>
    <row r="2861" s="14" customFormat="1">
      <c r="A2861" s="14"/>
      <c r="B2861" s="243"/>
      <c r="C2861" s="244"/>
      <c r="D2861" s="234" t="s">
        <v>171</v>
      </c>
      <c r="E2861" s="245" t="s">
        <v>19</v>
      </c>
      <c r="F2861" s="246" t="s">
        <v>1565</v>
      </c>
      <c r="G2861" s="244"/>
      <c r="H2861" s="247">
        <v>0.5</v>
      </c>
      <c r="I2861" s="248"/>
      <c r="J2861" s="244"/>
      <c r="K2861" s="244"/>
      <c r="L2861" s="249"/>
      <c r="M2861" s="250"/>
      <c r="N2861" s="251"/>
      <c r="O2861" s="251"/>
      <c r="P2861" s="251"/>
      <c r="Q2861" s="251"/>
      <c r="R2861" s="251"/>
      <c r="S2861" s="251"/>
      <c r="T2861" s="252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3" t="s">
        <v>171</v>
      </c>
      <c r="AU2861" s="253" t="s">
        <v>81</v>
      </c>
      <c r="AV2861" s="14" t="s">
        <v>81</v>
      </c>
      <c r="AW2861" s="14" t="s">
        <v>33</v>
      </c>
      <c r="AX2861" s="14" t="s">
        <v>72</v>
      </c>
      <c r="AY2861" s="253" t="s">
        <v>160</v>
      </c>
    </row>
    <row r="2862" s="14" customFormat="1">
      <c r="A2862" s="14"/>
      <c r="B2862" s="243"/>
      <c r="C2862" s="244"/>
      <c r="D2862" s="234" t="s">
        <v>171</v>
      </c>
      <c r="E2862" s="245" t="s">
        <v>19</v>
      </c>
      <c r="F2862" s="246" t="s">
        <v>2768</v>
      </c>
      <c r="G2862" s="244"/>
      <c r="H2862" s="247">
        <v>-3.7000000000000002</v>
      </c>
      <c r="I2862" s="248"/>
      <c r="J2862" s="244"/>
      <c r="K2862" s="244"/>
      <c r="L2862" s="249"/>
      <c r="M2862" s="250"/>
      <c r="N2862" s="251"/>
      <c r="O2862" s="251"/>
      <c r="P2862" s="251"/>
      <c r="Q2862" s="251"/>
      <c r="R2862" s="251"/>
      <c r="S2862" s="251"/>
      <c r="T2862" s="252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3" t="s">
        <v>171</v>
      </c>
      <c r="AU2862" s="253" t="s">
        <v>81</v>
      </c>
      <c r="AV2862" s="14" t="s">
        <v>81</v>
      </c>
      <c r="AW2862" s="14" t="s">
        <v>33</v>
      </c>
      <c r="AX2862" s="14" t="s">
        <v>72</v>
      </c>
      <c r="AY2862" s="253" t="s">
        <v>160</v>
      </c>
    </row>
    <row r="2863" s="13" customFormat="1">
      <c r="A2863" s="13"/>
      <c r="B2863" s="232"/>
      <c r="C2863" s="233"/>
      <c r="D2863" s="234" t="s">
        <v>171</v>
      </c>
      <c r="E2863" s="235" t="s">
        <v>19</v>
      </c>
      <c r="F2863" s="236" t="s">
        <v>1358</v>
      </c>
      <c r="G2863" s="233"/>
      <c r="H2863" s="235" t="s">
        <v>19</v>
      </c>
      <c r="I2863" s="237"/>
      <c r="J2863" s="233"/>
      <c r="K2863" s="233"/>
      <c r="L2863" s="238"/>
      <c r="M2863" s="239"/>
      <c r="N2863" s="240"/>
      <c r="O2863" s="240"/>
      <c r="P2863" s="240"/>
      <c r="Q2863" s="240"/>
      <c r="R2863" s="240"/>
      <c r="S2863" s="240"/>
      <c r="T2863" s="241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2" t="s">
        <v>171</v>
      </c>
      <c r="AU2863" s="242" t="s">
        <v>81</v>
      </c>
      <c r="AV2863" s="13" t="s">
        <v>79</v>
      </c>
      <c r="AW2863" s="13" t="s">
        <v>33</v>
      </c>
      <c r="AX2863" s="13" t="s">
        <v>72</v>
      </c>
      <c r="AY2863" s="242" t="s">
        <v>160</v>
      </c>
    </row>
    <row r="2864" s="14" customFormat="1">
      <c r="A2864" s="14"/>
      <c r="B2864" s="243"/>
      <c r="C2864" s="244"/>
      <c r="D2864" s="234" t="s">
        <v>171</v>
      </c>
      <c r="E2864" s="245" t="s">
        <v>19</v>
      </c>
      <c r="F2864" s="246" t="s">
        <v>1566</v>
      </c>
      <c r="G2864" s="244"/>
      <c r="H2864" s="247">
        <v>18.34</v>
      </c>
      <c r="I2864" s="248"/>
      <c r="J2864" s="244"/>
      <c r="K2864" s="244"/>
      <c r="L2864" s="249"/>
      <c r="M2864" s="250"/>
      <c r="N2864" s="251"/>
      <c r="O2864" s="251"/>
      <c r="P2864" s="251"/>
      <c r="Q2864" s="251"/>
      <c r="R2864" s="251"/>
      <c r="S2864" s="251"/>
      <c r="T2864" s="252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53" t="s">
        <v>171</v>
      </c>
      <c r="AU2864" s="253" t="s">
        <v>81</v>
      </c>
      <c r="AV2864" s="14" t="s">
        <v>81</v>
      </c>
      <c r="AW2864" s="14" t="s">
        <v>33</v>
      </c>
      <c r="AX2864" s="14" t="s">
        <v>72</v>
      </c>
      <c r="AY2864" s="253" t="s">
        <v>160</v>
      </c>
    </row>
    <row r="2865" s="14" customFormat="1">
      <c r="A2865" s="14"/>
      <c r="B2865" s="243"/>
      <c r="C2865" s="244"/>
      <c r="D2865" s="234" t="s">
        <v>171</v>
      </c>
      <c r="E2865" s="245" t="s">
        <v>19</v>
      </c>
      <c r="F2865" s="246" t="s">
        <v>2769</v>
      </c>
      <c r="G2865" s="244"/>
      <c r="H2865" s="247">
        <v>-2.7000000000000002</v>
      </c>
      <c r="I2865" s="248"/>
      <c r="J2865" s="244"/>
      <c r="K2865" s="244"/>
      <c r="L2865" s="249"/>
      <c r="M2865" s="250"/>
      <c r="N2865" s="251"/>
      <c r="O2865" s="251"/>
      <c r="P2865" s="251"/>
      <c r="Q2865" s="251"/>
      <c r="R2865" s="251"/>
      <c r="S2865" s="251"/>
      <c r="T2865" s="252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3" t="s">
        <v>171</v>
      </c>
      <c r="AU2865" s="253" t="s">
        <v>81</v>
      </c>
      <c r="AV2865" s="14" t="s">
        <v>81</v>
      </c>
      <c r="AW2865" s="14" t="s">
        <v>33</v>
      </c>
      <c r="AX2865" s="14" t="s">
        <v>72</v>
      </c>
      <c r="AY2865" s="253" t="s">
        <v>160</v>
      </c>
    </row>
    <row r="2866" s="13" customFormat="1">
      <c r="A2866" s="13"/>
      <c r="B2866" s="232"/>
      <c r="C2866" s="233"/>
      <c r="D2866" s="234" t="s">
        <v>171</v>
      </c>
      <c r="E2866" s="235" t="s">
        <v>19</v>
      </c>
      <c r="F2866" s="236" t="s">
        <v>1364</v>
      </c>
      <c r="G2866" s="233"/>
      <c r="H2866" s="235" t="s">
        <v>19</v>
      </c>
      <c r="I2866" s="237"/>
      <c r="J2866" s="233"/>
      <c r="K2866" s="233"/>
      <c r="L2866" s="238"/>
      <c r="M2866" s="239"/>
      <c r="N2866" s="240"/>
      <c r="O2866" s="240"/>
      <c r="P2866" s="240"/>
      <c r="Q2866" s="240"/>
      <c r="R2866" s="240"/>
      <c r="S2866" s="240"/>
      <c r="T2866" s="241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2" t="s">
        <v>171</v>
      </c>
      <c r="AU2866" s="242" t="s">
        <v>81</v>
      </c>
      <c r="AV2866" s="13" t="s">
        <v>79</v>
      </c>
      <c r="AW2866" s="13" t="s">
        <v>33</v>
      </c>
      <c r="AX2866" s="13" t="s">
        <v>72</v>
      </c>
      <c r="AY2866" s="242" t="s">
        <v>160</v>
      </c>
    </row>
    <row r="2867" s="14" customFormat="1">
      <c r="A2867" s="14"/>
      <c r="B2867" s="243"/>
      <c r="C2867" s="244"/>
      <c r="D2867" s="234" t="s">
        <v>171</v>
      </c>
      <c r="E2867" s="245" t="s">
        <v>19</v>
      </c>
      <c r="F2867" s="246" t="s">
        <v>1568</v>
      </c>
      <c r="G2867" s="244"/>
      <c r="H2867" s="247">
        <v>18.780000000000001</v>
      </c>
      <c r="I2867" s="248"/>
      <c r="J2867" s="244"/>
      <c r="K2867" s="244"/>
      <c r="L2867" s="249"/>
      <c r="M2867" s="250"/>
      <c r="N2867" s="251"/>
      <c r="O2867" s="251"/>
      <c r="P2867" s="251"/>
      <c r="Q2867" s="251"/>
      <c r="R2867" s="251"/>
      <c r="S2867" s="251"/>
      <c r="T2867" s="252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3" t="s">
        <v>171</v>
      </c>
      <c r="AU2867" s="253" t="s">
        <v>81</v>
      </c>
      <c r="AV2867" s="14" t="s">
        <v>81</v>
      </c>
      <c r="AW2867" s="14" t="s">
        <v>33</v>
      </c>
      <c r="AX2867" s="14" t="s">
        <v>72</v>
      </c>
      <c r="AY2867" s="253" t="s">
        <v>160</v>
      </c>
    </row>
    <row r="2868" s="14" customFormat="1">
      <c r="A2868" s="14"/>
      <c r="B2868" s="243"/>
      <c r="C2868" s="244"/>
      <c r="D2868" s="234" t="s">
        <v>171</v>
      </c>
      <c r="E2868" s="245" t="s">
        <v>19</v>
      </c>
      <c r="F2868" s="246" t="s">
        <v>2770</v>
      </c>
      <c r="G2868" s="244"/>
      <c r="H2868" s="247">
        <v>-2</v>
      </c>
      <c r="I2868" s="248"/>
      <c r="J2868" s="244"/>
      <c r="K2868" s="244"/>
      <c r="L2868" s="249"/>
      <c r="M2868" s="250"/>
      <c r="N2868" s="251"/>
      <c r="O2868" s="251"/>
      <c r="P2868" s="251"/>
      <c r="Q2868" s="251"/>
      <c r="R2868" s="251"/>
      <c r="S2868" s="251"/>
      <c r="T2868" s="252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3" t="s">
        <v>171</v>
      </c>
      <c r="AU2868" s="253" t="s">
        <v>81</v>
      </c>
      <c r="AV2868" s="14" t="s">
        <v>81</v>
      </c>
      <c r="AW2868" s="14" t="s">
        <v>33</v>
      </c>
      <c r="AX2868" s="14" t="s">
        <v>72</v>
      </c>
      <c r="AY2868" s="253" t="s">
        <v>160</v>
      </c>
    </row>
    <row r="2869" s="13" customFormat="1">
      <c r="A2869" s="13"/>
      <c r="B2869" s="232"/>
      <c r="C2869" s="233"/>
      <c r="D2869" s="234" t="s">
        <v>171</v>
      </c>
      <c r="E2869" s="235" t="s">
        <v>19</v>
      </c>
      <c r="F2869" s="236" t="s">
        <v>1369</v>
      </c>
      <c r="G2869" s="233"/>
      <c r="H2869" s="235" t="s">
        <v>19</v>
      </c>
      <c r="I2869" s="237"/>
      <c r="J2869" s="233"/>
      <c r="K2869" s="233"/>
      <c r="L2869" s="238"/>
      <c r="M2869" s="239"/>
      <c r="N2869" s="240"/>
      <c r="O2869" s="240"/>
      <c r="P2869" s="240"/>
      <c r="Q2869" s="240"/>
      <c r="R2869" s="240"/>
      <c r="S2869" s="240"/>
      <c r="T2869" s="241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2" t="s">
        <v>171</v>
      </c>
      <c r="AU2869" s="242" t="s">
        <v>81</v>
      </c>
      <c r="AV2869" s="13" t="s">
        <v>79</v>
      </c>
      <c r="AW2869" s="13" t="s">
        <v>33</v>
      </c>
      <c r="AX2869" s="13" t="s">
        <v>72</v>
      </c>
      <c r="AY2869" s="242" t="s">
        <v>160</v>
      </c>
    </row>
    <row r="2870" s="14" customFormat="1">
      <c r="A2870" s="14"/>
      <c r="B2870" s="243"/>
      <c r="C2870" s="244"/>
      <c r="D2870" s="234" t="s">
        <v>171</v>
      </c>
      <c r="E2870" s="245" t="s">
        <v>19</v>
      </c>
      <c r="F2870" s="246" t="s">
        <v>1570</v>
      </c>
      <c r="G2870" s="244"/>
      <c r="H2870" s="247">
        <v>18.539999999999999</v>
      </c>
      <c r="I2870" s="248"/>
      <c r="J2870" s="244"/>
      <c r="K2870" s="244"/>
      <c r="L2870" s="249"/>
      <c r="M2870" s="250"/>
      <c r="N2870" s="251"/>
      <c r="O2870" s="251"/>
      <c r="P2870" s="251"/>
      <c r="Q2870" s="251"/>
      <c r="R2870" s="251"/>
      <c r="S2870" s="251"/>
      <c r="T2870" s="252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3" t="s">
        <v>171</v>
      </c>
      <c r="AU2870" s="253" t="s">
        <v>81</v>
      </c>
      <c r="AV2870" s="14" t="s">
        <v>81</v>
      </c>
      <c r="AW2870" s="14" t="s">
        <v>33</v>
      </c>
      <c r="AX2870" s="14" t="s">
        <v>72</v>
      </c>
      <c r="AY2870" s="253" t="s">
        <v>160</v>
      </c>
    </row>
    <row r="2871" s="14" customFormat="1">
      <c r="A2871" s="14"/>
      <c r="B2871" s="243"/>
      <c r="C2871" s="244"/>
      <c r="D2871" s="234" t="s">
        <v>171</v>
      </c>
      <c r="E2871" s="245" t="s">
        <v>19</v>
      </c>
      <c r="F2871" s="246" t="s">
        <v>2770</v>
      </c>
      <c r="G2871" s="244"/>
      <c r="H2871" s="247">
        <v>-2</v>
      </c>
      <c r="I2871" s="248"/>
      <c r="J2871" s="244"/>
      <c r="K2871" s="244"/>
      <c r="L2871" s="249"/>
      <c r="M2871" s="250"/>
      <c r="N2871" s="251"/>
      <c r="O2871" s="251"/>
      <c r="P2871" s="251"/>
      <c r="Q2871" s="251"/>
      <c r="R2871" s="251"/>
      <c r="S2871" s="251"/>
      <c r="T2871" s="252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3" t="s">
        <v>171</v>
      </c>
      <c r="AU2871" s="253" t="s">
        <v>81</v>
      </c>
      <c r="AV2871" s="14" t="s">
        <v>81</v>
      </c>
      <c r="AW2871" s="14" t="s">
        <v>33</v>
      </c>
      <c r="AX2871" s="14" t="s">
        <v>72</v>
      </c>
      <c r="AY2871" s="253" t="s">
        <v>160</v>
      </c>
    </row>
    <row r="2872" s="13" customFormat="1">
      <c r="A2872" s="13"/>
      <c r="B2872" s="232"/>
      <c r="C2872" s="233"/>
      <c r="D2872" s="234" t="s">
        <v>171</v>
      </c>
      <c r="E2872" s="235" t="s">
        <v>19</v>
      </c>
      <c r="F2872" s="236" t="s">
        <v>1372</v>
      </c>
      <c r="G2872" s="233"/>
      <c r="H2872" s="235" t="s">
        <v>19</v>
      </c>
      <c r="I2872" s="237"/>
      <c r="J2872" s="233"/>
      <c r="K2872" s="233"/>
      <c r="L2872" s="238"/>
      <c r="M2872" s="239"/>
      <c r="N2872" s="240"/>
      <c r="O2872" s="240"/>
      <c r="P2872" s="240"/>
      <c r="Q2872" s="240"/>
      <c r="R2872" s="240"/>
      <c r="S2872" s="240"/>
      <c r="T2872" s="241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2" t="s">
        <v>171</v>
      </c>
      <c r="AU2872" s="242" t="s">
        <v>81</v>
      </c>
      <c r="AV2872" s="13" t="s">
        <v>79</v>
      </c>
      <c r="AW2872" s="13" t="s">
        <v>33</v>
      </c>
      <c r="AX2872" s="13" t="s">
        <v>72</v>
      </c>
      <c r="AY2872" s="242" t="s">
        <v>160</v>
      </c>
    </row>
    <row r="2873" s="14" customFormat="1">
      <c r="A2873" s="14"/>
      <c r="B2873" s="243"/>
      <c r="C2873" s="244"/>
      <c r="D2873" s="234" t="s">
        <v>171</v>
      </c>
      <c r="E2873" s="245" t="s">
        <v>19</v>
      </c>
      <c r="F2873" s="246" t="s">
        <v>1571</v>
      </c>
      <c r="G2873" s="244"/>
      <c r="H2873" s="247">
        <v>18.530000000000001</v>
      </c>
      <c r="I2873" s="248"/>
      <c r="J2873" s="244"/>
      <c r="K2873" s="244"/>
      <c r="L2873" s="249"/>
      <c r="M2873" s="250"/>
      <c r="N2873" s="251"/>
      <c r="O2873" s="251"/>
      <c r="P2873" s="251"/>
      <c r="Q2873" s="251"/>
      <c r="R2873" s="251"/>
      <c r="S2873" s="251"/>
      <c r="T2873" s="252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3" t="s">
        <v>171</v>
      </c>
      <c r="AU2873" s="253" t="s">
        <v>81</v>
      </c>
      <c r="AV2873" s="14" t="s">
        <v>81</v>
      </c>
      <c r="AW2873" s="14" t="s">
        <v>33</v>
      </c>
      <c r="AX2873" s="14" t="s">
        <v>72</v>
      </c>
      <c r="AY2873" s="253" t="s">
        <v>160</v>
      </c>
    </row>
    <row r="2874" s="14" customFormat="1">
      <c r="A2874" s="14"/>
      <c r="B2874" s="243"/>
      <c r="C2874" s="244"/>
      <c r="D2874" s="234" t="s">
        <v>171</v>
      </c>
      <c r="E2874" s="245" t="s">
        <v>19</v>
      </c>
      <c r="F2874" s="246" t="s">
        <v>2770</v>
      </c>
      <c r="G2874" s="244"/>
      <c r="H2874" s="247">
        <v>-2</v>
      </c>
      <c r="I2874" s="248"/>
      <c r="J2874" s="244"/>
      <c r="K2874" s="244"/>
      <c r="L2874" s="249"/>
      <c r="M2874" s="250"/>
      <c r="N2874" s="251"/>
      <c r="O2874" s="251"/>
      <c r="P2874" s="251"/>
      <c r="Q2874" s="251"/>
      <c r="R2874" s="251"/>
      <c r="S2874" s="251"/>
      <c r="T2874" s="252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3" t="s">
        <v>171</v>
      </c>
      <c r="AU2874" s="253" t="s">
        <v>81</v>
      </c>
      <c r="AV2874" s="14" t="s">
        <v>81</v>
      </c>
      <c r="AW2874" s="14" t="s">
        <v>33</v>
      </c>
      <c r="AX2874" s="14" t="s">
        <v>72</v>
      </c>
      <c r="AY2874" s="253" t="s">
        <v>160</v>
      </c>
    </row>
    <row r="2875" s="13" customFormat="1">
      <c r="A2875" s="13"/>
      <c r="B2875" s="232"/>
      <c r="C2875" s="233"/>
      <c r="D2875" s="234" t="s">
        <v>171</v>
      </c>
      <c r="E2875" s="235" t="s">
        <v>19</v>
      </c>
      <c r="F2875" s="236" t="s">
        <v>1375</v>
      </c>
      <c r="G2875" s="233"/>
      <c r="H2875" s="235" t="s">
        <v>19</v>
      </c>
      <c r="I2875" s="237"/>
      <c r="J2875" s="233"/>
      <c r="K2875" s="233"/>
      <c r="L2875" s="238"/>
      <c r="M2875" s="239"/>
      <c r="N2875" s="240"/>
      <c r="O2875" s="240"/>
      <c r="P2875" s="240"/>
      <c r="Q2875" s="240"/>
      <c r="R2875" s="240"/>
      <c r="S2875" s="240"/>
      <c r="T2875" s="241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2" t="s">
        <v>171</v>
      </c>
      <c r="AU2875" s="242" t="s">
        <v>81</v>
      </c>
      <c r="AV2875" s="13" t="s">
        <v>79</v>
      </c>
      <c r="AW2875" s="13" t="s">
        <v>33</v>
      </c>
      <c r="AX2875" s="13" t="s">
        <v>72</v>
      </c>
      <c r="AY2875" s="242" t="s">
        <v>160</v>
      </c>
    </row>
    <row r="2876" s="14" customFormat="1">
      <c r="A2876" s="14"/>
      <c r="B2876" s="243"/>
      <c r="C2876" s="244"/>
      <c r="D2876" s="234" t="s">
        <v>171</v>
      </c>
      <c r="E2876" s="245" t="s">
        <v>19</v>
      </c>
      <c r="F2876" s="246" t="s">
        <v>1572</v>
      </c>
      <c r="G2876" s="244"/>
      <c r="H2876" s="247">
        <v>18.550000000000001</v>
      </c>
      <c r="I2876" s="248"/>
      <c r="J2876" s="244"/>
      <c r="K2876" s="244"/>
      <c r="L2876" s="249"/>
      <c r="M2876" s="250"/>
      <c r="N2876" s="251"/>
      <c r="O2876" s="251"/>
      <c r="P2876" s="251"/>
      <c r="Q2876" s="251"/>
      <c r="R2876" s="251"/>
      <c r="S2876" s="251"/>
      <c r="T2876" s="252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3" t="s">
        <v>171</v>
      </c>
      <c r="AU2876" s="253" t="s">
        <v>81</v>
      </c>
      <c r="AV2876" s="14" t="s">
        <v>81</v>
      </c>
      <c r="AW2876" s="14" t="s">
        <v>33</v>
      </c>
      <c r="AX2876" s="14" t="s">
        <v>72</v>
      </c>
      <c r="AY2876" s="253" t="s">
        <v>160</v>
      </c>
    </row>
    <row r="2877" s="14" customFormat="1">
      <c r="A2877" s="14"/>
      <c r="B2877" s="243"/>
      <c r="C2877" s="244"/>
      <c r="D2877" s="234" t="s">
        <v>171</v>
      </c>
      <c r="E2877" s="245" t="s">
        <v>19</v>
      </c>
      <c r="F2877" s="246" t="s">
        <v>2770</v>
      </c>
      <c r="G2877" s="244"/>
      <c r="H2877" s="247">
        <v>-2</v>
      </c>
      <c r="I2877" s="248"/>
      <c r="J2877" s="244"/>
      <c r="K2877" s="244"/>
      <c r="L2877" s="249"/>
      <c r="M2877" s="250"/>
      <c r="N2877" s="251"/>
      <c r="O2877" s="251"/>
      <c r="P2877" s="251"/>
      <c r="Q2877" s="251"/>
      <c r="R2877" s="251"/>
      <c r="S2877" s="251"/>
      <c r="T2877" s="252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3" t="s">
        <v>171</v>
      </c>
      <c r="AU2877" s="253" t="s">
        <v>81</v>
      </c>
      <c r="AV2877" s="14" t="s">
        <v>81</v>
      </c>
      <c r="AW2877" s="14" t="s">
        <v>33</v>
      </c>
      <c r="AX2877" s="14" t="s">
        <v>72</v>
      </c>
      <c r="AY2877" s="253" t="s">
        <v>160</v>
      </c>
    </row>
    <row r="2878" s="15" customFormat="1">
      <c r="A2878" s="15"/>
      <c r="B2878" s="254"/>
      <c r="C2878" s="255"/>
      <c r="D2878" s="234" t="s">
        <v>171</v>
      </c>
      <c r="E2878" s="256" t="s">
        <v>19</v>
      </c>
      <c r="F2878" s="257" t="s">
        <v>173</v>
      </c>
      <c r="G2878" s="255"/>
      <c r="H2878" s="258">
        <v>241.03600000000006</v>
      </c>
      <c r="I2878" s="259"/>
      <c r="J2878" s="255"/>
      <c r="K2878" s="255"/>
      <c r="L2878" s="260"/>
      <c r="M2878" s="261"/>
      <c r="N2878" s="262"/>
      <c r="O2878" s="262"/>
      <c r="P2878" s="262"/>
      <c r="Q2878" s="262"/>
      <c r="R2878" s="262"/>
      <c r="S2878" s="262"/>
      <c r="T2878" s="263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64" t="s">
        <v>171</v>
      </c>
      <c r="AU2878" s="264" t="s">
        <v>81</v>
      </c>
      <c r="AV2878" s="15" t="s">
        <v>167</v>
      </c>
      <c r="AW2878" s="15" t="s">
        <v>33</v>
      </c>
      <c r="AX2878" s="15" t="s">
        <v>79</v>
      </c>
      <c r="AY2878" s="264" t="s">
        <v>160</v>
      </c>
    </row>
    <row r="2879" s="2" customFormat="1" ht="16.5" customHeight="1">
      <c r="A2879" s="40"/>
      <c r="B2879" s="41"/>
      <c r="C2879" s="214" t="s">
        <v>2771</v>
      </c>
      <c r="D2879" s="214" t="s">
        <v>162</v>
      </c>
      <c r="E2879" s="215" t="s">
        <v>2772</v>
      </c>
      <c r="F2879" s="216" t="s">
        <v>2773</v>
      </c>
      <c r="G2879" s="217" t="s">
        <v>207</v>
      </c>
      <c r="H2879" s="218">
        <v>38</v>
      </c>
      <c r="I2879" s="219"/>
      <c r="J2879" s="220">
        <f>ROUND(I2879*H2879,2)</f>
        <v>0</v>
      </c>
      <c r="K2879" s="216" t="s">
        <v>166</v>
      </c>
      <c r="L2879" s="46"/>
      <c r="M2879" s="221" t="s">
        <v>19</v>
      </c>
      <c r="N2879" s="222" t="s">
        <v>43</v>
      </c>
      <c r="O2879" s="86"/>
      <c r="P2879" s="223">
        <f>O2879*H2879</f>
        <v>0</v>
      </c>
      <c r="Q2879" s="223">
        <v>0</v>
      </c>
      <c r="R2879" s="223">
        <f>Q2879*H2879</f>
        <v>0</v>
      </c>
      <c r="S2879" s="223">
        <v>0</v>
      </c>
      <c r="T2879" s="224">
        <f>S2879*H2879</f>
        <v>0</v>
      </c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R2879" s="225" t="s">
        <v>269</v>
      </c>
      <c r="AT2879" s="225" t="s">
        <v>162</v>
      </c>
      <c r="AU2879" s="225" t="s">
        <v>81</v>
      </c>
      <c r="AY2879" s="19" t="s">
        <v>160</v>
      </c>
      <c r="BE2879" s="226">
        <f>IF(N2879="základní",J2879,0)</f>
        <v>0</v>
      </c>
      <c r="BF2879" s="226">
        <f>IF(N2879="snížená",J2879,0)</f>
        <v>0</v>
      </c>
      <c r="BG2879" s="226">
        <f>IF(N2879="zákl. přenesená",J2879,0)</f>
        <v>0</v>
      </c>
      <c r="BH2879" s="226">
        <f>IF(N2879="sníž. přenesená",J2879,0)</f>
        <v>0</v>
      </c>
      <c r="BI2879" s="226">
        <f>IF(N2879="nulová",J2879,0)</f>
        <v>0</v>
      </c>
      <c r="BJ2879" s="19" t="s">
        <v>79</v>
      </c>
      <c r="BK2879" s="226">
        <f>ROUND(I2879*H2879,2)</f>
        <v>0</v>
      </c>
      <c r="BL2879" s="19" t="s">
        <v>269</v>
      </c>
      <c r="BM2879" s="225" t="s">
        <v>2774</v>
      </c>
    </row>
    <row r="2880" s="2" customFormat="1">
      <c r="A2880" s="40"/>
      <c r="B2880" s="41"/>
      <c r="C2880" s="42"/>
      <c r="D2880" s="227" t="s">
        <v>169</v>
      </c>
      <c r="E2880" s="42"/>
      <c r="F2880" s="228" t="s">
        <v>2775</v>
      </c>
      <c r="G2880" s="42"/>
      <c r="H2880" s="42"/>
      <c r="I2880" s="229"/>
      <c r="J2880" s="42"/>
      <c r="K2880" s="42"/>
      <c r="L2880" s="46"/>
      <c r="M2880" s="230"/>
      <c r="N2880" s="231"/>
      <c r="O2880" s="86"/>
      <c r="P2880" s="86"/>
      <c r="Q2880" s="86"/>
      <c r="R2880" s="86"/>
      <c r="S2880" s="86"/>
      <c r="T2880" s="87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T2880" s="19" t="s">
        <v>169</v>
      </c>
      <c r="AU2880" s="19" t="s">
        <v>81</v>
      </c>
    </row>
    <row r="2881" s="13" customFormat="1">
      <c r="A2881" s="13"/>
      <c r="B2881" s="232"/>
      <c r="C2881" s="233"/>
      <c r="D2881" s="234" t="s">
        <v>171</v>
      </c>
      <c r="E2881" s="235" t="s">
        <v>19</v>
      </c>
      <c r="F2881" s="236" t="s">
        <v>2776</v>
      </c>
      <c r="G2881" s="233"/>
      <c r="H2881" s="235" t="s">
        <v>19</v>
      </c>
      <c r="I2881" s="237"/>
      <c r="J2881" s="233"/>
      <c r="K2881" s="233"/>
      <c r="L2881" s="238"/>
      <c r="M2881" s="239"/>
      <c r="N2881" s="240"/>
      <c r="O2881" s="240"/>
      <c r="P2881" s="240"/>
      <c r="Q2881" s="240"/>
      <c r="R2881" s="240"/>
      <c r="S2881" s="240"/>
      <c r="T2881" s="241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2" t="s">
        <v>171</v>
      </c>
      <c r="AU2881" s="242" t="s">
        <v>81</v>
      </c>
      <c r="AV2881" s="13" t="s">
        <v>79</v>
      </c>
      <c r="AW2881" s="13" t="s">
        <v>33</v>
      </c>
      <c r="AX2881" s="13" t="s">
        <v>72</v>
      </c>
      <c r="AY2881" s="242" t="s">
        <v>160</v>
      </c>
    </row>
    <row r="2882" s="14" customFormat="1">
      <c r="A2882" s="14"/>
      <c r="B2882" s="243"/>
      <c r="C2882" s="244"/>
      <c r="D2882" s="234" t="s">
        <v>171</v>
      </c>
      <c r="E2882" s="245" t="s">
        <v>19</v>
      </c>
      <c r="F2882" s="246" t="s">
        <v>2777</v>
      </c>
      <c r="G2882" s="244"/>
      <c r="H2882" s="247">
        <v>38</v>
      </c>
      <c r="I2882" s="248"/>
      <c r="J2882" s="244"/>
      <c r="K2882" s="244"/>
      <c r="L2882" s="249"/>
      <c r="M2882" s="250"/>
      <c r="N2882" s="251"/>
      <c r="O2882" s="251"/>
      <c r="P2882" s="251"/>
      <c r="Q2882" s="251"/>
      <c r="R2882" s="251"/>
      <c r="S2882" s="251"/>
      <c r="T2882" s="252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3" t="s">
        <v>171</v>
      </c>
      <c r="AU2882" s="253" t="s">
        <v>81</v>
      </c>
      <c r="AV2882" s="14" t="s">
        <v>81</v>
      </c>
      <c r="AW2882" s="14" t="s">
        <v>33</v>
      </c>
      <c r="AX2882" s="14" t="s">
        <v>79</v>
      </c>
      <c r="AY2882" s="253" t="s">
        <v>160</v>
      </c>
    </row>
    <row r="2883" s="2" customFormat="1" ht="16.5" customHeight="1">
      <c r="A2883" s="40"/>
      <c r="B2883" s="41"/>
      <c r="C2883" s="279" t="s">
        <v>2778</v>
      </c>
      <c r="D2883" s="279" t="s">
        <v>1270</v>
      </c>
      <c r="E2883" s="280" t="s">
        <v>2779</v>
      </c>
      <c r="F2883" s="281" t="s">
        <v>2780</v>
      </c>
      <c r="G2883" s="282" t="s">
        <v>207</v>
      </c>
      <c r="H2883" s="283">
        <v>38.759999999999998</v>
      </c>
      <c r="I2883" s="284"/>
      <c r="J2883" s="285">
        <f>ROUND(I2883*H2883,2)</f>
        <v>0</v>
      </c>
      <c r="K2883" s="281" t="s">
        <v>166</v>
      </c>
      <c r="L2883" s="286"/>
      <c r="M2883" s="287" t="s">
        <v>19</v>
      </c>
      <c r="N2883" s="288" t="s">
        <v>43</v>
      </c>
      <c r="O2883" s="86"/>
      <c r="P2883" s="223">
        <f>O2883*H2883</f>
        <v>0</v>
      </c>
      <c r="Q2883" s="223">
        <v>0.00016000000000000001</v>
      </c>
      <c r="R2883" s="223">
        <f>Q2883*H2883</f>
        <v>0.0062015999999999998</v>
      </c>
      <c r="S2883" s="223">
        <v>0</v>
      </c>
      <c r="T2883" s="224">
        <f>S2883*H2883</f>
        <v>0</v>
      </c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R2883" s="225" t="s">
        <v>367</v>
      </c>
      <c r="AT2883" s="225" t="s">
        <v>1270</v>
      </c>
      <c r="AU2883" s="225" t="s">
        <v>81</v>
      </c>
      <c r="AY2883" s="19" t="s">
        <v>160</v>
      </c>
      <c r="BE2883" s="226">
        <f>IF(N2883="základní",J2883,0)</f>
        <v>0</v>
      </c>
      <c r="BF2883" s="226">
        <f>IF(N2883="snížená",J2883,0)</f>
        <v>0</v>
      </c>
      <c r="BG2883" s="226">
        <f>IF(N2883="zákl. přenesená",J2883,0)</f>
        <v>0</v>
      </c>
      <c r="BH2883" s="226">
        <f>IF(N2883="sníž. přenesená",J2883,0)</f>
        <v>0</v>
      </c>
      <c r="BI2883" s="226">
        <f>IF(N2883="nulová",J2883,0)</f>
        <v>0</v>
      </c>
      <c r="BJ2883" s="19" t="s">
        <v>79</v>
      </c>
      <c r="BK2883" s="226">
        <f>ROUND(I2883*H2883,2)</f>
        <v>0</v>
      </c>
      <c r="BL2883" s="19" t="s">
        <v>269</v>
      </c>
      <c r="BM2883" s="225" t="s">
        <v>2781</v>
      </c>
    </row>
    <row r="2884" s="14" customFormat="1">
      <c r="A2884" s="14"/>
      <c r="B2884" s="243"/>
      <c r="C2884" s="244"/>
      <c r="D2884" s="234" t="s">
        <v>171</v>
      </c>
      <c r="E2884" s="244"/>
      <c r="F2884" s="246" t="s">
        <v>2782</v>
      </c>
      <c r="G2884" s="244"/>
      <c r="H2884" s="247">
        <v>38.759999999999998</v>
      </c>
      <c r="I2884" s="248"/>
      <c r="J2884" s="244"/>
      <c r="K2884" s="244"/>
      <c r="L2884" s="249"/>
      <c r="M2884" s="250"/>
      <c r="N2884" s="251"/>
      <c r="O2884" s="251"/>
      <c r="P2884" s="251"/>
      <c r="Q2884" s="251"/>
      <c r="R2884" s="251"/>
      <c r="S2884" s="251"/>
      <c r="T2884" s="252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3" t="s">
        <v>171</v>
      </c>
      <c r="AU2884" s="253" t="s">
        <v>81</v>
      </c>
      <c r="AV2884" s="14" t="s">
        <v>81</v>
      </c>
      <c r="AW2884" s="14" t="s">
        <v>4</v>
      </c>
      <c r="AX2884" s="14" t="s">
        <v>79</v>
      </c>
      <c r="AY2884" s="253" t="s">
        <v>160</v>
      </c>
    </row>
    <row r="2885" s="2" customFormat="1" ht="24.15" customHeight="1">
      <c r="A2885" s="40"/>
      <c r="B2885" s="41"/>
      <c r="C2885" s="214" t="s">
        <v>2783</v>
      </c>
      <c r="D2885" s="214" t="s">
        <v>162</v>
      </c>
      <c r="E2885" s="215" t="s">
        <v>2784</v>
      </c>
      <c r="F2885" s="216" t="s">
        <v>2785</v>
      </c>
      <c r="G2885" s="217" t="s">
        <v>253</v>
      </c>
      <c r="H2885" s="218">
        <v>4.5510000000000002</v>
      </c>
      <c r="I2885" s="219"/>
      <c r="J2885" s="220">
        <f>ROUND(I2885*H2885,2)</f>
        <v>0</v>
      </c>
      <c r="K2885" s="216" t="s">
        <v>166</v>
      </c>
      <c r="L2885" s="46"/>
      <c r="M2885" s="221" t="s">
        <v>19</v>
      </c>
      <c r="N2885" s="222" t="s">
        <v>43</v>
      </c>
      <c r="O2885" s="86"/>
      <c r="P2885" s="223">
        <f>O2885*H2885</f>
        <v>0</v>
      </c>
      <c r="Q2885" s="223">
        <v>0</v>
      </c>
      <c r="R2885" s="223">
        <f>Q2885*H2885</f>
        <v>0</v>
      </c>
      <c r="S2885" s="223">
        <v>0</v>
      </c>
      <c r="T2885" s="224">
        <f>S2885*H2885</f>
        <v>0</v>
      </c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R2885" s="225" t="s">
        <v>269</v>
      </c>
      <c r="AT2885" s="225" t="s">
        <v>162</v>
      </c>
      <c r="AU2885" s="225" t="s">
        <v>81</v>
      </c>
      <c r="AY2885" s="19" t="s">
        <v>160</v>
      </c>
      <c r="BE2885" s="226">
        <f>IF(N2885="základní",J2885,0)</f>
        <v>0</v>
      </c>
      <c r="BF2885" s="226">
        <f>IF(N2885="snížená",J2885,0)</f>
        <v>0</v>
      </c>
      <c r="BG2885" s="226">
        <f>IF(N2885="zákl. přenesená",J2885,0)</f>
        <v>0</v>
      </c>
      <c r="BH2885" s="226">
        <f>IF(N2885="sníž. přenesená",J2885,0)</f>
        <v>0</v>
      </c>
      <c r="BI2885" s="226">
        <f>IF(N2885="nulová",J2885,0)</f>
        <v>0</v>
      </c>
      <c r="BJ2885" s="19" t="s">
        <v>79</v>
      </c>
      <c r="BK2885" s="226">
        <f>ROUND(I2885*H2885,2)</f>
        <v>0</v>
      </c>
      <c r="BL2885" s="19" t="s">
        <v>269</v>
      </c>
      <c r="BM2885" s="225" t="s">
        <v>2786</v>
      </c>
    </row>
    <row r="2886" s="2" customFormat="1">
      <c r="A2886" s="40"/>
      <c r="B2886" s="41"/>
      <c r="C2886" s="42"/>
      <c r="D2886" s="227" t="s">
        <v>169</v>
      </c>
      <c r="E2886" s="42"/>
      <c r="F2886" s="228" t="s">
        <v>2787</v>
      </c>
      <c r="G2886" s="42"/>
      <c r="H2886" s="42"/>
      <c r="I2886" s="229"/>
      <c r="J2886" s="42"/>
      <c r="K2886" s="42"/>
      <c r="L2886" s="46"/>
      <c r="M2886" s="230"/>
      <c r="N2886" s="231"/>
      <c r="O2886" s="86"/>
      <c r="P2886" s="86"/>
      <c r="Q2886" s="86"/>
      <c r="R2886" s="86"/>
      <c r="S2886" s="86"/>
      <c r="T2886" s="87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T2886" s="19" t="s">
        <v>169</v>
      </c>
      <c r="AU2886" s="19" t="s">
        <v>81</v>
      </c>
    </row>
    <row r="2887" s="12" customFormat="1" ht="22.8" customHeight="1">
      <c r="A2887" s="12"/>
      <c r="B2887" s="198"/>
      <c r="C2887" s="199"/>
      <c r="D2887" s="200" t="s">
        <v>71</v>
      </c>
      <c r="E2887" s="212" t="s">
        <v>2788</v>
      </c>
      <c r="F2887" s="212" t="s">
        <v>2789</v>
      </c>
      <c r="G2887" s="199"/>
      <c r="H2887" s="199"/>
      <c r="I2887" s="202"/>
      <c r="J2887" s="213">
        <f>BK2887</f>
        <v>0</v>
      </c>
      <c r="K2887" s="199"/>
      <c r="L2887" s="204"/>
      <c r="M2887" s="205"/>
      <c r="N2887" s="206"/>
      <c r="O2887" s="206"/>
      <c r="P2887" s="207">
        <f>SUM(P2888:P3081)</f>
        <v>0</v>
      </c>
      <c r="Q2887" s="206"/>
      <c r="R2887" s="207">
        <f>SUM(R2888:R3081)</f>
        <v>8.5928597000000018</v>
      </c>
      <c r="S2887" s="206"/>
      <c r="T2887" s="208">
        <f>SUM(T2888:T3081)</f>
        <v>0</v>
      </c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R2887" s="209" t="s">
        <v>81</v>
      </c>
      <c r="AT2887" s="210" t="s">
        <v>71</v>
      </c>
      <c r="AU2887" s="210" t="s">
        <v>79</v>
      </c>
      <c r="AY2887" s="209" t="s">
        <v>160</v>
      </c>
      <c r="BK2887" s="211">
        <f>SUM(BK2888:BK3081)</f>
        <v>0</v>
      </c>
    </row>
    <row r="2888" s="2" customFormat="1" ht="16.5" customHeight="1">
      <c r="A2888" s="40"/>
      <c r="B2888" s="41"/>
      <c r="C2888" s="214" t="s">
        <v>2790</v>
      </c>
      <c r="D2888" s="214" t="s">
        <v>162</v>
      </c>
      <c r="E2888" s="215" t="s">
        <v>2791</v>
      </c>
      <c r="F2888" s="216" t="s">
        <v>2792</v>
      </c>
      <c r="G2888" s="217" t="s">
        <v>181</v>
      </c>
      <c r="H2888" s="218">
        <v>169.19499999999999</v>
      </c>
      <c r="I2888" s="219"/>
      <c r="J2888" s="220">
        <f>ROUND(I2888*H2888,2)</f>
        <v>0</v>
      </c>
      <c r="K2888" s="216" t="s">
        <v>166</v>
      </c>
      <c r="L2888" s="46"/>
      <c r="M2888" s="221" t="s">
        <v>19</v>
      </c>
      <c r="N2888" s="222" t="s">
        <v>43</v>
      </c>
      <c r="O2888" s="86"/>
      <c r="P2888" s="223">
        <f>O2888*H2888</f>
        <v>0</v>
      </c>
      <c r="Q2888" s="223">
        <v>0.00029999999999999997</v>
      </c>
      <c r="R2888" s="223">
        <f>Q2888*H2888</f>
        <v>0.050758499999999991</v>
      </c>
      <c r="S2888" s="223">
        <v>0</v>
      </c>
      <c r="T2888" s="224">
        <f>S2888*H2888</f>
        <v>0</v>
      </c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R2888" s="225" t="s">
        <v>269</v>
      </c>
      <c r="AT2888" s="225" t="s">
        <v>162</v>
      </c>
      <c r="AU2888" s="225" t="s">
        <v>81</v>
      </c>
      <c r="AY2888" s="19" t="s">
        <v>160</v>
      </c>
      <c r="BE2888" s="226">
        <f>IF(N2888="základní",J2888,0)</f>
        <v>0</v>
      </c>
      <c r="BF2888" s="226">
        <f>IF(N2888="snížená",J2888,0)</f>
        <v>0</v>
      </c>
      <c r="BG2888" s="226">
        <f>IF(N2888="zákl. přenesená",J2888,0)</f>
        <v>0</v>
      </c>
      <c r="BH2888" s="226">
        <f>IF(N2888="sníž. přenesená",J2888,0)</f>
        <v>0</v>
      </c>
      <c r="BI2888" s="226">
        <f>IF(N2888="nulová",J2888,0)</f>
        <v>0</v>
      </c>
      <c r="BJ2888" s="19" t="s">
        <v>79</v>
      </c>
      <c r="BK2888" s="226">
        <f>ROUND(I2888*H2888,2)</f>
        <v>0</v>
      </c>
      <c r="BL2888" s="19" t="s">
        <v>269</v>
      </c>
      <c r="BM2888" s="225" t="s">
        <v>2793</v>
      </c>
    </row>
    <row r="2889" s="2" customFormat="1">
      <c r="A2889" s="40"/>
      <c r="B2889" s="41"/>
      <c r="C2889" s="42"/>
      <c r="D2889" s="227" t="s">
        <v>169</v>
      </c>
      <c r="E2889" s="42"/>
      <c r="F2889" s="228" t="s">
        <v>2794</v>
      </c>
      <c r="G2889" s="42"/>
      <c r="H2889" s="42"/>
      <c r="I2889" s="229"/>
      <c r="J2889" s="42"/>
      <c r="K2889" s="42"/>
      <c r="L2889" s="46"/>
      <c r="M2889" s="230"/>
      <c r="N2889" s="231"/>
      <c r="O2889" s="86"/>
      <c r="P2889" s="86"/>
      <c r="Q2889" s="86"/>
      <c r="R2889" s="86"/>
      <c r="S2889" s="86"/>
      <c r="T2889" s="87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T2889" s="19" t="s">
        <v>169</v>
      </c>
      <c r="AU2889" s="19" t="s">
        <v>81</v>
      </c>
    </row>
    <row r="2890" s="13" customFormat="1">
      <c r="A2890" s="13"/>
      <c r="B2890" s="232"/>
      <c r="C2890" s="233"/>
      <c r="D2890" s="234" t="s">
        <v>171</v>
      </c>
      <c r="E2890" s="235" t="s">
        <v>19</v>
      </c>
      <c r="F2890" s="236" t="s">
        <v>2795</v>
      </c>
      <c r="G2890" s="233"/>
      <c r="H2890" s="235" t="s">
        <v>19</v>
      </c>
      <c r="I2890" s="237"/>
      <c r="J2890" s="233"/>
      <c r="K2890" s="233"/>
      <c r="L2890" s="238"/>
      <c r="M2890" s="239"/>
      <c r="N2890" s="240"/>
      <c r="O2890" s="240"/>
      <c r="P2890" s="240"/>
      <c r="Q2890" s="240"/>
      <c r="R2890" s="240"/>
      <c r="S2890" s="240"/>
      <c r="T2890" s="241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2" t="s">
        <v>171</v>
      </c>
      <c r="AU2890" s="242" t="s">
        <v>81</v>
      </c>
      <c r="AV2890" s="13" t="s">
        <v>79</v>
      </c>
      <c r="AW2890" s="13" t="s">
        <v>33</v>
      </c>
      <c r="AX2890" s="13" t="s">
        <v>72</v>
      </c>
      <c r="AY2890" s="242" t="s">
        <v>160</v>
      </c>
    </row>
    <row r="2891" s="13" customFormat="1">
      <c r="A2891" s="13"/>
      <c r="B2891" s="232"/>
      <c r="C2891" s="233"/>
      <c r="D2891" s="234" t="s">
        <v>171</v>
      </c>
      <c r="E2891" s="235" t="s">
        <v>19</v>
      </c>
      <c r="F2891" s="236" t="s">
        <v>2796</v>
      </c>
      <c r="G2891" s="233"/>
      <c r="H2891" s="235" t="s">
        <v>19</v>
      </c>
      <c r="I2891" s="237"/>
      <c r="J2891" s="233"/>
      <c r="K2891" s="233"/>
      <c r="L2891" s="238"/>
      <c r="M2891" s="239"/>
      <c r="N2891" s="240"/>
      <c r="O2891" s="240"/>
      <c r="P2891" s="240"/>
      <c r="Q2891" s="240"/>
      <c r="R2891" s="240"/>
      <c r="S2891" s="240"/>
      <c r="T2891" s="241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2" t="s">
        <v>171</v>
      </c>
      <c r="AU2891" s="242" t="s">
        <v>81</v>
      </c>
      <c r="AV2891" s="13" t="s">
        <v>79</v>
      </c>
      <c r="AW2891" s="13" t="s">
        <v>33</v>
      </c>
      <c r="AX2891" s="13" t="s">
        <v>72</v>
      </c>
      <c r="AY2891" s="242" t="s">
        <v>160</v>
      </c>
    </row>
    <row r="2892" s="14" customFormat="1">
      <c r="A2892" s="14"/>
      <c r="B2892" s="243"/>
      <c r="C2892" s="244"/>
      <c r="D2892" s="234" t="s">
        <v>171</v>
      </c>
      <c r="E2892" s="245" t="s">
        <v>19</v>
      </c>
      <c r="F2892" s="246" t="s">
        <v>2797</v>
      </c>
      <c r="G2892" s="244"/>
      <c r="H2892" s="247">
        <v>169.19499999999999</v>
      </c>
      <c r="I2892" s="248"/>
      <c r="J2892" s="244"/>
      <c r="K2892" s="244"/>
      <c r="L2892" s="249"/>
      <c r="M2892" s="250"/>
      <c r="N2892" s="251"/>
      <c r="O2892" s="251"/>
      <c r="P2892" s="251"/>
      <c r="Q2892" s="251"/>
      <c r="R2892" s="251"/>
      <c r="S2892" s="251"/>
      <c r="T2892" s="252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3" t="s">
        <v>171</v>
      </c>
      <c r="AU2892" s="253" t="s">
        <v>81</v>
      </c>
      <c r="AV2892" s="14" t="s">
        <v>81</v>
      </c>
      <c r="AW2892" s="14" t="s">
        <v>33</v>
      </c>
      <c r="AX2892" s="14" t="s">
        <v>79</v>
      </c>
      <c r="AY2892" s="253" t="s">
        <v>160</v>
      </c>
    </row>
    <row r="2893" s="2" customFormat="1" ht="16.5" customHeight="1">
      <c r="A2893" s="40"/>
      <c r="B2893" s="41"/>
      <c r="C2893" s="214" t="s">
        <v>2798</v>
      </c>
      <c r="D2893" s="214" t="s">
        <v>162</v>
      </c>
      <c r="E2893" s="215" t="s">
        <v>2799</v>
      </c>
      <c r="F2893" s="216" t="s">
        <v>2800</v>
      </c>
      <c r="G2893" s="217" t="s">
        <v>181</v>
      </c>
      <c r="H2893" s="218">
        <v>128.89599999999999</v>
      </c>
      <c r="I2893" s="219"/>
      <c r="J2893" s="220">
        <f>ROUND(I2893*H2893,2)</f>
        <v>0</v>
      </c>
      <c r="K2893" s="216" t="s">
        <v>166</v>
      </c>
      <c r="L2893" s="46"/>
      <c r="M2893" s="221" t="s">
        <v>19</v>
      </c>
      <c r="N2893" s="222" t="s">
        <v>43</v>
      </c>
      <c r="O2893" s="86"/>
      <c r="P2893" s="223">
        <f>O2893*H2893</f>
        <v>0</v>
      </c>
      <c r="Q2893" s="223">
        <v>0.0015</v>
      </c>
      <c r="R2893" s="223">
        <f>Q2893*H2893</f>
        <v>0.19334399999999999</v>
      </c>
      <c r="S2893" s="223">
        <v>0</v>
      </c>
      <c r="T2893" s="224">
        <f>S2893*H2893</f>
        <v>0</v>
      </c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R2893" s="225" t="s">
        <v>269</v>
      </c>
      <c r="AT2893" s="225" t="s">
        <v>162</v>
      </c>
      <c r="AU2893" s="225" t="s">
        <v>81</v>
      </c>
      <c r="AY2893" s="19" t="s">
        <v>160</v>
      </c>
      <c r="BE2893" s="226">
        <f>IF(N2893="základní",J2893,0)</f>
        <v>0</v>
      </c>
      <c r="BF2893" s="226">
        <f>IF(N2893="snížená",J2893,0)</f>
        <v>0</v>
      </c>
      <c r="BG2893" s="226">
        <f>IF(N2893="zákl. přenesená",J2893,0)</f>
        <v>0</v>
      </c>
      <c r="BH2893" s="226">
        <f>IF(N2893="sníž. přenesená",J2893,0)</f>
        <v>0</v>
      </c>
      <c r="BI2893" s="226">
        <f>IF(N2893="nulová",J2893,0)</f>
        <v>0</v>
      </c>
      <c r="BJ2893" s="19" t="s">
        <v>79</v>
      </c>
      <c r="BK2893" s="226">
        <f>ROUND(I2893*H2893,2)</f>
        <v>0</v>
      </c>
      <c r="BL2893" s="19" t="s">
        <v>269</v>
      </c>
      <c r="BM2893" s="225" t="s">
        <v>2801</v>
      </c>
    </row>
    <row r="2894" s="2" customFormat="1">
      <c r="A2894" s="40"/>
      <c r="B2894" s="41"/>
      <c r="C2894" s="42"/>
      <c r="D2894" s="227" t="s">
        <v>169</v>
      </c>
      <c r="E2894" s="42"/>
      <c r="F2894" s="228" t="s">
        <v>2802</v>
      </c>
      <c r="G2894" s="42"/>
      <c r="H2894" s="42"/>
      <c r="I2894" s="229"/>
      <c r="J2894" s="42"/>
      <c r="K2894" s="42"/>
      <c r="L2894" s="46"/>
      <c r="M2894" s="230"/>
      <c r="N2894" s="231"/>
      <c r="O2894" s="86"/>
      <c r="P2894" s="86"/>
      <c r="Q2894" s="86"/>
      <c r="R2894" s="86"/>
      <c r="S2894" s="86"/>
      <c r="T2894" s="87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T2894" s="19" t="s">
        <v>169</v>
      </c>
      <c r="AU2894" s="19" t="s">
        <v>81</v>
      </c>
    </row>
    <row r="2895" s="13" customFormat="1">
      <c r="A2895" s="13"/>
      <c r="B2895" s="232"/>
      <c r="C2895" s="233"/>
      <c r="D2895" s="234" t="s">
        <v>171</v>
      </c>
      <c r="E2895" s="235" t="s">
        <v>19</v>
      </c>
      <c r="F2895" s="236" t="s">
        <v>324</v>
      </c>
      <c r="G2895" s="233"/>
      <c r="H2895" s="235" t="s">
        <v>19</v>
      </c>
      <c r="I2895" s="237"/>
      <c r="J2895" s="233"/>
      <c r="K2895" s="233"/>
      <c r="L2895" s="238"/>
      <c r="M2895" s="239"/>
      <c r="N2895" s="240"/>
      <c r="O2895" s="240"/>
      <c r="P2895" s="240"/>
      <c r="Q2895" s="240"/>
      <c r="R2895" s="240"/>
      <c r="S2895" s="240"/>
      <c r="T2895" s="241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2" t="s">
        <v>171</v>
      </c>
      <c r="AU2895" s="242" t="s">
        <v>81</v>
      </c>
      <c r="AV2895" s="13" t="s">
        <v>79</v>
      </c>
      <c r="AW2895" s="13" t="s">
        <v>33</v>
      </c>
      <c r="AX2895" s="13" t="s">
        <v>72</v>
      </c>
      <c r="AY2895" s="242" t="s">
        <v>160</v>
      </c>
    </row>
    <row r="2896" s="13" customFormat="1">
      <c r="A2896" s="13"/>
      <c r="B2896" s="232"/>
      <c r="C2896" s="233"/>
      <c r="D2896" s="234" t="s">
        <v>171</v>
      </c>
      <c r="E2896" s="235" t="s">
        <v>19</v>
      </c>
      <c r="F2896" s="236" t="s">
        <v>1322</v>
      </c>
      <c r="G2896" s="233"/>
      <c r="H2896" s="235" t="s">
        <v>19</v>
      </c>
      <c r="I2896" s="237"/>
      <c r="J2896" s="233"/>
      <c r="K2896" s="233"/>
      <c r="L2896" s="238"/>
      <c r="M2896" s="239"/>
      <c r="N2896" s="240"/>
      <c r="O2896" s="240"/>
      <c r="P2896" s="240"/>
      <c r="Q2896" s="240"/>
      <c r="R2896" s="240"/>
      <c r="S2896" s="240"/>
      <c r="T2896" s="241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2" t="s">
        <v>171</v>
      </c>
      <c r="AU2896" s="242" t="s">
        <v>81</v>
      </c>
      <c r="AV2896" s="13" t="s">
        <v>79</v>
      </c>
      <c r="AW2896" s="13" t="s">
        <v>33</v>
      </c>
      <c r="AX2896" s="13" t="s">
        <v>72</v>
      </c>
      <c r="AY2896" s="242" t="s">
        <v>160</v>
      </c>
    </row>
    <row r="2897" s="14" customFormat="1">
      <c r="A2897" s="14"/>
      <c r="B2897" s="243"/>
      <c r="C2897" s="244"/>
      <c r="D2897" s="234" t="s">
        <v>171</v>
      </c>
      <c r="E2897" s="245" t="s">
        <v>19</v>
      </c>
      <c r="F2897" s="246" t="s">
        <v>2803</v>
      </c>
      <c r="G2897" s="244"/>
      <c r="H2897" s="247">
        <v>23.239999999999998</v>
      </c>
      <c r="I2897" s="248"/>
      <c r="J2897" s="244"/>
      <c r="K2897" s="244"/>
      <c r="L2897" s="249"/>
      <c r="M2897" s="250"/>
      <c r="N2897" s="251"/>
      <c r="O2897" s="251"/>
      <c r="P2897" s="251"/>
      <c r="Q2897" s="251"/>
      <c r="R2897" s="251"/>
      <c r="S2897" s="251"/>
      <c r="T2897" s="252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3" t="s">
        <v>171</v>
      </c>
      <c r="AU2897" s="253" t="s">
        <v>81</v>
      </c>
      <c r="AV2897" s="14" t="s">
        <v>81</v>
      </c>
      <c r="AW2897" s="14" t="s">
        <v>33</v>
      </c>
      <c r="AX2897" s="14" t="s">
        <v>72</v>
      </c>
      <c r="AY2897" s="253" t="s">
        <v>160</v>
      </c>
    </row>
    <row r="2898" s="14" customFormat="1">
      <c r="A2898" s="14"/>
      <c r="B2898" s="243"/>
      <c r="C2898" s="244"/>
      <c r="D2898" s="234" t="s">
        <v>171</v>
      </c>
      <c r="E2898" s="245" t="s">
        <v>19</v>
      </c>
      <c r="F2898" s="246" t="s">
        <v>1324</v>
      </c>
      <c r="G2898" s="244"/>
      <c r="H2898" s="247">
        <v>-2.52</v>
      </c>
      <c r="I2898" s="248"/>
      <c r="J2898" s="244"/>
      <c r="K2898" s="244"/>
      <c r="L2898" s="249"/>
      <c r="M2898" s="250"/>
      <c r="N2898" s="251"/>
      <c r="O2898" s="251"/>
      <c r="P2898" s="251"/>
      <c r="Q2898" s="251"/>
      <c r="R2898" s="251"/>
      <c r="S2898" s="251"/>
      <c r="T2898" s="252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3" t="s">
        <v>171</v>
      </c>
      <c r="AU2898" s="253" t="s">
        <v>81</v>
      </c>
      <c r="AV2898" s="14" t="s">
        <v>81</v>
      </c>
      <c r="AW2898" s="14" t="s">
        <v>33</v>
      </c>
      <c r="AX2898" s="14" t="s">
        <v>72</v>
      </c>
      <c r="AY2898" s="253" t="s">
        <v>160</v>
      </c>
    </row>
    <row r="2899" s="13" customFormat="1">
      <c r="A2899" s="13"/>
      <c r="B2899" s="232"/>
      <c r="C2899" s="233"/>
      <c r="D2899" s="234" t="s">
        <v>171</v>
      </c>
      <c r="E2899" s="235" t="s">
        <v>19</v>
      </c>
      <c r="F2899" s="236" t="s">
        <v>1267</v>
      </c>
      <c r="G2899" s="233"/>
      <c r="H2899" s="235" t="s">
        <v>19</v>
      </c>
      <c r="I2899" s="237"/>
      <c r="J2899" s="233"/>
      <c r="K2899" s="233"/>
      <c r="L2899" s="238"/>
      <c r="M2899" s="239"/>
      <c r="N2899" s="240"/>
      <c r="O2899" s="240"/>
      <c r="P2899" s="240"/>
      <c r="Q2899" s="240"/>
      <c r="R2899" s="240"/>
      <c r="S2899" s="240"/>
      <c r="T2899" s="241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2" t="s">
        <v>171</v>
      </c>
      <c r="AU2899" s="242" t="s">
        <v>81</v>
      </c>
      <c r="AV2899" s="13" t="s">
        <v>79</v>
      </c>
      <c r="AW2899" s="13" t="s">
        <v>33</v>
      </c>
      <c r="AX2899" s="13" t="s">
        <v>72</v>
      </c>
      <c r="AY2899" s="242" t="s">
        <v>160</v>
      </c>
    </row>
    <row r="2900" s="14" customFormat="1">
      <c r="A2900" s="14"/>
      <c r="B2900" s="243"/>
      <c r="C2900" s="244"/>
      <c r="D2900" s="234" t="s">
        <v>171</v>
      </c>
      <c r="E2900" s="245" t="s">
        <v>19</v>
      </c>
      <c r="F2900" s="246" t="s">
        <v>2804</v>
      </c>
      <c r="G2900" s="244"/>
      <c r="H2900" s="247">
        <v>7.5359999999999996</v>
      </c>
      <c r="I2900" s="248"/>
      <c r="J2900" s="244"/>
      <c r="K2900" s="244"/>
      <c r="L2900" s="249"/>
      <c r="M2900" s="250"/>
      <c r="N2900" s="251"/>
      <c r="O2900" s="251"/>
      <c r="P2900" s="251"/>
      <c r="Q2900" s="251"/>
      <c r="R2900" s="251"/>
      <c r="S2900" s="251"/>
      <c r="T2900" s="252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3" t="s">
        <v>171</v>
      </c>
      <c r="AU2900" s="253" t="s">
        <v>81</v>
      </c>
      <c r="AV2900" s="14" t="s">
        <v>81</v>
      </c>
      <c r="AW2900" s="14" t="s">
        <v>33</v>
      </c>
      <c r="AX2900" s="14" t="s">
        <v>72</v>
      </c>
      <c r="AY2900" s="253" t="s">
        <v>160</v>
      </c>
    </row>
    <row r="2901" s="14" customFormat="1">
      <c r="A2901" s="14"/>
      <c r="B2901" s="243"/>
      <c r="C2901" s="244"/>
      <c r="D2901" s="234" t="s">
        <v>171</v>
      </c>
      <c r="E2901" s="245" t="s">
        <v>19</v>
      </c>
      <c r="F2901" s="246" t="s">
        <v>2805</v>
      </c>
      <c r="G2901" s="244"/>
      <c r="H2901" s="247">
        <v>1.2</v>
      </c>
      <c r="I2901" s="248"/>
      <c r="J2901" s="244"/>
      <c r="K2901" s="244"/>
      <c r="L2901" s="249"/>
      <c r="M2901" s="250"/>
      <c r="N2901" s="251"/>
      <c r="O2901" s="251"/>
      <c r="P2901" s="251"/>
      <c r="Q2901" s="251"/>
      <c r="R2901" s="251"/>
      <c r="S2901" s="251"/>
      <c r="T2901" s="252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3" t="s">
        <v>171</v>
      </c>
      <c r="AU2901" s="253" t="s">
        <v>81</v>
      </c>
      <c r="AV2901" s="14" t="s">
        <v>81</v>
      </c>
      <c r="AW2901" s="14" t="s">
        <v>33</v>
      </c>
      <c r="AX2901" s="14" t="s">
        <v>72</v>
      </c>
      <c r="AY2901" s="253" t="s">
        <v>160</v>
      </c>
    </row>
    <row r="2902" s="14" customFormat="1">
      <c r="A2902" s="14"/>
      <c r="B2902" s="243"/>
      <c r="C2902" s="244"/>
      <c r="D2902" s="234" t="s">
        <v>171</v>
      </c>
      <c r="E2902" s="245" t="s">
        <v>19</v>
      </c>
      <c r="F2902" s="246" t="s">
        <v>2806</v>
      </c>
      <c r="G2902" s="244"/>
      <c r="H2902" s="247">
        <v>3.1000000000000001</v>
      </c>
      <c r="I2902" s="248"/>
      <c r="J2902" s="244"/>
      <c r="K2902" s="244"/>
      <c r="L2902" s="249"/>
      <c r="M2902" s="250"/>
      <c r="N2902" s="251"/>
      <c r="O2902" s="251"/>
      <c r="P2902" s="251"/>
      <c r="Q2902" s="251"/>
      <c r="R2902" s="251"/>
      <c r="S2902" s="251"/>
      <c r="T2902" s="252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3" t="s">
        <v>171</v>
      </c>
      <c r="AU2902" s="253" t="s">
        <v>81</v>
      </c>
      <c r="AV2902" s="14" t="s">
        <v>81</v>
      </c>
      <c r="AW2902" s="14" t="s">
        <v>33</v>
      </c>
      <c r="AX2902" s="14" t="s">
        <v>72</v>
      </c>
      <c r="AY2902" s="253" t="s">
        <v>160</v>
      </c>
    </row>
    <row r="2903" s="13" customFormat="1">
      <c r="A2903" s="13"/>
      <c r="B2903" s="232"/>
      <c r="C2903" s="233"/>
      <c r="D2903" s="234" t="s">
        <v>171</v>
      </c>
      <c r="E2903" s="235" t="s">
        <v>19</v>
      </c>
      <c r="F2903" s="236" t="s">
        <v>326</v>
      </c>
      <c r="G2903" s="233"/>
      <c r="H2903" s="235" t="s">
        <v>19</v>
      </c>
      <c r="I2903" s="237"/>
      <c r="J2903" s="233"/>
      <c r="K2903" s="233"/>
      <c r="L2903" s="238"/>
      <c r="M2903" s="239"/>
      <c r="N2903" s="240"/>
      <c r="O2903" s="240"/>
      <c r="P2903" s="240"/>
      <c r="Q2903" s="240"/>
      <c r="R2903" s="240"/>
      <c r="S2903" s="240"/>
      <c r="T2903" s="241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2" t="s">
        <v>171</v>
      </c>
      <c r="AU2903" s="242" t="s">
        <v>81</v>
      </c>
      <c r="AV2903" s="13" t="s">
        <v>79</v>
      </c>
      <c r="AW2903" s="13" t="s">
        <v>33</v>
      </c>
      <c r="AX2903" s="13" t="s">
        <v>72</v>
      </c>
      <c r="AY2903" s="242" t="s">
        <v>160</v>
      </c>
    </row>
    <row r="2904" s="13" customFormat="1">
      <c r="A2904" s="13"/>
      <c r="B2904" s="232"/>
      <c r="C2904" s="233"/>
      <c r="D2904" s="234" t="s">
        <v>171</v>
      </c>
      <c r="E2904" s="235" t="s">
        <v>19</v>
      </c>
      <c r="F2904" s="236" t="s">
        <v>446</v>
      </c>
      <c r="G2904" s="233"/>
      <c r="H2904" s="235" t="s">
        <v>19</v>
      </c>
      <c r="I2904" s="237"/>
      <c r="J2904" s="233"/>
      <c r="K2904" s="233"/>
      <c r="L2904" s="238"/>
      <c r="M2904" s="239"/>
      <c r="N2904" s="240"/>
      <c r="O2904" s="240"/>
      <c r="P2904" s="240"/>
      <c r="Q2904" s="240"/>
      <c r="R2904" s="240"/>
      <c r="S2904" s="240"/>
      <c r="T2904" s="241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2" t="s">
        <v>171</v>
      </c>
      <c r="AU2904" s="242" t="s">
        <v>81</v>
      </c>
      <c r="AV2904" s="13" t="s">
        <v>79</v>
      </c>
      <c r="AW2904" s="13" t="s">
        <v>33</v>
      </c>
      <c r="AX2904" s="13" t="s">
        <v>72</v>
      </c>
      <c r="AY2904" s="242" t="s">
        <v>160</v>
      </c>
    </row>
    <row r="2905" s="14" customFormat="1">
      <c r="A2905" s="14"/>
      <c r="B2905" s="243"/>
      <c r="C2905" s="244"/>
      <c r="D2905" s="234" t="s">
        <v>171</v>
      </c>
      <c r="E2905" s="245" t="s">
        <v>19</v>
      </c>
      <c r="F2905" s="246" t="s">
        <v>2807</v>
      </c>
      <c r="G2905" s="244"/>
      <c r="H2905" s="247">
        <v>6.7999999999999998</v>
      </c>
      <c r="I2905" s="248"/>
      <c r="J2905" s="244"/>
      <c r="K2905" s="244"/>
      <c r="L2905" s="249"/>
      <c r="M2905" s="250"/>
      <c r="N2905" s="251"/>
      <c r="O2905" s="251"/>
      <c r="P2905" s="251"/>
      <c r="Q2905" s="251"/>
      <c r="R2905" s="251"/>
      <c r="S2905" s="251"/>
      <c r="T2905" s="252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3" t="s">
        <v>171</v>
      </c>
      <c r="AU2905" s="253" t="s">
        <v>81</v>
      </c>
      <c r="AV2905" s="14" t="s">
        <v>81</v>
      </c>
      <c r="AW2905" s="14" t="s">
        <v>33</v>
      </c>
      <c r="AX2905" s="14" t="s">
        <v>72</v>
      </c>
      <c r="AY2905" s="253" t="s">
        <v>160</v>
      </c>
    </row>
    <row r="2906" s="13" customFormat="1">
      <c r="A2906" s="13"/>
      <c r="B2906" s="232"/>
      <c r="C2906" s="233"/>
      <c r="D2906" s="234" t="s">
        <v>171</v>
      </c>
      <c r="E2906" s="235" t="s">
        <v>19</v>
      </c>
      <c r="F2906" s="236" t="s">
        <v>1353</v>
      </c>
      <c r="G2906" s="233"/>
      <c r="H2906" s="235" t="s">
        <v>19</v>
      </c>
      <c r="I2906" s="237"/>
      <c r="J2906" s="233"/>
      <c r="K2906" s="233"/>
      <c r="L2906" s="238"/>
      <c r="M2906" s="239"/>
      <c r="N2906" s="240"/>
      <c r="O2906" s="240"/>
      <c r="P2906" s="240"/>
      <c r="Q2906" s="240"/>
      <c r="R2906" s="240"/>
      <c r="S2906" s="240"/>
      <c r="T2906" s="241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2" t="s">
        <v>171</v>
      </c>
      <c r="AU2906" s="242" t="s">
        <v>81</v>
      </c>
      <c r="AV2906" s="13" t="s">
        <v>79</v>
      </c>
      <c r="AW2906" s="13" t="s">
        <v>33</v>
      </c>
      <c r="AX2906" s="13" t="s">
        <v>72</v>
      </c>
      <c r="AY2906" s="242" t="s">
        <v>160</v>
      </c>
    </row>
    <row r="2907" s="14" customFormat="1">
      <c r="A2907" s="14"/>
      <c r="B2907" s="243"/>
      <c r="C2907" s="244"/>
      <c r="D2907" s="234" t="s">
        <v>171</v>
      </c>
      <c r="E2907" s="245" t="s">
        <v>19</v>
      </c>
      <c r="F2907" s="246" t="s">
        <v>2808</v>
      </c>
      <c r="G2907" s="244"/>
      <c r="H2907" s="247">
        <v>5.7000000000000002</v>
      </c>
      <c r="I2907" s="248"/>
      <c r="J2907" s="244"/>
      <c r="K2907" s="244"/>
      <c r="L2907" s="249"/>
      <c r="M2907" s="250"/>
      <c r="N2907" s="251"/>
      <c r="O2907" s="251"/>
      <c r="P2907" s="251"/>
      <c r="Q2907" s="251"/>
      <c r="R2907" s="251"/>
      <c r="S2907" s="251"/>
      <c r="T2907" s="252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3" t="s">
        <v>171</v>
      </c>
      <c r="AU2907" s="253" t="s">
        <v>81</v>
      </c>
      <c r="AV2907" s="14" t="s">
        <v>81</v>
      </c>
      <c r="AW2907" s="14" t="s">
        <v>33</v>
      </c>
      <c r="AX2907" s="14" t="s">
        <v>72</v>
      </c>
      <c r="AY2907" s="253" t="s">
        <v>160</v>
      </c>
    </row>
    <row r="2908" s="14" customFormat="1">
      <c r="A2908" s="14"/>
      <c r="B2908" s="243"/>
      <c r="C2908" s="244"/>
      <c r="D2908" s="234" t="s">
        <v>171</v>
      </c>
      <c r="E2908" s="245" t="s">
        <v>19</v>
      </c>
      <c r="F2908" s="246" t="s">
        <v>2809</v>
      </c>
      <c r="G2908" s="244"/>
      <c r="H2908" s="247">
        <v>5.1299999999999999</v>
      </c>
      <c r="I2908" s="248"/>
      <c r="J2908" s="244"/>
      <c r="K2908" s="244"/>
      <c r="L2908" s="249"/>
      <c r="M2908" s="250"/>
      <c r="N2908" s="251"/>
      <c r="O2908" s="251"/>
      <c r="P2908" s="251"/>
      <c r="Q2908" s="251"/>
      <c r="R2908" s="251"/>
      <c r="S2908" s="251"/>
      <c r="T2908" s="252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3" t="s">
        <v>171</v>
      </c>
      <c r="AU2908" s="253" t="s">
        <v>81</v>
      </c>
      <c r="AV2908" s="14" t="s">
        <v>81</v>
      </c>
      <c r="AW2908" s="14" t="s">
        <v>33</v>
      </c>
      <c r="AX2908" s="14" t="s">
        <v>72</v>
      </c>
      <c r="AY2908" s="253" t="s">
        <v>160</v>
      </c>
    </row>
    <row r="2909" s="13" customFormat="1">
      <c r="A2909" s="13"/>
      <c r="B2909" s="232"/>
      <c r="C2909" s="233"/>
      <c r="D2909" s="234" t="s">
        <v>171</v>
      </c>
      <c r="E2909" s="235" t="s">
        <v>19</v>
      </c>
      <c r="F2909" s="236" t="s">
        <v>1361</v>
      </c>
      <c r="G2909" s="233"/>
      <c r="H2909" s="235" t="s">
        <v>19</v>
      </c>
      <c r="I2909" s="237"/>
      <c r="J2909" s="233"/>
      <c r="K2909" s="233"/>
      <c r="L2909" s="238"/>
      <c r="M2909" s="239"/>
      <c r="N2909" s="240"/>
      <c r="O2909" s="240"/>
      <c r="P2909" s="240"/>
      <c r="Q2909" s="240"/>
      <c r="R2909" s="240"/>
      <c r="S2909" s="240"/>
      <c r="T2909" s="241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2" t="s">
        <v>171</v>
      </c>
      <c r="AU2909" s="242" t="s">
        <v>81</v>
      </c>
      <c r="AV2909" s="13" t="s">
        <v>79</v>
      </c>
      <c r="AW2909" s="13" t="s">
        <v>33</v>
      </c>
      <c r="AX2909" s="13" t="s">
        <v>72</v>
      </c>
      <c r="AY2909" s="242" t="s">
        <v>160</v>
      </c>
    </row>
    <row r="2910" s="14" customFormat="1">
      <c r="A2910" s="14"/>
      <c r="B2910" s="243"/>
      <c r="C2910" s="244"/>
      <c r="D2910" s="234" t="s">
        <v>171</v>
      </c>
      <c r="E2910" s="245" t="s">
        <v>19</v>
      </c>
      <c r="F2910" s="246" t="s">
        <v>2810</v>
      </c>
      <c r="G2910" s="244"/>
      <c r="H2910" s="247">
        <v>16.600000000000001</v>
      </c>
      <c r="I2910" s="248"/>
      <c r="J2910" s="244"/>
      <c r="K2910" s="244"/>
      <c r="L2910" s="249"/>
      <c r="M2910" s="250"/>
      <c r="N2910" s="251"/>
      <c r="O2910" s="251"/>
      <c r="P2910" s="251"/>
      <c r="Q2910" s="251"/>
      <c r="R2910" s="251"/>
      <c r="S2910" s="251"/>
      <c r="T2910" s="252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3" t="s">
        <v>171</v>
      </c>
      <c r="AU2910" s="253" t="s">
        <v>81</v>
      </c>
      <c r="AV2910" s="14" t="s">
        <v>81</v>
      </c>
      <c r="AW2910" s="14" t="s">
        <v>33</v>
      </c>
      <c r="AX2910" s="14" t="s">
        <v>72</v>
      </c>
      <c r="AY2910" s="253" t="s">
        <v>160</v>
      </c>
    </row>
    <row r="2911" s="14" customFormat="1">
      <c r="A2911" s="14"/>
      <c r="B2911" s="243"/>
      <c r="C2911" s="244"/>
      <c r="D2911" s="234" t="s">
        <v>171</v>
      </c>
      <c r="E2911" s="245" t="s">
        <v>19</v>
      </c>
      <c r="F2911" s="246" t="s">
        <v>2811</v>
      </c>
      <c r="G2911" s="244"/>
      <c r="H2911" s="247">
        <v>0.39800000000000002</v>
      </c>
      <c r="I2911" s="248"/>
      <c r="J2911" s="244"/>
      <c r="K2911" s="244"/>
      <c r="L2911" s="249"/>
      <c r="M2911" s="250"/>
      <c r="N2911" s="251"/>
      <c r="O2911" s="251"/>
      <c r="P2911" s="251"/>
      <c r="Q2911" s="251"/>
      <c r="R2911" s="251"/>
      <c r="S2911" s="251"/>
      <c r="T2911" s="252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3" t="s">
        <v>171</v>
      </c>
      <c r="AU2911" s="253" t="s">
        <v>81</v>
      </c>
      <c r="AV2911" s="14" t="s">
        <v>81</v>
      </c>
      <c r="AW2911" s="14" t="s">
        <v>33</v>
      </c>
      <c r="AX2911" s="14" t="s">
        <v>72</v>
      </c>
      <c r="AY2911" s="253" t="s">
        <v>160</v>
      </c>
    </row>
    <row r="2912" s="14" customFormat="1">
      <c r="A2912" s="14"/>
      <c r="B2912" s="243"/>
      <c r="C2912" s="244"/>
      <c r="D2912" s="234" t="s">
        <v>171</v>
      </c>
      <c r="E2912" s="245" t="s">
        <v>19</v>
      </c>
      <c r="F2912" s="246" t="s">
        <v>1363</v>
      </c>
      <c r="G2912" s="244"/>
      <c r="H2912" s="247">
        <v>-1.5760000000000001</v>
      </c>
      <c r="I2912" s="248"/>
      <c r="J2912" s="244"/>
      <c r="K2912" s="244"/>
      <c r="L2912" s="249"/>
      <c r="M2912" s="250"/>
      <c r="N2912" s="251"/>
      <c r="O2912" s="251"/>
      <c r="P2912" s="251"/>
      <c r="Q2912" s="251"/>
      <c r="R2912" s="251"/>
      <c r="S2912" s="251"/>
      <c r="T2912" s="252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3" t="s">
        <v>171</v>
      </c>
      <c r="AU2912" s="253" t="s">
        <v>81</v>
      </c>
      <c r="AV2912" s="14" t="s">
        <v>81</v>
      </c>
      <c r="AW2912" s="14" t="s">
        <v>33</v>
      </c>
      <c r="AX2912" s="14" t="s">
        <v>72</v>
      </c>
      <c r="AY2912" s="253" t="s">
        <v>160</v>
      </c>
    </row>
    <row r="2913" s="13" customFormat="1">
      <c r="A2913" s="13"/>
      <c r="B2913" s="232"/>
      <c r="C2913" s="233"/>
      <c r="D2913" s="234" t="s">
        <v>171</v>
      </c>
      <c r="E2913" s="235" t="s">
        <v>19</v>
      </c>
      <c r="F2913" s="236" t="s">
        <v>1367</v>
      </c>
      <c r="G2913" s="233"/>
      <c r="H2913" s="235" t="s">
        <v>19</v>
      </c>
      <c r="I2913" s="237"/>
      <c r="J2913" s="233"/>
      <c r="K2913" s="233"/>
      <c r="L2913" s="238"/>
      <c r="M2913" s="239"/>
      <c r="N2913" s="240"/>
      <c r="O2913" s="240"/>
      <c r="P2913" s="240"/>
      <c r="Q2913" s="240"/>
      <c r="R2913" s="240"/>
      <c r="S2913" s="240"/>
      <c r="T2913" s="241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2" t="s">
        <v>171</v>
      </c>
      <c r="AU2913" s="242" t="s">
        <v>81</v>
      </c>
      <c r="AV2913" s="13" t="s">
        <v>79</v>
      </c>
      <c r="AW2913" s="13" t="s">
        <v>33</v>
      </c>
      <c r="AX2913" s="13" t="s">
        <v>72</v>
      </c>
      <c r="AY2913" s="242" t="s">
        <v>160</v>
      </c>
    </row>
    <row r="2914" s="14" customFormat="1">
      <c r="A2914" s="14"/>
      <c r="B2914" s="243"/>
      <c r="C2914" s="244"/>
      <c r="D2914" s="234" t="s">
        <v>171</v>
      </c>
      <c r="E2914" s="245" t="s">
        <v>19</v>
      </c>
      <c r="F2914" s="246" t="s">
        <v>2812</v>
      </c>
      <c r="G2914" s="244"/>
      <c r="H2914" s="247">
        <v>17</v>
      </c>
      <c r="I2914" s="248"/>
      <c r="J2914" s="244"/>
      <c r="K2914" s="244"/>
      <c r="L2914" s="249"/>
      <c r="M2914" s="250"/>
      <c r="N2914" s="251"/>
      <c r="O2914" s="251"/>
      <c r="P2914" s="251"/>
      <c r="Q2914" s="251"/>
      <c r="R2914" s="251"/>
      <c r="S2914" s="251"/>
      <c r="T2914" s="252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3" t="s">
        <v>171</v>
      </c>
      <c r="AU2914" s="253" t="s">
        <v>81</v>
      </c>
      <c r="AV2914" s="14" t="s">
        <v>81</v>
      </c>
      <c r="AW2914" s="14" t="s">
        <v>33</v>
      </c>
      <c r="AX2914" s="14" t="s">
        <v>72</v>
      </c>
      <c r="AY2914" s="253" t="s">
        <v>160</v>
      </c>
    </row>
    <row r="2915" s="14" customFormat="1">
      <c r="A2915" s="14"/>
      <c r="B2915" s="243"/>
      <c r="C2915" s="244"/>
      <c r="D2915" s="234" t="s">
        <v>171</v>
      </c>
      <c r="E2915" s="245" t="s">
        <v>19</v>
      </c>
      <c r="F2915" s="246" t="s">
        <v>2811</v>
      </c>
      <c r="G2915" s="244"/>
      <c r="H2915" s="247">
        <v>0.39800000000000002</v>
      </c>
      <c r="I2915" s="248"/>
      <c r="J2915" s="244"/>
      <c r="K2915" s="244"/>
      <c r="L2915" s="249"/>
      <c r="M2915" s="250"/>
      <c r="N2915" s="251"/>
      <c r="O2915" s="251"/>
      <c r="P2915" s="251"/>
      <c r="Q2915" s="251"/>
      <c r="R2915" s="251"/>
      <c r="S2915" s="251"/>
      <c r="T2915" s="252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3" t="s">
        <v>171</v>
      </c>
      <c r="AU2915" s="253" t="s">
        <v>81</v>
      </c>
      <c r="AV2915" s="14" t="s">
        <v>81</v>
      </c>
      <c r="AW2915" s="14" t="s">
        <v>33</v>
      </c>
      <c r="AX2915" s="14" t="s">
        <v>72</v>
      </c>
      <c r="AY2915" s="253" t="s">
        <v>160</v>
      </c>
    </row>
    <row r="2916" s="14" customFormat="1">
      <c r="A2916" s="14"/>
      <c r="B2916" s="243"/>
      <c r="C2916" s="244"/>
      <c r="D2916" s="234" t="s">
        <v>171</v>
      </c>
      <c r="E2916" s="245" t="s">
        <v>19</v>
      </c>
      <c r="F2916" s="246" t="s">
        <v>1363</v>
      </c>
      <c r="G2916" s="244"/>
      <c r="H2916" s="247">
        <v>-1.5760000000000001</v>
      </c>
      <c r="I2916" s="248"/>
      <c r="J2916" s="244"/>
      <c r="K2916" s="244"/>
      <c r="L2916" s="249"/>
      <c r="M2916" s="250"/>
      <c r="N2916" s="251"/>
      <c r="O2916" s="251"/>
      <c r="P2916" s="251"/>
      <c r="Q2916" s="251"/>
      <c r="R2916" s="251"/>
      <c r="S2916" s="251"/>
      <c r="T2916" s="252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3" t="s">
        <v>171</v>
      </c>
      <c r="AU2916" s="253" t="s">
        <v>81</v>
      </c>
      <c r="AV2916" s="14" t="s">
        <v>81</v>
      </c>
      <c r="AW2916" s="14" t="s">
        <v>33</v>
      </c>
      <c r="AX2916" s="14" t="s">
        <v>72</v>
      </c>
      <c r="AY2916" s="253" t="s">
        <v>160</v>
      </c>
    </row>
    <row r="2917" s="13" customFormat="1">
      <c r="A2917" s="13"/>
      <c r="B2917" s="232"/>
      <c r="C2917" s="233"/>
      <c r="D2917" s="234" t="s">
        <v>171</v>
      </c>
      <c r="E2917" s="235" t="s">
        <v>19</v>
      </c>
      <c r="F2917" s="236" t="s">
        <v>1371</v>
      </c>
      <c r="G2917" s="233"/>
      <c r="H2917" s="235" t="s">
        <v>19</v>
      </c>
      <c r="I2917" s="237"/>
      <c r="J2917" s="233"/>
      <c r="K2917" s="233"/>
      <c r="L2917" s="238"/>
      <c r="M2917" s="239"/>
      <c r="N2917" s="240"/>
      <c r="O2917" s="240"/>
      <c r="P2917" s="240"/>
      <c r="Q2917" s="240"/>
      <c r="R2917" s="240"/>
      <c r="S2917" s="240"/>
      <c r="T2917" s="241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2" t="s">
        <v>171</v>
      </c>
      <c r="AU2917" s="242" t="s">
        <v>81</v>
      </c>
      <c r="AV2917" s="13" t="s">
        <v>79</v>
      </c>
      <c r="AW2917" s="13" t="s">
        <v>33</v>
      </c>
      <c r="AX2917" s="13" t="s">
        <v>72</v>
      </c>
      <c r="AY2917" s="242" t="s">
        <v>160</v>
      </c>
    </row>
    <row r="2918" s="14" customFormat="1">
      <c r="A2918" s="14"/>
      <c r="B2918" s="243"/>
      <c r="C2918" s="244"/>
      <c r="D2918" s="234" t="s">
        <v>171</v>
      </c>
      <c r="E2918" s="245" t="s">
        <v>19</v>
      </c>
      <c r="F2918" s="246" t="s">
        <v>2812</v>
      </c>
      <c r="G2918" s="244"/>
      <c r="H2918" s="247">
        <v>17</v>
      </c>
      <c r="I2918" s="248"/>
      <c r="J2918" s="244"/>
      <c r="K2918" s="244"/>
      <c r="L2918" s="249"/>
      <c r="M2918" s="250"/>
      <c r="N2918" s="251"/>
      <c r="O2918" s="251"/>
      <c r="P2918" s="251"/>
      <c r="Q2918" s="251"/>
      <c r="R2918" s="251"/>
      <c r="S2918" s="251"/>
      <c r="T2918" s="252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3" t="s">
        <v>171</v>
      </c>
      <c r="AU2918" s="253" t="s">
        <v>81</v>
      </c>
      <c r="AV2918" s="14" t="s">
        <v>81</v>
      </c>
      <c r="AW2918" s="14" t="s">
        <v>33</v>
      </c>
      <c r="AX2918" s="14" t="s">
        <v>72</v>
      </c>
      <c r="AY2918" s="253" t="s">
        <v>160</v>
      </c>
    </row>
    <row r="2919" s="14" customFormat="1">
      <c r="A2919" s="14"/>
      <c r="B2919" s="243"/>
      <c r="C2919" s="244"/>
      <c r="D2919" s="234" t="s">
        <v>171</v>
      </c>
      <c r="E2919" s="245" t="s">
        <v>19</v>
      </c>
      <c r="F2919" s="246" t="s">
        <v>2811</v>
      </c>
      <c r="G2919" s="244"/>
      <c r="H2919" s="247">
        <v>0.39800000000000002</v>
      </c>
      <c r="I2919" s="248"/>
      <c r="J2919" s="244"/>
      <c r="K2919" s="244"/>
      <c r="L2919" s="249"/>
      <c r="M2919" s="250"/>
      <c r="N2919" s="251"/>
      <c r="O2919" s="251"/>
      <c r="P2919" s="251"/>
      <c r="Q2919" s="251"/>
      <c r="R2919" s="251"/>
      <c r="S2919" s="251"/>
      <c r="T2919" s="252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3" t="s">
        <v>171</v>
      </c>
      <c r="AU2919" s="253" t="s">
        <v>81</v>
      </c>
      <c r="AV2919" s="14" t="s">
        <v>81</v>
      </c>
      <c r="AW2919" s="14" t="s">
        <v>33</v>
      </c>
      <c r="AX2919" s="14" t="s">
        <v>72</v>
      </c>
      <c r="AY2919" s="253" t="s">
        <v>160</v>
      </c>
    </row>
    <row r="2920" s="14" customFormat="1">
      <c r="A2920" s="14"/>
      <c r="B2920" s="243"/>
      <c r="C2920" s="244"/>
      <c r="D2920" s="234" t="s">
        <v>171</v>
      </c>
      <c r="E2920" s="245" t="s">
        <v>19</v>
      </c>
      <c r="F2920" s="246" t="s">
        <v>1363</v>
      </c>
      <c r="G2920" s="244"/>
      <c r="H2920" s="247">
        <v>-1.5760000000000001</v>
      </c>
      <c r="I2920" s="248"/>
      <c r="J2920" s="244"/>
      <c r="K2920" s="244"/>
      <c r="L2920" s="249"/>
      <c r="M2920" s="250"/>
      <c r="N2920" s="251"/>
      <c r="O2920" s="251"/>
      <c r="P2920" s="251"/>
      <c r="Q2920" s="251"/>
      <c r="R2920" s="251"/>
      <c r="S2920" s="251"/>
      <c r="T2920" s="252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3" t="s">
        <v>171</v>
      </c>
      <c r="AU2920" s="253" t="s">
        <v>81</v>
      </c>
      <c r="AV2920" s="14" t="s">
        <v>81</v>
      </c>
      <c r="AW2920" s="14" t="s">
        <v>33</v>
      </c>
      <c r="AX2920" s="14" t="s">
        <v>72</v>
      </c>
      <c r="AY2920" s="253" t="s">
        <v>160</v>
      </c>
    </row>
    <row r="2921" s="13" customFormat="1">
      <c r="A2921" s="13"/>
      <c r="B2921" s="232"/>
      <c r="C2921" s="233"/>
      <c r="D2921" s="234" t="s">
        <v>171</v>
      </c>
      <c r="E2921" s="235" t="s">
        <v>19</v>
      </c>
      <c r="F2921" s="236" t="s">
        <v>1374</v>
      </c>
      <c r="G2921" s="233"/>
      <c r="H2921" s="235" t="s">
        <v>19</v>
      </c>
      <c r="I2921" s="237"/>
      <c r="J2921" s="233"/>
      <c r="K2921" s="233"/>
      <c r="L2921" s="238"/>
      <c r="M2921" s="239"/>
      <c r="N2921" s="240"/>
      <c r="O2921" s="240"/>
      <c r="P2921" s="240"/>
      <c r="Q2921" s="240"/>
      <c r="R2921" s="240"/>
      <c r="S2921" s="240"/>
      <c r="T2921" s="241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2" t="s">
        <v>171</v>
      </c>
      <c r="AU2921" s="242" t="s">
        <v>81</v>
      </c>
      <c r="AV2921" s="13" t="s">
        <v>79</v>
      </c>
      <c r="AW2921" s="13" t="s">
        <v>33</v>
      </c>
      <c r="AX2921" s="13" t="s">
        <v>72</v>
      </c>
      <c r="AY2921" s="242" t="s">
        <v>160</v>
      </c>
    </row>
    <row r="2922" s="14" customFormat="1">
      <c r="A2922" s="14"/>
      <c r="B2922" s="243"/>
      <c r="C2922" s="244"/>
      <c r="D2922" s="234" t="s">
        <v>171</v>
      </c>
      <c r="E2922" s="245" t="s">
        <v>19</v>
      </c>
      <c r="F2922" s="246" t="s">
        <v>2812</v>
      </c>
      <c r="G2922" s="244"/>
      <c r="H2922" s="247">
        <v>17</v>
      </c>
      <c r="I2922" s="248"/>
      <c r="J2922" s="244"/>
      <c r="K2922" s="244"/>
      <c r="L2922" s="249"/>
      <c r="M2922" s="250"/>
      <c r="N2922" s="251"/>
      <c r="O2922" s="251"/>
      <c r="P2922" s="251"/>
      <c r="Q2922" s="251"/>
      <c r="R2922" s="251"/>
      <c r="S2922" s="251"/>
      <c r="T2922" s="252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3" t="s">
        <v>171</v>
      </c>
      <c r="AU2922" s="253" t="s">
        <v>81</v>
      </c>
      <c r="AV2922" s="14" t="s">
        <v>81</v>
      </c>
      <c r="AW2922" s="14" t="s">
        <v>33</v>
      </c>
      <c r="AX2922" s="14" t="s">
        <v>72</v>
      </c>
      <c r="AY2922" s="253" t="s">
        <v>160</v>
      </c>
    </row>
    <row r="2923" s="14" customFormat="1">
      <c r="A2923" s="14"/>
      <c r="B2923" s="243"/>
      <c r="C2923" s="244"/>
      <c r="D2923" s="234" t="s">
        <v>171</v>
      </c>
      <c r="E2923" s="245" t="s">
        <v>19</v>
      </c>
      <c r="F2923" s="246" t="s">
        <v>2811</v>
      </c>
      <c r="G2923" s="244"/>
      <c r="H2923" s="247">
        <v>0.39800000000000002</v>
      </c>
      <c r="I2923" s="248"/>
      <c r="J2923" s="244"/>
      <c r="K2923" s="244"/>
      <c r="L2923" s="249"/>
      <c r="M2923" s="250"/>
      <c r="N2923" s="251"/>
      <c r="O2923" s="251"/>
      <c r="P2923" s="251"/>
      <c r="Q2923" s="251"/>
      <c r="R2923" s="251"/>
      <c r="S2923" s="251"/>
      <c r="T2923" s="252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53" t="s">
        <v>171</v>
      </c>
      <c r="AU2923" s="253" t="s">
        <v>81</v>
      </c>
      <c r="AV2923" s="14" t="s">
        <v>81</v>
      </c>
      <c r="AW2923" s="14" t="s">
        <v>33</v>
      </c>
      <c r="AX2923" s="14" t="s">
        <v>72</v>
      </c>
      <c r="AY2923" s="253" t="s">
        <v>160</v>
      </c>
    </row>
    <row r="2924" s="14" customFormat="1">
      <c r="A2924" s="14"/>
      <c r="B2924" s="243"/>
      <c r="C2924" s="244"/>
      <c r="D2924" s="234" t="s">
        <v>171</v>
      </c>
      <c r="E2924" s="245" t="s">
        <v>19</v>
      </c>
      <c r="F2924" s="246" t="s">
        <v>1363</v>
      </c>
      <c r="G2924" s="244"/>
      <c r="H2924" s="247">
        <v>-1.5760000000000001</v>
      </c>
      <c r="I2924" s="248"/>
      <c r="J2924" s="244"/>
      <c r="K2924" s="244"/>
      <c r="L2924" s="249"/>
      <c r="M2924" s="250"/>
      <c r="N2924" s="251"/>
      <c r="O2924" s="251"/>
      <c r="P2924" s="251"/>
      <c r="Q2924" s="251"/>
      <c r="R2924" s="251"/>
      <c r="S2924" s="251"/>
      <c r="T2924" s="252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3" t="s">
        <v>171</v>
      </c>
      <c r="AU2924" s="253" t="s">
        <v>81</v>
      </c>
      <c r="AV2924" s="14" t="s">
        <v>81</v>
      </c>
      <c r="AW2924" s="14" t="s">
        <v>33</v>
      </c>
      <c r="AX2924" s="14" t="s">
        <v>72</v>
      </c>
      <c r="AY2924" s="253" t="s">
        <v>160</v>
      </c>
    </row>
    <row r="2925" s="13" customFormat="1">
      <c r="A2925" s="13"/>
      <c r="B2925" s="232"/>
      <c r="C2925" s="233"/>
      <c r="D2925" s="234" t="s">
        <v>171</v>
      </c>
      <c r="E2925" s="235" t="s">
        <v>19</v>
      </c>
      <c r="F2925" s="236" t="s">
        <v>1377</v>
      </c>
      <c r="G2925" s="233"/>
      <c r="H2925" s="235" t="s">
        <v>19</v>
      </c>
      <c r="I2925" s="237"/>
      <c r="J2925" s="233"/>
      <c r="K2925" s="233"/>
      <c r="L2925" s="238"/>
      <c r="M2925" s="239"/>
      <c r="N2925" s="240"/>
      <c r="O2925" s="240"/>
      <c r="P2925" s="240"/>
      <c r="Q2925" s="240"/>
      <c r="R2925" s="240"/>
      <c r="S2925" s="240"/>
      <c r="T2925" s="241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2" t="s">
        <v>171</v>
      </c>
      <c r="AU2925" s="242" t="s">
        <v>81</v>
      </c>
      <c r="AV2925" s="13" t="s">
        <v>79</v>
      </c>
      <c r="AW2925" s="13" t="s">
        <v>33</v>
      </c>
      <c r="AX2925" s="13" t="s">
        <v>72</v>
      </c>
      <c r="AY2925" s="242" t="s">
        <v>160</v>
      </c>
    </row>
    <row r="2926" s="14" customFormat="1">
      <c r="A2926" s="14"/>
      <c r="B2926" s="243"/>
      <c r="C2926" s="244"/>
      <c r="D2926" s="234" t="s">
        <v>171</v>
      </c>
      <c r="E2926" s="245" t="s">
        <v>19</v>
      </c>
      <c r="F2926" s="246" t="s">
        <v>2812</v>
      </c>
      <c r="G2926" s="244"/>
      <c r="H2926" s="247">
        <v>17</v>
      </c>
      <c r="I2926" s="248"/>
      <c r="J2926" s="244"/>
      <c r="K2926" s="244"/>
      <c r="L2926" s="249"/>
      <c r="M2926" s="250"/>
      <c r="N2926" s="251"/>
      <c r="O2926" s="251"/>
      <c r="P2926" s="251"/>
      <c r="Q2926" s="251"/>
      <c r="R2926" s="251"/>
      <c r="S2926" s="251"/>
      <c r="T2926" s="252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3" t="s">
        <v>171</v>
      </c>
      <c r="AU2926" s="253" t="s">
        <v>81</v>
      </c>
      <c r="AV2926" s="14" t="s">
        <v>81</v>
      </c>
      <c r="AW2926" s="14" t="s">
        <v>33</v>
      </c>
      <c r="AX2926" s="14" t="s">
        <v>72</v>
      </c>
      <c r="AY2926" s="253" t="s">
        <v>160</v>
      </c>
    </row>
    <row r="2927" s="14" customFormat="1">
      <c r="A2927" s="14"/>
      <c r="B2927" s="243"/>
      <c r="C2927" s="244"/>
      <c r="D2927" s="234" t="s">
        <v>171</v>
      </c>
      <c r="E2927" s="245" t="s">
        <v>19</v>
      </c>
      <c r="F2927" s="246" t="s">
        <v>2811</v>
      </c>
      <c r="G2927" s="244"/>
      <c r="H2927" s="247">
        <v>0.39800000000000002</v>
      </c>
      <c r="I2927" s="248"/>
      <c r="J2927" s="244"/>
      <c r="K2927" s="244"/>
      <c r="L2927" s="249"/>
      <c r="M2927" s="250"/>
      <c r="N2927" s="251"/>
      <c r="O2927" s="251"/>
      <c r="P2927" s="251"/>
      <c r="Q2927" s="251"/>
      <c r="R2927" s="251"/>
      <c r="S2927" s="251"/>
      <c r="T2927" s="252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3" t="s">
        <v>171</v>
      </c>
      <c r="AU2927" s="253" t="s">
        <v>81</v>
      </c>
      <c r="AV2927" s="14" t="s">
        <v>81</v>
      </c>
      <c r="AW2927" s="14" t="s">
        <v>33</v>
      </c>
      <c r="AX2927" s="14" t="s">
        <v>72</v>
      </c>
      <c r="AY2927" s="253" t="s">
        <v>160</v>
      </c>
    </row>
    <row r="2928" s="14" customFormat="1">
      <c r="A2928" s="14"/>
      <c r="B2928" s="243"/>
      <c r="C2928" s="244"/>
      <c r="D2928" s="234" t="s">
        <v>171</v>
      </c>
      <c r="E2928" s="245" t="s">
        <v>19</v>
      </c>
      <c r="F2928" s="246" t="s">
        <v>1363</v>
      </c>
      <c r="G2928" s="244"/>
      <c r="H2928" s="247">
        <v>-1.5760000000000001</v>
      </c>
      <c r="I2928" s="248"/>
      <c r="J2928" s="244"/>
      <c r="K2928" s="244"/>
      <c r="L2928" s="249"/>
      <c r="M2928" s="250"/>
      <c r="N2928" s="251"/>
      <c r="O2928" s="251"/>
      <c r="P2928" s="251"/>
      <c r="Q2928" s="251"/>
      <c r="R2928" s="251"/>
      <c r="S2928" s="251"/>
      <c r="T2928" s="252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3" t="s">
        <v>171</v>
      </c>
      <c r="AU2928" s="253" t="s">
        <v>81</v>
      </c>
      <c r="AV2928" s="14" t="s">
        <v>81</v>
      </c>
      <c r="AW2928" s="14" t="s">
        <v>33</v>
      </c>
      <c r="AX2928" s="14" t="s">
        <v>72</v>
      </c>
      <c r="AY2928" s="253" t="s">
        <v>160</v>
      </c>
    </row>
    <row r="2929" s="15" customFormat="1">
      <c r="A2929" s="15"/>
      <c r="B2929" s="254"/>
      <c r="C2929" s="255"/>
      <c r="D2929" s="234" t="s">
        <v>171</v>
      </c>
      <c r="E2929" s="256" t="s">
        <v>19</v>
      </c>
      <c r="F2929" s="257" t="s">
        <v>173</v>
      </c>
      <c r="G2929" s="255"/>
      <c r="H2929" s="258">
        <v>128.89599999999999</v>
      </c>
      <c r="I2929" s="259"/>
      <c r="J2929" s="255"/>
      <c r="K2929" s="255"/>
      <c r="L2929" s="260"/>
      <c r="M2929" s="261"/>
      <c r="N2929" s="262"/>
      <c r="O2929" s="262"/>
      <c r="P2929" s="262"/>
      <c r="Q2929" s="262"/>
      <c r="R2929" s="262"/>
      <c r="S2929" s="262"/>
      <c r="T2929" s="263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  <c r="AE2929" s="15"/>
      <c r="AT2929" s="264" t="s">
        <v>171</v>
      </c>
      <c r="AU2929" s="264" t="s">
        <v>81</v>
      </c>
      <c r="AV2929" s="15" t="s">
        <v>167</v>
      </c>
      <c r="AW2929" s="15" t="s">
        <v>33</v>
      </c>
      <c r="AX2929" s="15" t="s">
        <v>79</v>
      </c>
      <c r="AY2929" s="264" t="s">
        <v>160</v>
      </c>
    </row>
    <row r="2930" s="2" customFormat="1" ht="24.15" customHeight="1">
      <c r="A2930" s="40"/>
      <c r="B2930" s="41"/>
      <c r="C2930" s="214" t="s">
        <v>2813</v>
      </c>
      <c r="D2930" s="214" t="s">
        <v>162</v>
      </c>
      <c r="E2930" s="215" t="s">
        <v>2814</v>
      </c>
      <c r="F2930" s="216" t="s">
        <v>2815</v>
      </c>
      <c r="G2930" s="217" t="s">
        <v>181</v>
      </c>
      <c r="H2930" s="218">
        <v>128.89599999999999</v>
      </c>
      <c r="I2930" s="219"/>
      <c r="J2930" s="220">
        <f>ROUND(I2930*H2930,2)</f>
        <v>0</v>
      </c>
      <c r="K2930" s="216" t="s">
        <v>166</v>
      </c>
      <c r="L2930" s="46"/>
      <c r="M2930" s="221" t="s">
        <v>19</v>
      </c>
      <c r="N2930" s="222" t="s">
        <v>43</v>
      </c>
      <c r="O2930" s="86"/>
      <c r="P2930" s="223">
        <f>O2930*H2930</f>
        <v>0</v>
      </c>
      <c r="Q2930" s="223">
        <v>0.0060499999999999998</v>
      </c>
      <c r="R2930" s="223">
        <f>Q2930*H2930</f>
        <v>0.77982079999999987</v>
      </c>
      <c r="S2930" s="223">
        <v>0</v>
      </c>
      <c r="T2930" s="224">
        <f>S2930*H2930</f>
        <v>0</v>
      </c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R2930" s="225" t="s">
        <v>269</v>
      </c>
      <c r="AT2930" s="225" t="s">
        <v>162</v>
      </c>
      <c r="AU2930" s="225" t="s">
        <v>81</v>
      </c>
      <c r="AY2930" s="19" t="s">
        <v>160</v>
      </c>
      <c r="BE2930" s="226">
        <f>IF(N2930="základní",J2930,0)</f>
        <v>0</v>
      </c>
      <c r="BF2930" s="226">
        <f>IF(N2930="snížená",J2930,0)</f>
        <v>0</v>
      </c>
      <c r="BG2930" s="226">
        <f>IF(N2930="zákl. přenesená",J2930,0)</f>
        <v>0</v>
      </c>
      <c r="BH2930" s="226">
        <f>IF(N2930="sníž. přenesená",J2930,0)</f>
        <v>0</v>
      </c>
      <c r="BI2930" s="226">
        <f>IF(N2930="nulová",J2930,0)</f>
        <v>0</v>
      </c>
      <c r="BJ2930" s="19" t="s">
        <v>79</v>
      </c>
      <c r="BK2930" s="226">
        <f>ROUND(I2930*H2930,2)</f>
        <v>0</v>
      </c>
      <c r="BL2930" s="19" t="s">
        <v>269</v>
      </c>
      <c r="BM2930" s="225" t="s">
        <v>2816</v>
      </c>
    </row>
    <row r="2931" s="2" customFormat="1">
      <c r="A2931" s="40"/>
      <c r="B2931" s="41"/>
      <c r="C2931" s="42"/>
      <c r="D2931" s="227" t="s">
        <v>169</v>
      </c>
      <c r="E2931" s="42"/>
      <c r="F2931" s="228" t="s">
        <v>2817</v>
      </c>
      <c r="G2931" s="42"/>
      <c r="H2931" s="42"/>
      <c r="I2931" s="229"/>
      <c r="J2931" s="42"/>
      <c r="K2931" s="42"/>
      <c r="L2931" s="46"/>
      <c r="M2931" s="230"/>
      <c r="N2931" s="231"/>
      <c r="O2931" s="86"/>
      <c r="P2931" s="86"/>
      <c r="Q2931" s="86"/>
      <c r="R2931" s="86"/>
      <c r="S2931" s="86"/>
      <c r="T2931" s="87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T2931" s="19" t="s">
        <v>169</v>
      </c>
      <c r="AU2931" s="19" t="s">
        <v>81</v>
      </c>
    </row>
    <row r="2932" s="13" customFormat="1">
      <c r="A2932" s="13"/>
      <c r="B2932" s="232"/>
      <c r="C2932" s="233"/>
      <c r="D2932" s="234" t="s">
        <v>171</v>
      </c>
      <c r="E2932" s="235" t="s">
        <v>19</v>
      </c>
      <c r="F2932" s="236" t="s">
        <v>324</v>
      </c>
      <c r="G2932" s="233"/>
      <c r="H2932" s="235" t="s">
        <v>19</v>
      </c>
      <c r="I2932" s="237"/>
      <c r="J2932" s="233"/>
      <c r="K2932" s="233"/>
      <c r="L2932" s="238"/>
      <c r="M2932" s="239"/>
      <c r="N2932" s="240"/>
      <c r="O2932" s="240"/>
      <c r="P2932" s="240"/>
      <c r="Q2932" s="240"/>
      <c r="R2932" s="240"/>
      <c r="S2932" s="240"/>
      <c r="T2932" s="241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2" t="s">
        <v>171</v>
      </c>
      <c r="AU2932" s="242" t="s">
        <v>81</v>
      </c>
      <c r="AV2932" s="13" t="s">
        <v>79</v>
      </c>
      <c r="AW2932" s="13" t="s">
        <v>33</v>
      </c>
      <c r="AX2932" s="13" t="s">
        <v>72</v>
      </c>
      <c r="AY2932" s="242" t="s">
        <v>160</v>
      </c>
    </row>
    <row r="2933" s="13" customFormat="1">
      <c r="A2933" s="13"/>
      <c r="B2933" s="232"/>
      <c r="C2933" s="233"/>
      <c r="D2933" s="234" t="s">
        <v>171</v>
      </c>
      <c r="E2933" s="235" t="s">
        <v>19</v>
      </c>
      <c r="F2933" s="236" t="s">
        <v>1322</v>
      </c>
      <c r="G2933" s="233"/>
      <c r="H2933" s="235" t="s">
        <v>19</v>
      </c>
      <c r="I2933" s="237"/>
      <c r="J2933" s="233"/>
      <c r="K2933" s="233"/>
      <c r="L2933" s="238"/>
      <c r="M2933" s="239"/>
      <c r="N2933" s="240"/>
      <c r="O2933" s="240"/>
      <c r="P2933" s="240"/>
      <c r="Q2933" s="240"/>
      <c r="R2933" s="240"/>
      <c r="S2933" s="240"/>
      <c r="T2933" s="241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2" t="s">
        <v>171</v>
      </c>
      <c r="AU2933" s="242" t="s">
        <v>81</v>
      </c>
      <c r="AV2933" s="13" t="s">
        <v>79</v>
      </c>
      <c r="AW2933" s="13" t="s">
        <v>33</v>
      </c>
      <c r="AX2933" s="13" t="s">
        <v>72</v>
      </c>
      <c r="AY2933" s="242" t="s">
        <v>160</v>
      </c>
    </row>
    <row r="2934" s="14" customFormat="1">
      <c r="A2934" s="14"/>
      <c r="B2934" s="243"/>
      <c r="C2934" s="244"/>
      <c r="D2934" s="234" t="s">
        <v>171</v>
      </c>
      <c r="E2934" s="245" t="s">
        <v>19</v>
      </c>
      <c r="F2934" s="246" t="s">
        <v>2803</v>
      </c>
      <c r="G2934" s="244"/>
      <c r="H2934" s="247">
        <v>23.239999999999998</v>
      </c>
      <c r="I2934" s="248"/>
      <c r="J2934" s="244"/>
      <c r="K2934" s="244"/>
      <c r="L2934" s="249"/>
      <c r="M2934" s="250"/>
      <c r="N2934" s="251"/>
      <c r="O2934" s="251"/>
      <c r="P2934" s="251"/>
      <c r="Q2934" s="251"/>
      <c r="R2934" s="251"/>
      <c r="S2934" s="251"/>
      <c r="T2934" s="252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3" t="s">
        <v>171</v>
      </c>
      <c r="AU2934" s="253" t="s">
        <v>81</v>
      </c>
      <c r="AV2934" s="14" t="s">
        <v>81</v>
      </c>
      <c r="AW2934" s="14" t="s">
        <v>33</v>
      </c>
      <c r="AX2934" s="14" t="s">
        <v>72</v>
      </c>
      <c r="AY2934" s="253" t="s">
        <v>160</v>
      </c>
    </row>
    <row r="2935" s="14" customFormat="1">
      <c r="A2935" s="14"/>
      <c r="B2935" s="243"/>
      <c r="C2935" s="244"/>
      <c r="D2935" s="234" t="s">
        <v>171</v>
      </c>
      <c r="E2935" s="245" t="s">
        <v>19</v>
      </c>
      <c r="F2935" s="246" t="s">
        <v>1324</v>
      </c>
      <c r="G2935" s="244"/>
      <c r="H2935" s="247">
        <v>-2.52</v>
      </c>
      <c r="I2935" s="248"/>
      <c r="J2935" s="244"/>
      <c r="K2935" s="244"/>
      <c r="L2935" s="249"/>
      <c r="M2935" s="250"/>
      <c r="N2935" s="251"/>
      <c r="O2935" s="251"/>
      <c r="P2935" s="251"/>
      <c r="Q2935" s="251"/>
      <c r="R2935" s="251"/>
      <c r="S2935" s="251"/>
      <c r="T2935" s="252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3" t="s">
        <v>171</v>
      </c>
      <c r="AU2935" s="253" t="s">
        <v>81</v>
      </c>
      <c r="AV2935" s="14" t="s">
        <v>81</v>
      </c>
      <c r="AW2935" s="14" t="s">
        <v>33</v>
      </c>
      <c r="AX2935" s="14" t="s">
        <v>72</v>
      </c>
      <c r="AY2935" s="253" t="s">
        <v>160</v>
      </c>
    </row>
    <row r="2936" s="13" customFormat="1">
      <c r="A2936" s="13"/>
      <c r="B2936" s="232"/>
      <c r="C2936" s="233"/>
      <c r="D2936" s="234" t="s">
        <v>171</v>
      </c>
      <c r="E2936" s="235" t="s">
        <v>19</v>
      </c>
      <c r="F2936" s="236" t="s">
        <v>1267</v>
      </c>
      <c r="G2936" s="233"/>
      <c r="H2936" s="235" t="s">
        <v>19</v>
      </c>
      <c r="I2936" s="237"/>
      <c r="J2936" s="233"/>
      <c r="K2936" s="233"/>
      <c r="L2936" s="238"/>
      <c r="M2936" s="239"/>
      <c r="N2936" s="240"/>
      <c r="O2936" s="240"/>
      <c r="P2936" s="240"/>
      <c r="Q2936" s="240"/>
      <c r="R2936" s="240"/>
      <c r="S2936" s="240"/>
      <c r="T2936" s="241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2" t="s">
        <v>171</v>
      </c>
      <c r="AU2936" s="242" t="s">
        <v>81</v>
      </c>
      <c r="AV2936" s="13" t="s">
        <v>79</v>
      </c>
      <c r="AW2936" s="13" t="s">
        <v>33</v>
      </c>
      <c r="AX2936" s="13" t="s">
        <v>72</v>
      </c>
      <c r="AY2936" s="242" t="s">
        <v>160</v>
      </c>
    </row>
    <row r="2937" s="14" customFormat="1">
      <c r="A2937" s="14"/>
      <c r="B2937" s="243"/>
      <c r="C2937" s="244"/>
      <c r="D2937" s="234" t="s">
        <v>171</v>
      </c>
      <c r="E2937" s="245" t="s">
        <v>19</v>
      </c>
      <c r="F2937" s="246" t="s">
        <v>2804</v>
      </c>
      <c r="G2937" s="244"/>
      <c r="H2937" s="247">
        <v>7.5359999999999996</v>
      </c>
      <c r="I2937" s="248"/>
      <c r="J2937" s="244"/>
      <c r="K2937" s="244"/>
      <c r="L2937" s="249"/>
      <c r="M2937" s="250"/>
      <c r="N2937" s="251"/>
      <c r="O2937" s="251"/>
      <c r="P2937" s="251"/>
      <c r="Q2937" s="251"/>
      <c r="R2937" s="251"/>
      <c r="S2937" s="251"/>
      <c r="T2937" s="252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3" t="s">
        <v>171</v>
      </c>
      <c r="AU2937" s="253" t="s">
        <v>81</v>
      </c>
      <c r="AV2937" s="14" t="s">
        <v>81</v>
      </c>
      <c r="AW2937" s="14" t="s">
        <v>33</v>
      </c>
      <c r="AX2937" s="14" t="s">
        <v>72</v>
      </c>
      <c r="AY2937" s="253" t="s">
        <v>160</v>
      </c>
    </row>
    <row r="2938" s="14" customFormat="1">
      <c r="A2938" s="14"/>
      <c r="B2938" s="243"/>
      <c r="C2938" s="244"/>
      <c r="D2938" s="234" t="s">
        <v>171</v>
      </c>
      <c r="E2938" s="245" t="s">
        <v>19</v>
      </c>
      <c r="F2938" s="246" t="s">
        <v>2805</v>
      </c>
      <c r="G2938" s="244"/>
      <c r="H2938" s="247">
        <v>1.2</v>
      </c>
      <c r="I2938" s="248"/>
      <c r="J2938" s="244"/>
      <c r="K2938" s="244"/>
      <c r="L2938" s="249"/>
      <c r="M2938" s="250"/>
      <c r="N2938" s="251"/>
      <c r="O2938" s="251"/>
      <c r="P2938" s="251"/>
      <c r="Q2938" s="251"/>
      <c r="R2938" s="251"/>
      <c r="S2938" s="251"/>
      <c r="T2938" s="252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3" t="s">
        <v>171</v>
      </c>
      <c r="AU2938" s="253" t="s">
        <v>81</v>
      </c>
      <c r="AV2938" s="14" t="s">
        <v>81</v>
      </c>
      <c r="AW2938" s="14" t="s">
        <v>33</v>
      </c>
      <c r="AX2938" s="14" t="s">
        <v>72</v>
      </c>
      <c r="AY2938" s="253" t="s">
        <v>160</v>
      </c>
    </row>
    <row r="2939" s="14" customFormat="1">
      <c r="A2939" s="14"/>
      <c r="B2939" s="243"/>
      <c r="C2939" s="244"/>
      <c r="D2939" s="234" t="s">
        <v>171</v>
      </c>
      <c r="E2939" s="245" t="s">
        <v>19</v>
      </c>
      <c r="F2939" s="246" t="s">
        <v>2806</v>
      </c>
      <c r="G2939" s="244"/>
      <c r="H2939" s="247">
        <v>3.1000000000000001</v>
      </c>
      <c r="I2939" s="248"/>
      <c r="J2939" s="244"/>
      <c r="K2939" s="244"/>
      <c r="L2939" s="249"/>
      <c r="M2939" s="250"/>
      <c r="N2939" s="251"/>
      <c r="O2939" s="251"/>
      <c r="P2939" s="251"/>
      <c r="Q2939" s="251"/>
      <c r="R2939" s="251"/>
      <c r="S2939" s="251"/>
      <c r="T2939" s="252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3" t="s">
        <v>171</v>
      </c>
      <c r="AU2939" s="253" t="s">
        <v>81</v>
      </c>
      <c r="AV2939" s="14" t="s">
        <v>81</v>
      </c>
      <c r="AW2939" s="14" t="s">
        <v>33</v>
      </c>
      <c r="AX2939" s="14" t="s">
        <v>72</v>
      </c>
      <c r="AY2939" s="253" t="s">
        <v>160</v>
      </c>
    </row>
    <row r="2940" s="13" customFormat="1">
      <c r="A2940" s="13"/>
      <c r="B2940" s="232"/>
      <c r="C2940" s="233"/>
      <c r="D2940" s="234" t="s">
        <v>171</v>
      </c>
      <c r="E2940" s="235" t="s">
        <v>19</v>
      </c>
      <c r="F2940" s="236" t="s">
        <v>326</v>
      </c>
      <c r="G2940" s="233"/>
      <c r="H2940" s="235" t="s">
        <v>19</v>
      </c>
      <c r="I2940" s="237"/>
      <c r="J2940" s="233"/>
      <c r="K2940" s="233"/>
      <c r="L2940" s="238"/>
      <c r="M2940" s="239"/>
      <c r="N2940" s="240"/>
      <c r="O2940" s="240"/>
      <c r="P2940" s="240"/>
      <c r="Q2940" s="240"/>
      <c r="R2940" s="240"/>
      <c r="S2940" s="240"/>
      <c r="T2940" s="241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2" t="s">
        <v>171</v>
      </c>
      <c r="AU2940" s="242" t="s">
        <v>81</v>
      </c>
      <c r="AV2940" s="13" t="s">
        <v>79</v>
      </c>
      <c r="AW2940" s="13" t="s">
        <v>33</v>
      </c>
      <c r="AX2940" s="13" t="s">
        <v>72</v>
      </c>
      <c r="AY2940" s="242" t="s">
        <v>160</v>
      </c>
    </row>
    <row r="2941" s="13" customFormat="1">
      <c r="A2941" s="13"/>
      <c r="B2941" s="232"/>
      <c r="C2941" s="233"/>
      <c r="D2941" s="234" t="s">
        <v>171</v>
      </c>
      <c r="E2941" s="235" t="s">
        <v>19</v>
      </c>
      <c r="F2941" s="236" t="s">
        <v>446</v>
      </c>
      <c r="G2941" s="233"/>
      <c r="H2941" s="235" t="s">
        <v>19</v>
      </c>
      <c r="I2941" s="237"/>
      <c r="J2941" s="233"/>
      <c r="K2941" s="233"/>
      <c r="L2941" s="238"/>
      <c r="M2941" s="239"/>
      <c r="N2941" s="240"/>
      <c r="O2941" s="240"/>
      <c r="P2941" s="240"/>
      <c r="Q2941" s="240"/>
      <c r="R2941" s="240"/>
      <c r="S2941" s="240"/>
      <c r="T2941" s="241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2" t="s">
        <v>171</v>
      </c>
      <c r="AU2941" s="242" t="s">
        <v>81</v>
      </c>
      <c r="AV2941" s="13" t="s">
        <v>79</v>
      </c>
      <c r="AW2941" s="13" t="s">
        <v>33</v>
      </c>
      <c r="AX2941" s="13" t="s">
        <v>72</v>
      </c>
      <c r="AY2941" s="242" t="s">
        <v>160</v>
      </c>
    </row>
    <row r="2942" s="14" customFormat="1">
      <c r="A2942" s="14"/>
      <c r="B2942" s="243"/>
      <c r="C2942" s="244"/>
      <c r="D2942" s="234" t="s">
        <v>171</v>
      </c>
      <c r="E2942" s="245" t="s">
        <v>19</v>
      </c>
      <c r="F2942" s="246" t="s">
        <v>2807</v>
      </c>
      <c r="G2942" s="244"/>
      <c r="H2942" s="247">
        <v>6.7999999999999998</v>
      </c>
      <c r="I2942" s="248"/>
      <c r="J2942" s="244"/>
      <c r="K2942" s="244"/>
      <c r="L2942" s="249"/>
      <c r="M2942" s="250"/>
      <c r="N2942" s="251"/>
      <c r="O2942" s="251"/>
      <c r="P2942" s="251"/>
      <c r="Q2942" s="251"/>
      <c r="R2942" s="251"/>
      <c r="S2942" s="251"/>
      <c r="T2942" s="252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3" t="s">
        <v>171</v>
      </c>
      <c r="AU2942" s="253" t="s">
        <v>81</v>
      </c>
      <c r="AV2942" s="14" t="s">
        <v>81</v>
      </c>
      <c r="AW2942" s="14" t="s">
        <v>33</v>
      </c>
      <c r="AX2942" s="14" t="s">
        <v>72</v>
      </c>
      <c r="AY2942" s="253" t="s">
        <v>160</v>
      </c>
    </row>
    <row r="2943" s="13" customFormat="1">
      <c r="A2943" s="13"/>
      <c r="B2943" s="232"/>
      <c r="C2943" s="233"/>
      <c r="D2943" s="234" t="s">
        <v>171</v>
      </c>
      <c r="E2943" s="235" t="s">
        <v>19</v>
      </c>
      <c r="F2943" s="236" t="s">
        <v>1353</v>
      </c>
      <c r="G2943" s="233"/>
      <c r="H2943" s="235" t="s">
        <v>19</v>
      </c>
      <c r="I2943" s="237"/>
      <c r="J2943" s="233"/>
      <c r="K2943" s="233"/>
      <c r="L2943" s="238"/>
      <c r="M2943" s="239"/>
      <c r="N2943" s="240"/>
      <c r="O2943" s="240"/>
      <c r="P2943" s="240"/>
      <c r="Q2943" s="240"/>
      <c r="R2943" s="240"/>
      <c r="S2943" s="240"/>
      <c r="T2943" s="241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2" t="s">
        <v>171</v>
      </c>
      <c r="AU2943" s="242" t="s">
        <v>81</v>
      </c>
      <c r="AV2943" s="13" t="s">
        <v>79</v>
      </c>
      <c r="AW2943" s="13" t="s">
        <v>33</v>
      </c>
      <c r="AX2943" s="13" t="s">
        <v>72</v>
      </c>
      <c r="AY2943" s="242" t="s">
        <v>160</v>
      </c>
    </row>
    <row r="2944" s="14" customFormat="1">
      <c r="A2944" s="14"/>
      <c r="B2944" s="243"/>
      <c r="C2944" s="244"/>
      <c r="D2944" s="234" t="s">
        <v>171</v>
      </c>
      <c r="E2944" s="245" t="s">
        <v>19</v>
      </c>
      <c r="F2944" s="246" t="s">
        <v>2808</v>
      </c>
      <c r="G2944" s="244"/>
      <c r="H2944" s="247">
        <v>5.7000000000000002</v>
      </c>
      <c r="I2944" s="248"/>
      <c r="J2944" s="244"/>
      <c r="K2944" s="244"/>
      <c r="L2944" s="249"/>
      <c r="M2944" s="250"/>
      <c r="N2944" s="251"/>
      <c r="O2944" s="251"/>
      <c r="P2944" s="251"/>
      <c r="Q2944" s="251"/>
      <c r="R2944" s="251"/>
      <c r="S2944" s="251"/>
      <c r="T2944" s="252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3" t="s">
        <v>171</v>
      </c>
      <c r="AU2944" s="253" t="s">
        <v>81</v>
      </c>
      <c r="AV2944" s="14" t="s">
        <v>81</v>
      </c>
      <c r="AW2944" s="14" t="s">
        <v>33</v>
      </c>
      <c r="AX2944" s="14" t="s">
        <v>72</v>
      </c>
      <c r="AY2944" s="253" t="s">
        <v>160</v>
      </c>
    </row>
    <row r="2945" s="14" customFormat="1">
      <c r="A2945" s="14"/>
      <c r="B2945" s="243"/>
      <c r="C2945" s="244"/>
      <c r="D2945" s="234" t="s">
        <v>171</v>
      </c>
      <c r="E2945" s="245" t="s">
        <v>19</v>
      </c>
      <c r="F2945" s="246" t="s">
        <v>2809</v>
      </c>
      <c r="G2945" s="244"/>
      <c r="H2945" s="247">
        <v>5.1299999999999999</v>
      </c>
      <c r="I2945" s="248"/>
      <c r="J2945" s="244"/>
      <c r="K2945" s="244"/>
      <c r="L2945" s="249"/>
      <c r="M2945" s="250"/>
      <c r="N2945" s="251"/>
      <c r="O2945" s="251"/>
      <c r="P2945" s="251"/>
      <c r="Q2945" s="251"/>
      <c r="R2945" s="251"/>
      <c r="S2945" s="251"/>
      <c r="T2945" s="252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3" t="s">
        <v>171</v>
      </c>
      <c r="AU2945" s="253" t="s">
        <v>81</v>
      </c>
      <c r="AV2945" s="14" t="s">
        <v>81</v>
      </c>
      <c r="AW2945" s="14" t="s">
        <v>33</v>
      </c>
      <c r="AX2945" s="14" t="s">
        <v>72</v>
      </c>
      <c r="AY2945" s="253" t="s">
        <v>160</v>
      </c>
    </row>
    <row r="2946" s="13" customFormat="1">
      <c r="A2946" s="13"/>
      <c r="B2946" s="232"/>
      <c r="C2946" s="233"/>
      <c r="D2946" s="234" t="s">
        <v>171</v>
      </c>
      <c r="E2946" s="235" t="s">
        <v>19</v>
      </c>
      <c r="F2946" s="236" t="s">
        <v>1361</v>
      </c>
      <c r="G2946" s="233"/>
      <c r="H2946" s="235" t="s">
        <v>19</v>
      </c>
      <c r="I2946" s="237"/>
      <c r="J2946" s="233"/>
      <c r="K2946" s="233"/>
      <c r="L2946" s="238"/>
      <c r="M2946" s="239"/>
      <c r="N2946" s="240"/>
      <c r="O2946" s="240"/>
      <c r="P2946" s="240"/>
      <c r="Q2946" s="240"/>
      <c r="R2946" s="240"/>
      <c r="S2946" s="240"/>
      <c r="T2946" s="241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2" t="s">
        <v>171</v>
      </c>
      <c r="AU2946" s="242" t="s">
        <v>81</v>
      </c>
      <c r="AV2946" s="13" t="s">
        <v>79</v>
      </c>
      <c r="AW2946" s="13" t="s">
        <v>33</v>
      </c>
      <c r="AX2946" s="13" t="s">
        <v>72</v>
      </c>
      <c r="AY2946" s="242" t="s">
        <v>160</v>
      </c>
    </row>
    <row r="2947" s="14" customFormat="1">
      <c r="A2947" s="14"/>
      <c r="B2947" s="243"/>
      <c r="C2947" s="244"/>
      <c r="D2947" s="234" t="s">
        <v>171</v>
      </c>
      <c r="E2947" s="245" t="s">
        <v>19</v>
      </c>
      <c r="F2947" s="246" t="s">
        <v>2810</v>
      </c>
      <c r="G2947" s="244"/>
      <c r="H2947" s="247">
        <v>16.600000000000001</v>
      </c>
      <c r="I2947" s="248"/>
      <c r="J2947" s="244"/>
      <c r="K2947" s="244"/>
      <c r="L2947" s="249"/>
      <c r="M2947" s="250"/>
      <c r="N2947" s="251"/>
      <c r="O2947" s="251"/>
      <c r="P2947" s="251"/>
      <c r="Q2947" s="251"/>
      <c r="R2947" s="251"/>
      <c r="S2947" s="251"/>
      <c r="T2947" s="252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3" t="s">
        <v>171</v>
      </c>
      <c r="AU2947" s="253" t="s">
        <v>81</v>
      </c>
      <c r="AV2947" s="14" t="s">
        <v>81</v>
      </c>
      <c r="AW2947" s="14" t="s">
        <v>33</v>
      </c>
      <c r="AX2947" s="14" t="s">
        <v>72</v>
      </c>
      <c r="AY2947" s="253" t="s">
        <v>160</v>
      </c>
    </row>
    <row r="2948" s="14" customFormat="1">
      <c r="A2948" s="14"/>
      <c r="B2948" s="243"/>
      <c r="C2948" s="244"/>
      <c r="D2948" s="234" t="s">
        <v>171</v>
      </c>
      <c r="E2948" s="245" t="s">
        <v>19</v>
      </c>
      <c r="F2948" s="246" t="s">
        <v>2811</v>
      </c>
      <c r="G2948" s="244"/>
      <c r="H2948" s="247">
        <v>0.39800000000000002</v>
      </c>
      <c r="I2948" s="248"/>
      <c r="J2948" s="244"/>
      <c r="K2948" s="244"/>
      <c r="L2948" s="249"/>
      <c r="M2948" s="250"/>
      <c r="N2948" s="251"/>
      <c r="O2948" s="251"/>
      <c r="P2948" s="251"/>
      <c r="Q2948" s="251"/>
      <c r="R2948" s="251"/>
      <c r="S2948" s="251"/>
      <c r="T2948" s="252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3" t="s">
        <v>171</v>
      </c>
      <c r="AU2948" s="253" t="s">
        <v>81</v>
      </c>
      <c r="AV2948" s="14" t="s">
        <v>81</v>
      </c>
      <c r="AW2948" s="14" t="s">
        <v>33</v>
      </c>
      <c r="AX2948" s="14" t="s">
        <v>72</v>
      </c>
      <c r="AY2948" s="253" t="s">
        <v>160</v>
      </c>
    </row>
    <row r="2949" s="14" customFormat="1">
      <c r="A2949" s="14"/>
      <c r="B2949" s="243"/>
      <c r="C2949" s="244"/>
      <c r="D2949" s="234" t="s">
        <v>171</v>
      </c>
      <c r="E2949" s="245" t="s">
        <v>19</v>
      </c>
      <c r="F2949" s="246" t="s">
        <v>1363</v>
      </c>
      <c r="G2949" s="244"/>
      <c r="H2949" s="247">
        <v>-1.5760000000000001</v>
      </c>
      <c r="I2949" s="248"/>
      <c r="J2949" s="244"/>
      <c r="K2949" s="244"/>
      <c r="L2949" s="249"/>
      <c r="M2949" s="250"/>
      <c r="N2949" s="251"/>
      <c r="O2949" s="251"/>
      <c r="P2949" s="251"/>
      <c r="Q2949" s="251"/>
      <c r="R2949" s="251"/>
      <c r="S2949" s="251"/>
      <c r="T2949" s="252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3" t="s">
        <v>171</v>
      </c>
      <c r="AU2949" s="253" t="s">
        <v>81</v>
      </c>
      <c r="AV2949" s="14" t="s">
        <v>81</v>
      </c>
      <c r="AW2949" s="14" t="s">
        <v>33</v>
      </c>
      <c r="AX2949" s="14" t="s">
        <v>72</v>
      </c>
      <c r="AY2949" s="253" t="s">
        <v>160</v>
      </c>
    </row>
    <row r="2950" s="13" customFormat="1">
      <c r="A2950" s="13"/>
      <c r="B2950" s="232"/>
      <c r="C2950" s="233"/>
      <c r="D2950" s="234" t="s">
        <v>171</v>
      </c>
      <c r="E2950" s="235" t="s">
        <v>19</v>
      </c>
      <c r="F2950" s="236" t="s">
        <v>1367</v>
      </c>
      <c r="G2950" s="233"/>
      <c r="H2950" s="235" t="s">
        <v>19</v>
      </c>
      <c r="I2950" s="237"/>
      <c r="J2950" s="233"/>
      <c r="K2950" s="233"/>
      <c r="L2950" s="238"/>
      <c r="M2950" s="239"/>
      <c r="N2950" s="240"/>
      <c r="O2950" s="240"/>
      <c r="P2950" s="240"/>
      <c r="Q2950" s="240"/>
      <c r="R2950" s="240"/>
      <c r="S2950" s="240"/>
      <c r="T2950" s="241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2" t="s">
        <v>171</v>
      </c>
      <c r="AU2950" s="242" t="s">
        <v>81</v>
      </c>
      <c r="AV2950" s="13" t="s">
        <v>79</v>
      </c>
      <c r="AW2950" s="13" t="s">
        <v>33</v>
      </c>
      <c r="AX2950" s="13" t="s">
        <v>72</v>
      </c>
      <c r="AY2950" s="242" t="s">
        <v>160</v>
      </c>
    </row>
    <row r="2951" s="14" customFormat="1">
      <c r="A2951" s="14"/>
      <c r="B2951" s="243"/>
      <c r="C2951" s="244"/>
      <c r="D2951" s="234" t="s">
        <v>171</v>
      </c>
      <c r="E2951" s="245" t="s">
        <v>19</v>
      </c>
      <c r="F2951" s="246" t="s">
        <v>2812</v>
      </c>
      <c r="G2951" s="244"/>
      <c r="H2951" s="247">
        <v>17</v>
      </c>
      <c r="I2951" s="248"/>
      <c r="J2951" s="244"/>
      <c r="K2951" s="244"/>
      <c r="L2951" s="249"/>
      <c r="M2951" s="250"/>
      <c r="N2951" s="251"/>
      <c r="O2951" s="251"/>
      <c r="P2951" s="251"/>
      <c r="Q2951" s="251"/>
      <c r="R2951" s="251"/>
      <c r="S2951" s="251"/>
      <c r="T2951" s="252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3" t="s">
        <v>171</v>
      </c>
      <c r="AU2951" s="253" t="s">
        <v>81</v>
      </c>
      <c r="AV2951" s="14" t="s">
        <v>81</v>
      </c>
      <c r="AW2951" s="14" t="s">
        <v>33</v>
      </c>
      <c r="AX2951" s="14" t="s">
        <v>72</v>
      </c>
      <c r="AY2951" s="253" t="s">
        <v>160</v>
      </c>
    </row>
    <row r="2952" s="14" customFormat="1">
      <c r="A2952" s="14"/>
      <c r="B2952" s="243"/>
      <c r="C2952" s="244"/>
      <c r="D2952" s="234" t="s">
        <v>171</v>
      </c>
      <c r="E2952" s="245" t="s">
        <v>19</v>
      </c>
      <c r="F2952" s="246" t="s">
        <v>2811</v>
      </c>
      <c r="G2952" s="244"/>
      <c r="H2952" s="247">
        <v>0.39800000000000002</v>
      </c>
      <c r="I2952" s="248"/>
      <c r="J2952" s="244"/>
      <c r="K2952" s="244"/>
      <c r="L2952" s="249"/>
      <c r="M2952" s="250"/>
      <c r="N2952" s="251"/>
      <c r="O2952" s="251"/>
      <c r="P2952" s="251"/>
      <c r="Q2952" s="251"/>
      <c r="R2952" s="251"/>
      <c r="S2952" s="251"/>
      <c r="T2952" s="252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53" t="s">
        <v>171</v>
      </c>
      <c r="AU2952" s="253" t="s">
        <v>81</v>
      </c>
      <c r="AV2952" s="14" t="s">
        <v>81</v>
      </c>
      <c r="AW2952" s="14" t="s">
        <v>33</v>
      </c>
      <c r="AX2952" s="14" t="s">
        <v>72</v>
      </c>
      <c r="AY2952" s="253" t="s">
        <v>160</v>
      </c>
    </row>
    <row r="2953" s="14" customFormat="1">
      <c r="A2953" s="14"/>
      <c r="B2953" s="243"/>
      <c r="C2953" s="244"/>
      <c r="D2953" s="234" t="s">
        <v>171</v>
      </c>
      <c r="E2953" s="245" t="s">
        <v>19</v>
      </c>
      <c r="F2953" s="246" t="s">
        <v>1363</v>
      </c>
      <c r="G2953" s="244"/>
      <c r="H2953" s="247">
        <v>-1.5760000000000001</v>
      </c>
      <c r="I2953" s="248"/>
      <c r="J2953" s="244"/>
      <c r="K2953" s="244"/>
      <c r="L2953" s="249"/>
      <c r="M2953" s="250"/>
      <c r="N2953" s="251"/>
      <c r="O2953" s="251"/>
      <c r="P2953" s="251"/>
      <c r="Q2953" s="251"/>
      <c r="R2953" s="251"/>
      <c r="S2953" s="251"/>
      <c r="T2953" s="252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3" t="s">
        <v>171</v>
      </c>
      <c r="AU2953" s="253" t="s">
        <v>81</v>
      </c>
      <c r="AV2953" s="14" t="s">
        <v>81</v>
      </c>
      <c r="AW2953" s="14" t="s">
        <v>33</v>
      </c>
      <c r="AX2953" s="14" t="s">
        <v>72</v>
      </c>
      <c r="AY2953" s="253" t="s">
        <v>160</v>
      </c>
    </row>
    <row r="2954" s="13" customFormat="1">
      <c r="A2954" s="13"/>
      <c r="B2954" s="232"/>
      <c r="C2954" s="233"/>
      <c r="D2954" s="234" t="s">
        <v>171</v>
      </c>
      <c r="E2954" s="235" t="s">
        <v>19</v>
      </c>
      <c r="F2954" s="236" t="s">
        <v>1371</v>
      </c>
      <c r="G2954" s="233"/>
      <c r="H2954" s="235" t="s">
        <v>19</v>
      </c>
      <c r="I2954" s="237"/>
      <c r="J2954" s="233"/>
      <c r="K2954" s="233"/>
      <c r="L2954" s="238"/>
      <c r="M2954" s="239"/>
      <c r="N2954" s="240"/>
      <c r="O2954" s="240"/>
      <c r="P2954" s="240"/>
      <c r="Q2954" s="240"/>
      <c r="R2954" s="240"/>
      <c r="S2954" s="240"/>
      <c r="T2954" s="241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2" t="s">
        <v>171</v>
      </c>
      <c r="AU2954" s="242" t="s">
        <v>81</v>
      </c>
      <c r="AV2954" s="13" t="s">
        <v>79</v>
      </c>
      <c r="AW2954" s="13" t="s">
        <v>33</v>
      </c>
      <c r="AX2954" s="13" t="s">
        <v>72</v>
      </c>
      <c r="AY2954" s="242" t="s">
        <v>160</v>
      </c>
    </row>
    <row r="2955" s="14" customFormat="1">
      <c r="A2955" s="14"/>
      <c r="B2955" s="243"/>
      <c r="C2955" s="244"/>
      <c r="D2955" s="234" t="s">
        <v>171</v>
      </c>
      <c r="E2955" s="245" t="s">
        <v>19</v>
      </c>
      <c r="F2955" s="246" t="s">
        <v>2812</v>
      </c>
      <c r="G2955" s="244"/>
      <c r="H2955" s="247">
        <v>17</v>
      </c>
      <c r="I2955" s="248"/>
      <c r="J2955" s="244"/>
      <c r="K2955" s="244"/>
      <c r="L2955" s="249"/>
      <c r="M2955" s="250"/>
      <c r="N2955" s="251"/>
      <c r="O2955" s="251"/>
      <c r="P2955" s="251"/>
      <c r="Q2955" s="251"/>
      <c r="R2955" s="251"/>
      <c r="S2955" s="251"/>
      <c r="T2955" s="252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3" t="s">
        <v>171</v>
      </c>
      <c r="AU2955" s="253" t="s">
        <v>81</v>
      </c>
      <c r="AV2955" s="14" t="s">
        <v>81</v>
      </c>
      <c r="AW2955" s="14" t="s">
        <v>33</v>
      </c>
      <c r="AX2955" s="14" t="s">
        <v>72</v>
      </c>
      <c r="AY2955" s="253" t="s">
        <v>160</v>
      </c>
    </row>
    <row r="2956" s="14" customFormat="1">
      <c r="A2956" s="14"/>
      <c r="B2956" s="243"/>
      <c r="C2956" s="244"/>
      <c r="D2956" s="234" t="s">
        <v>171</v>
      </c>
      <c r="E2956" s="245" t="s">
        <v>19</v>
      </c>
      <c r="F2956" s="246" t="s">
        <v>2811</v>
      </c>
      <c r="G2956" s="244"/>
      <c r="H2956" s="247">
        <v>0.39800000000000002</v>
      </c>
      <c r="I2956" s="248"/>
      <c r="J2956" s="244"/>
      <c r="K2956" s="244"/>
      <c r="L2956" s="249"/>
      <c r="M2956" s="250"/>
      <c r="N2956" s="251"/>
      <c r="O2956" s="251"/>
      <c r="P2956" s="251"/>
      <c r="Q2956" s="251"/>
      <c r="R2956" s="251"/>
      <c r="S2956" s="251"/>
      <c r="T2956" s="252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3" t="s">
        <v>171</v>
      </c>
      <c r="AU2956" s="253" t="s">
        <v>81</v>
      </c>
      <c r="AV2956" s="14" t="s">
        <v>81</v>
      </c>
      <c r="AW2956" s="14" t="s">
        <v>33</v>
      </c>
      <c r="AX2956" s="14" t="s">
        <v>72</v>
      </c>
      <c r="AY2956" s="253" t="s">
        <v>160</v>
      </c>
    </row>
    <row r="2957" s="14" customFormat="1">
      <c r="A2957" s="14"/>
      <c r="B2957" s="243"/>
      <c r="C2957" s="244"/>
      <c r="D2957" s="234" t="s">
        <v>171</v>
      </c>
      <c r="E2957" s="245" t="s">
        <v>19</v>
      </c>
      <c r="F2957" s="246" t="s">
        <v>1363</v>
      </c>
      <c r="G2957" s="244"/>
      <c r="H2957" s="247">
        <v>-1.5760000000000001</v>
      </c>
      <c r="I2957" s="248"/>
      <c r="J2957" s="244"/>
      <c r="K2957" s="244"/>
      <c r="L2957" s="249"/>
      <c r="M2957" s="250"/>
      <c r="N2957" s="251"/>
      <c r="O2957" s="251"/>
      <c r="P2957" s="251"/>
      <c r="Q2957" s="251"/>
      <c r="R2957" s="251"/>
      <c r="S2957" s="251"/>
      <c r="T2957" s="252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3" t="s">
        <v>171</v>
      </c>
      <c r="AU2957" s="253" t="s">
        <v>81</v>
      </c>
      <c r="AV2957" s="14" t="s">
        <v>81</v>
      </c>
      <c r="AW2957" s="14" t="s">
        <v>33</v>
      </c>
      <c r="AX2957" s="14" t="s">
        <v>72</v>
      </c>
      <c r="AY2957" s="253" t="s">
        <v>160</v>
      </c>
    </row>
    <row r="2958" s="13" customFormat="1">
      <c r="A2958" s="13"/>
      <c r="B2958" s="232"/>
      <c r="C2958" s="233"/>
      <c r="D2958" s="234" t="s">
        <v>171</v>
      </c>
      <c r="E2958" s="235" t="s">
        <v>19</v>
      </c>
      <c r="F2958" s="236" t="s">
        <v>1374</v>
      </c>
      <c r="G2958" s="233"/>
      <c r="H2958" s="235" t="s">
        <v>19</v>
      </c>
      <c r="I2958" s="237"/>
      <c r="J2958" s="233"/>
      <c r="K2958" s="233"/>
      <c r="L2958" s="238"/>
      <c r="M2958" s="239"/>
      <c r="N2958" s="240"/>
      <c r="O2958" s="240"/>
      <c r="P2958" s="240"/>
      <c r="Q2958" s="240"/>
      <c r="R2958" s="240"/>
      <c r="S2958" s="240"/>
      <c r="T2958" s="241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2" t="s">
        <v>171</v>
      </c>
      <c r="AU2958" s="242" t="s">
        <v>81</v>
      </c>
      <c r="AV2958" s="13" t="s">
        <v>79</v>
      </c>
      <c r="AW2958" s="13" t="s">
        <v>33</v>
      </c>
      <c r="AX2958" s="13" t="s">
        <v>72</v>
      </c>
      <c r="AY2958" s="242" t="s">
        <v>160</v>
      </c>
    </row>
    <row r="2959" s="14" customFormat="1">
      <c r="A2959" s="14"/>
      <c r="B2959" s="243"/>
      <c r="C2959" s="244"/>
      <c r="D2959" s="234" t="s">
        <v>171</v>
      </c>
      <c r="E2959" s="245" t="s">
        <v>19</v>
      </c>
      <c r="F2959" s="246" t="s">
        <v>2812</v>
      </c>
      <c r="G2959" s="244"/>
      <c r="H2959" s="247">
        <v>17</v>
      </c>
      <c r="I2959" s="248"/>
      <c r="J2959" s="244"/>
      <c r="K2959" s="244"/>
      <c r="L2959" s="249"/>
      <c r="M2959" s="250"/>
      <c r="N2959" s="251"/>
      <c r="O2959" s="251"/>
      <c r="P2959" s="251"/>
      <c r="Q2959" s="251"/>
      <c r="R2959" s="251"/>
      <c r="S2959" s="251"/>
      <c r="T2959" s="252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3" t="s">
        <v>171</v>
      </c>
      <c r="AU2959" s="253" t="s">
        <v>81</v>
      </c>
      <c r="AV2959" s="14" t="s">
        <v>81</v>
      </c>
      <c r="AW2959" s="14" t="s">
        <v>33</v>
      </c>
      <c r="AX2959" s="14" t="s">
        <v>72</v>
      </c>
      <c r="AY2959" s="253" t="s">
        <v>160</v>
      </c>
    </row>
    <row r="2960" s="14" customFormat="1">
      <c r="A2960" s="14"/>
      <c r="B2960" s="243"/>
      <c r="C2960" s="244"/>
      <c r="D2960" s="234" t="s">
        <v>171</v>
      </c>
      <c r="E2960" s="245" t="s">
        <v>19</v>
      </c>
      <c r="F2960" s="246" t="s">
        <v>2811</v>
      </c>
      <c r="G2960" s="244"/>
      <c r="H2960" s="247">
        <v>0.39800000000000002</v>
      </c>
      <c r="I2960" s="248"/>
      <c r="J2960" s="244"/>
      <c r="K2960" s="244"/>
      <c r="L2960" s="249"/>
      <c r="M2960" s="250"/>
      <c r="N2960" s="251"/>
      <c r="O2960" s="251"/>
      <c r="P2960" s="251"/>
      <c r="Q2960" s="251"/>
      <c r="R2960" s="251"/>
      <c r="S2960" s="251"/>
      <c r="T2960" s="252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3" t="s">
        <v>171</v>
      </c>
      <c r="AU2960" s="253" t="s">
        <v>81</v>
      </c>
      <c r="AV2960" s="14" t="s">
        <v>81</v>
      </c>
      <c r="AW2960" s="14" t="s">
        <v>33</v>
      </c>
      <c r="AX2960" s="14" t="s">
        <v>72</v>
      </c>
      <c r="AY2960" s="253" t="s">
        <v>160</v>
      </c>
    </row>
    <row r="2961" s="14" customFormat="1">
      <c r="A2961" s="14"/>
      <c r="B2961" s="243"/>
      <c r="C2961" s="244"/>
      <c r="D2961" s="234" t="s">
        <v>171</v>
      </c>
      <c r="E2961" s="245" t="s">
        <v>19</v>
      </c>
      <c r="F2961" s="246" t="s">
        <v>1363</v>
      </c>
      <c r="G2961" s="244"/>
      <c r="H2961" s="247">
        <v>-1.5760000000000001</v>
      </c>
      <c r="I2961" s="248"/>
      <c r="J2961" s="244"/>
      <c r="K2961" s="244"/>
      <c r="L2961" s="249"/>
      <c r="M2961" s="250"/>
      <c r="N2961" s="251"/>
      <c r="O2961" s="251"/>
      <c r="P2961" s="251"/>
      <c r="Q2961" s="251"/>
      <c r="R2961" s="251"/>
      <c r="S2961" s="251"/>
      <c r="T2961" s="252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3" t="s">
        <v>171</v>
      </c>
      <c r="AU2961" s="253" t="s">
        <v>81</v>
      </c>
      <c r="AV2961" s="14" t="s">
        <v>81</v>
      </c>
      <c r="AW2961" s="14" t="s">
        <v>33</v>
      </c>
      <c r="AX2961" s="14" t="s">
        <v>72</v>
      </c>
      <c r="AY2961" s="253" t="s">
        <v>160</v>
      </c>
    </row>
    <row r="2962" s="13" customFormat="1">
      <c r="A2962" s="13"/>
      <c r="B2962" s="232"/>
      <c r="C2962" s="233"/>
      <c r="D2962" s="234" t="s">
        <v>171</v>
      </c>
      <c r="E2962" s="235" t="s">
        <v>19</v>
      </c>
      <c r="F2962" s="236" t="s">
        <v>1377</v>
      </c>
      <c r="G2962" s="233"/>
      <c r="H2962" s="235" t="s">
        <v>19</v>
      </c>
      <c r="I2962" s="237"/>
      <c r="J2962" s="233"/>
      <c r="K2962" s="233"/>
      <c r="L2962" s="238"/>
      <c r="M2962" s="239"/>
      <c r="N2962" s="240"/>
      <c r="O2962" s="240"/>
      <c r="P2962" s="240"/>
      <c r="Q2962" s="240"/>
      <c r="R2962" s="240"/>
      <c r="S2962" s="240"/>
      <c r="T2962" s="241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2" t="s">
        <v>171</v>
      </c>
      <c r="AU2962" s="242" t="s">
        <v>81</v>
      </c>
      <c r="AV2962" s="13" t="s">
        <v>79</v>
      </c>
      <c r="AW2962" s="13" t="s">
        <v>33</v>
      </c>
      <c r="AX2962" s="13" t="s">
        <v>72</v>
      </c>
      <c r="AY2962" s="242" t="s">
        <v>160</v>
      </c>
    </row>
    <row r="2963" s="14" customFormat="1">
      <c r="A2963" s="14"/>
      <c r="B2963" s="243"/>
      <c r="C2963" s="244"/>
      <c r="D2963" s="234" t="s">
        <v>171</v>
      </c>
      <c r="E2963" s="245" t="s">
        <v>19</v>
      </c>
      <c r="F2963" s="246" t="s">
        <v>2812</v>
      </c>
      <c r="G2963" s="244"/>
      <c r="H2963" s="247">
        <v>17</v>
      </c>
      <c r="I2963" s="248"/>
      <c r="J2963" s="244"/>
      <c r="K2963" s="244"/>
      <c r="L2963" s="249"/>
      <c r="M2963" s="250"/>
      <c r="N2963" s="251"/>
      <c r="O2963" s="251"/>
      <c r="P2963" s="251"/>
      <c r="Q2963" s="251"/>
      <c r="R2963" s="251"/>
      <c r="S2963" s="251"/>
      <c r="T2963" s="252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3" t="s">
        <v>171</v>
      </c>
      <c r="AU2963" s="253" t="s">
        <v>81</v>
      </c>
      <c r="AV2963" s="14" t="s">
        <v>81</v>
      </c>
      <c r="AW2963" s="14" t="s">
        <v>33</v>
      </c>
      <c r="AX2963" s="14" t="s">
        <v>72</v>
      </c>
      <c r="AY2963" s="253" t="s">
        <v>160</v>
      </c>
    </row>
    <row r="2964" s="14" customFormat="1">
      <c r="A2964" s="14"/>
      <c r="B2964" s="243"/>
      <c r="C2964" s="244"/>
      <c r="D2964" s="234" t="s">
        <v>171</v>
      </c>
      <c r="E2964" s="245" t="s">
        <v>19</v>
      </c>
      <c r="F2964" s="246" t="s">
        <v>2811</v>
      </c>
      <c r="G2964" s="244"/>
      <c r="H2964" s="247">
        <v>0.39800000000000002</v>
      </c>
      <c r="I2964" s="248"/>
      <c r="J2964" s="244"/>
      <c r="K2964" s="244"/>
      <c r="L2964" s="249"/>
      <c r="M2964" s="250"/>
      <c r="N2964" s="251"/>
      <c r="O2964" s="251"/>
      <c r="P2964" s="251"/>
      <c r="Q2964" s="251"/>
      <c r="R2964" s="251"/>
      <c r="S2964" s="251"/>
      <c r="T2964" s="252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3" t="s">
        <v>171</v>
      </c>
      <c r="AU2964" s="253" t="s">
        <v>81</v>
      </c>
      <c r="AV2964" s="14" t="s">
        <v>81</v>
      </c>
      <c r="AW2964" s="14" t="s">
        <v>33</v>
      </c>
      <c r="AX2964" s="14" t="s">
        <v>72</v>
      </c>
      <c r="AY2964" s="253" t="s">
        <v>160</v>
      </c>
    </row>
    <row r="2965" s="14" customFormat="1">
      <c r="A2965" s="14"/>
      <c r="B2965" s="243"/>
      <c r="C2965" s="244"/>
      <c r="D2965" s="234" t="s">
        <v>171</v>
      </c>
      <c r="E2965" s="245" t="s">
        <v>19</v>
      </c>
      <c r="F2965" s="246" t="s">
        <v>1363</v>
      </c>
      <c r="G2965" s="244"/>
      <c r="H2965" s="247">
        <v>-1.5760000000000001</v>
      </c>
      <c r="I2965" s="248"/>
      <c r="J2965" s="244"/>
      <c r="K2965" s="244"/>
      <c r="L2965" s="249"/>
      <c r="M2965" s="250"/>
      <c r="N2965" s="251"/>
      <c r="O2965" s="251"/>
      <c r="P2965" s="251"/>
      <c r="Q2965" s="251"/>
      <c r="R2965" s="251"/>
      <c r="S2965" s="251"/>
      <c r="T2965" s="252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3" t="s">
        <v>171</v>
      </c>
      <c r="AU2965" s="253" t="s">
        <v>81</v>
      </c>
      <c r="AV2965" s="14" t="s">
        <v>81</v>
      </c>
      <c r="AW2965" s="14" t="s">
        <v>33</v>
      </c>
      <c r="AX2965" s="14" t="s">
        <v>72</v>
      </c>
      <c r="AY2965" s="253" t="s">
        <v>160</v>
      </c>
    </row>
    <row r="2966" s="15" customFormat="1">
      <c r="A2966" s="15"/>
      <c r="B2966" s="254"/>
      <c r="C2966" s="255"/>
      <c r="D2966" s="234" t="s">
        <v>171</v>
      </c>
      <c r="E2966" s="256" t="s">
        <v>19</v>
      </c>
      <c r="F2966" s="257" t="s">
        <v>173</v>
      </c>
      <c r="G2966" s="255"/>
      <c r="H2966" s="258">
        <v>128.89600000000002</v>
      </c>
      <c r="I2966" s="259"/>
      <c r="J2966" s="255"/>
      <c r="K2966" s="255"/>
      <c r="L2966" s="260"/>
      <c r="M2966" s="261"/>
      <c r="N2966" s="262"/>
      <c r="O2966" s="262"/>
      <c r="P2966" s="262"/>
      <c r="Q2966" s="262"/>
      <c r="R2966" s="262"/>
      <c r="S2966" s="262"/>
      <c r="T2966" s="263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64" t="s">
        <v>171</v>
      </c>
      <c r="AU2966" s="264" t="s">
        <v>81</v>
      </c>
      <c r="AV2966" s="15" t="s">
        <v>167</v>
      </c>
      <c r="AW2966" s="15" t="s">
        <v>33</v>
      </c>
      <c r="AX2966" s="15" t="s">
        <v>79</v>
      </c>
      <c r="AY2966" s="264" t="s">
        <v>160</v>
      </c>
    </row>
    <row r="2967" s="2" customFormat="1" ht="16.5" customHeight="1">
      <c r="A2967" s="40"/>
      <c r="B2967" s="41"/>
      <c r="C2967" s="279" t="s">
        <v>2818</v>
      </c>
      <c r="D2967" s="279" t="s">
        <v>1270</v>
      </c>
      <c r="E2967" s="280" t="s">
        <v>2819</v>
      </c>
      <c r="F2967" s="281" t="s">
        <v>2820</v>
      </c>
      <c r="G2967" s="282" t="s">
        <v>181</v>
      </c>
      <c r="H2967" s="283">
        <v>141.786</v>
      </c>
      <c r="I2967" s="284"/>
      <c r="J2967" s="285">
        <f>ROUND(I2967*H2967,2)</f>
        <v>0</v>
      </c>
      <c r="K2967" s="281" t="s">
        <v>166</v>
      </c>
      <c r="L2967" s="286"/>
      <c r="M2967" s="287" t="s">
        <v>19</v>
      </c>
      <c r="N2967" s="288" t="s">
        <v>43</v>
      </c>
      <c r="O2967" s="86"/>
      <c r="P2967" s="223">
        <f>O2967*H2967</f>
        <v>0</v>
      </c>
      <c r="Q2967" s="223">
        <v>0.0129</v>
      </c>
      <c r="R2967" s="223">
        <f>Q2967*H2967</f>
        <v>1.8290394000000001</v>
      </c>
      <c r="S2967" s="223">
        <v>0</v>
      </c>
      <c r="T2967" s="224">
        <f>S2967*H2967</f>
        <v>0</v>
      </c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R2967" s="225" t="s">
        <v>367</v>
      </c>
      <c r="AT2967" s="225" t="s">
        <v>1270</v>
      </c>
      <c r="AU2967" s="225" t="s">
        <v>81</v>
      </c>
      <c r="AY2967" s="19" t="s">
        <v>160</v>
      </c>
      <c r="BE2967" s="226">
        <f>IF(N2967="základní",J2967,0)</f>
        <v>0</v>
      </c>
      <c r="BF2967" s="226">
        <f>IF(N2967="snížená",J2967,0)</f>
        <v>0</v>
      </c>
      <c r="BG2967" s="226">
        <f>IF(N2967="zákl. přenesená",J2967,0)</f>
        <v>0</v>
      </c>
      <c r="BH2967" s="226">
        <f>IF(N2967="sníž. přenesená",J2967,0)</f>
        <v>0</v>
      </c>
      <c r="BI2967" s="226">
        <f>IF(N2967="nulová",J2967,0)</f>
        <v>0</v>
      </c>
      <c r="BJ2967" s="19" t="s">
        <v>79</v>
      </c>
      <c r="BK2967" s="226">
        <f>ROUND(I2967*H2967,2)</f>
        <v>0</v>
      </c>
      <c r="BL2967" s="19" t="s">
        <v>269</v>
      </c>
      <c r="BM2967" s="225" t="s">
        <v>2821</v>
      </c>
    </row>
    <row r="2968" s="13" customFormat="1">
      <c r="A2968" s="13"/>
      <c r="B2968" s="232"/>
      <c r="C2968" s="233"/>
      <c r="D2968" s="234" t="s">
        <v>171</v>
      </c>
      <c r="E2968" s="235" t="s">
        <v>19</v>
      </c>
      <c r="F2968" s="236" t="s">
        <v>324</v>
      </c>
      <c r="G2968" s="233"/>
      <c r="H2968" s="235" t="s">
        <v>19</v>
      </c>
      <c r="I2968" s="237"/>
      <c r="J2968" s="233"/>
      <c r="K2968" s="233"/>
      <c r="L2968" s="238"/>
      <c r="M2968" s="239"/>
      <c r="N2968" s="240"/>
      <c r="O2968" s="240"/>
      <c r="P2968" s="240"/>
      <c r="Q2968" s="240"/>
      <c r="R2968" s="240"/>
      <c r="S2968" s="240"/>
      <c r="T2968" s="241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2" t="s">
        <v>171</v>
      </c>
      <c r="AU2968" s="242" t="s">
        <v>81</v>
      </c>
      <c r="AV2968" s="13" t="s">
        <v>79</v>
      </c>
      <c r="AW2968" s="13" t="s">
        <v>33</v>
      </c>
      <c r="AX2968" s="13" t="s">
        <v>72</v>
      </c>
      <c r="AY2968" s="242" t="s">
        <v>160</v>
      </c>
    </row>
    <row r="2969" s="13" customFormat="1">
      <c r="A2969" s="13"/>
      <c r="B2969" s="232"/>
      <c r="C2969" s="233"/>
      <c r="D2969" s="234" t="s">
        <v>171</v>
      </c>
      <c r="E2969" s="235" t="s">
        <v>19</v>
      </c>
      <c r="F2969" s="236" t="s">
        <v>1322</v>
      </c>
      <c r="G2969" s="233"/>
      <c r="H2969" s="235" t="s">
        <v>19</v>
      </c>
      <c r="I2969" s="237"/>
      <c r="J2969" s="233"/>
      <c r="K2969" s="233"/>
      <c r="L2969" s="238"/>
      <c r="M2969" s="239"/>
      <c r="N2969" s="240"/>
      <c r="O2969" s="240"/>
      <c r="P2969" s="240"/>
      <c r="Q2969" s="240"/>
      <c r="R2969" s="240"/>
      <c r="S2969" s="240"/>
      <c r="T2969" s="241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2" t="s">
        <v>171</v>
      </c>
      <c r="AU2969" s="242" t="s">
        <v>81</v>
      </c>
      <c r="AV2969" s="13" t="s">
        <v>79</v>
      </c>
      <c r="AW2969" s="13" t="s">
        <v>33</v>
      </c>
      <c r="AX2969" s="13" t="s">
        <v>72</v>
      </c>
      <c r="AY2969" s="242" t="s">
        <v>160</v>
      </c>
    </row>
    <row r="2970" s="14" customFormat="1">
      <c r="A2970" s="14"/>
      <c r="B2970" s="243"/>
      <c r="C2970" s="244"/>
      <c r="D2970" s="234" t="s">
        <v>171</v>
      </c>
      <c r="E2970" s="245" t="s">
        <v>19</v>
      </c>
      <c r="F2970" s="246" t="s">
        <v>2803</v>
      </c>
      <c r="G2970" s="244"/>
      <c r="H2970" s="247">
        <v>23.239999999999998</v>
      </c>
      <c r="I2970" s="248"/>
      <c r="J2970" s="244"/>
      <c r="K2970" s="244"/>
      <c r="L2970" s="249"/>
      <c r="M2970" s="250"/>
      <c r="N2970" s="251"/>
      <c r="O2970" s="251"/>
      <c r="P2970" s="251"/>
      <c r="Q2970" s="251"/>
      <c r="R2970" s="251"/>
      <c r="S2970" s="251"/>
      <c r="T2970" s="252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3" t="s">
        <v>171</v>
      </c>
      <c r="AU2970" s="253" t="s">
        <v>81</v>
      </c>
      <c r="AV2970" s="14" t="s">
        <v>81</v>
      </c>
      <c r="AW2970" s="14" t="s">
        <v>33</v>
      </c>
      <c r="AX2970" s="14" t="s">
        <v>72</v>
      </c>
      <c r="AY2970" s="253" t="s">
        <v>160</v>
      </c>
    </row>
    <row r="2971" s="14" customFormat="1">
      <c r="A2971" s="14"/>
      <c r="B2971" s="243"/>
      <c r="C2971" s="244"/>
      <c r="D2971" s="234" t="s">
        <v>171</v>
      </c>
      <c r="E2971" s="245" t="s">
        <v>19</v>
      </c>
      <c r="F2971" s="246" t="s">
        <v>1324</v>
      </c>
      <c r="G2971" s="244"/>
      <c r="H2971" s="247">
        <v>-2.52</v>
      </c>
      <c r="I2971" s="248"/>
      <c r="J2971" s="244"/>
      <c r="K2971" s="244"/>
      <c r="L2971" s="249"/>
      <c r="M2971" s="250"/>
      <c r="N2971" s="251"/>
      <c r="O2971" s="251"/>
      <c r="P2971" s="251"/>
      <c r="Q2971" s="251"/>
      <c r="R2971" s="251"/>
      <c r="S2971" s="251"/>
      <c r="T2971" s="252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3" t="s">
        <v>171</v>
      </c>
      <c r="AU2971" s="253" t="s">
        <v>81</v>
      </c>
      <c r="AV2971" s="14" t="s">
        <v>81</v>
      </c>
      <c r="AW2971" s="14" t="s">
        <v>33</v>
      </c>
      <c r="AX2971" s="14" t="s">
        <v>72</v>
      </c>
      <c r="AY2971" s="253" t="s">
        <v>160</v>
      </c>
    </row>
    <row r="2972" s="13" customFormat="1">
      <c r="A2972" s="13"/>
      <c r="B2972" s="232"/>
      <c r="C2972" s="233"/>
      <c r="D2972" s="234" t="s">
        <v>171</v>
      </c>
      <c r="E2972" s="235" t="s">
        <v>19</v>
      </c>
      <c r="F2972" s="236" t="s">
        <v>1267</v>
      </c>
      <c r="G2972" s="233"/>
      <c r="H2972" s="235" t="s">
        <v>19</v>
      </c>
      <c r="I2972" s="237"/>
      <c r="J2972" s="233"/>
      <c r="K2972" s="233"/>
      <c r="L2972" s="238"/>
      <c r="M2972" s="239"/>
      <c r="N2972" s="240"/>
      <c r="O2972" s="240"/>
      <c r="P2972" s="240"/>
      <c r="Q2972" s="240"/>
      <c r="R2972" s="240"/>
      <c r="S2972" s="240"/>
      <c r="T2972" s="241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2" t="s">
        <v>171</v>
      </c>
      <c r="AU2972" s="242" t="s">
        <v>81</v>
      </c>
      <c r="AV2972" s="13" t="s">
        <v>79</v>
      </c>
      <c r="AW2972" s="13" t="s">
        <v>33</v>
      </c>
      <c r="AX2972" s="13" t="s">
        <v>72</v>
      </c>
      <c r="AY2972" s="242" t="s">
        <v>160</v>
      </c>
    </row>
    <row r="2973" s="14" customFormat="1">
      <c r="A2973" s="14"/>
      <c r="B2973" s="243"/>
      <c r="C2973" s="244"/>
      <c r="D2973" s="234" t="s">
        <v>171</v>
      </c>
      <c r="E2973" s="245" t="s">
        <v>19</v>
      </c>
      <c r="F2973" s="246" t="s">
        <v>2804</v>
      </c>
      <c r="G2973" s="244"/>
      <c r="H2973" s="247">
        <v>7.5359999999999996</v>
      </c>
      <c r="I2973" s="248"/>
      <c r="J2973" s="244"/>
      <c r="K2973" s="244"/>
      <c r="L2973" s="249"/>
      <c r="M2973" s="250"/>
      <c r="N2973" s="251"/>
      <c r="O2973" s="251"/>
      <c r="P2973" s="251"/>
      <c r="Q2973" s="251"/>
      <c r="R2973" s="251"/>
      <c r="S2973" s="251"/>
      <c r="T2973" s="252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3" t="s">
        <v>171</v>
      </c>
      <c r="AU2973" s="253" t="s">
        <v>81</v>
      </c>
      <c r="AV2973" s="14" t="s">
        <v>81</v>
      </c>
      <c r="AW2973" s="14" t="s">
        <v>33</v>
      </c>
      <c r="AX2973" s="14" t="s">
        <v>72</v>
      </c>
      <c r="AY2973" s="253" t="s">
        <v>160</v>
      </c>
    </row>
    <row r="2974" s="14" customFormat="1">
      <c r="A2974" s="14"/>
      <c r="B2974" s="243"/>
      <c r="C2974" s="244"/>
      <c r="D2974" s="234" t="s">
        <v>171</v>
      </c>
      <c r="E2974" s="245" t="s">
        <v>19</v>
      </c>
      <c r="F2974" s="246" t="s">
        <v>2805</v>
      </c>
      <c r="G2974" s="244"/>
      <c r="H2974" s="247">
        <v>1.2</v>
      </c>
      <c r="I2974" s="248"/>
      <c r="J2974" s="244"/>
      <c r="K2974" s="244"/>
      <c r="L2974" s="249"/>
      <c r="M2974" s="250"/>
      <c r="N2974" s="251"/>
      <c r="O2974" s="251"/>
      <c r="P2974" s="251"/>
      <c r="Q2974" s="251"/>
      <c r="R2974" s="251"/>
      <c r="S2974" s="251"/>
      <c r="T2974" s="252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3" t="s">
        <v>171</v>
      </c>
      <c r="AU2974" s="253" t="s">
        <v>81</v>
      </c>
      <c r="AV2974" s="14" t="s">
        <v>81</v>
      </c>
      <c r="AW2974" s="14" t="s">
        <v>33</v>
      </c>
      <c r="AX2974" s="14" t="s">
        <v>72</v>
      </c>
      <c r="AY2974" s="253" t="s">
        <v>160</v>
      </c>
    </row>
    <row r="2975" s="14" customFormat="1">
      <c r="A2975" s="14"/>
      <c r="B2975" s="243"/>
      <c r="C2975" s="244"/>
      <c r="D2975" s="234" t="s">
        <v>171</v>
      </c>
      <c r="E2975" s="245" t="s">
        <v>19</v>
      </c>
      <c r="F2975" s="246" t="s">
        <v>2806</v>
      </c>
      <c r="G2975" s="244"/>
      <c r="H2975" s="247">
        <v>3.1000000000000001</v>
      </c>
      <c r="I2975" s="248"/>
      <c r="J2975" s="244"/>
      <c r="K2975" s="244"/>
      <c r="L2975" s="249"/>
      <c r="M2975" s="250"/>
      <c r="N2975" s="251"/>
      <c r="O2975" s="251"/>
      <c r="P2975" s="251"/>
      <c r="Q2975" s="251"/>
      <c r="R2975" s="251"/>
      <c r="S2975" s="251"/>
      <c r="T2975" s="252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3" t="s">
        <v>171</v>
      </c>
      <c r="AU2975" s="253" t="s">
        <v>81</v>
      </c>
      <c r="AV2975" s="14" t="s">
        <v>81</v>
      </c>
      <c r="AW2975" s="14" t="s">
        <v>33</v>
      </c>
      <c r="AX2975" s="14" t="s">
        <v>72</v>
      </c>
      <c r="AY2975" s="253" t="s">
        <v>160</v>
      </c>
    </row>
    <row r="2976" s="13" customFormat="1">
      <c r="A2976" s="13"/>
      <c r="B2976" s="232"/>
      <c r="C2976" s="233"/>
      <c r="D2976" s="234" t="s">
        <v>171</v>
      </c>
      <c r="E2976" s="235" t="s">
        <v>19</v>
      </c>
      <c r="F2976" s="236" t="s">
        <v>326</v>
      </c>
      <c r="G2976" s="233"/>
      <c r="H2976" s="235" t="s">
        <v>19</v>
      </c>
      <c r="I2976" s="237"/>
      <c r="J2976" s="233"/>
      <c r="K2976" s="233"/>
      <c r="L2976" s="238"/>
      <c r="M2976" s="239"/>
      <c r="N2976" s="240"/>
      <c r="O2976" s="240"/>
      <c r="P2976" s="240"/>
      <c r="Q2976" s="240"/>
      <c r="R2976" s="240"/>
      <c r="S2976" s="240"/>
      <c r="T2976" s="241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2" t="s">
        <v>171</v>
      </c>
      <c r="AU2976" s="242" t="s">
        <v>81</v>
      </c>
      <c r="AV2976" s="13" t="s">
        <v>79</v>
      </c>
      <c r="AW2976" s="13" t="s">
        <v>33</v>
      </c>
      <c r="AX2976" s="13" t="s">
        <v>72</v>
      </c>
      <c r="AY2976" s="242" t="s">
        <v>160</v>
      </c>
    </row>
    <row r="2977" s="13" customFormat="1">
      <c r="A2977" s="13"/>
      <c r="B2977" s="232"/>
      <c r="C2977" s="233"/>
      <c r="D2977" s="234" t="s">
        <v>171</v>
      </c>
      <c r="E2977" s="235" t="s">
        <v>19</v>
      </c>
      <c r="F2977" s="236" t="s">
        <v>446</v>
      </c>
      <c r="G2977" s="233"/>
      <c r="H2977" s="235" t="s">
        <v>19</v>
      </c>
      <c r="I2977" s="237"/>
      <c r="J2977" s="233"/>
      <c r="K2977" s="233"/>
      <c r="L2977" s="238"/>
      <c r="M2977" s="239"/>
      <c r="N2977" s="240"/>
      <c r="O2977" s="240"/>
      <c r="P2977" s="240"/>
      <c r="Q2977" s="240"/>
      <c r="R2977" s="240"/>
      <c r="S2977" s="240"/>
      <c r="T2977" s="241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2" t="s">
        <v>171</v>
      </c>
      <c r="AU2977" s="242" t="s">
        <v>81</v>
      </c>
      <c r="AV2977" s="13" t="s">
        <v>79</v>
      </c>
      <c r="AW2977" s="13" t="s">
        <v>33</v>
      </c>
      <c r="AX2977" s="13" t="s">
        <v>72</v>
      </c>
      <c r="AY2977" s="242" t="s">
        <v>160</v>
      </c>
    </row>
    <row r="2978" s="14" customFormat="1">
      <c r="A2978" s="14"/>
      <c r="B2978" s="243"/>
      <c r="C2978" s="244"/>
      <c r="D2978" s="234" t="s">
        <v>171</v>
      </c>
      <c r="E2978" s="245" t="s">
        <v>19</v>
      </c>
      <c r="F2978" s="246" t="s">
        <v>2807</v>
      </c>
      <c r="G2978" s="244"/>
      <c r="H2978" s="247">
        <v>6.7999999999999998</v>
      </c>
      <c r="I2978" s="248"/>
      <c r="J2978" s="244"/>
      <c r="K2978" s="244"/>
      <c r="L2978" s="249"/>
      <c r="M2978" s="250"/>
      <c r="N2978" s="251"/>
      <c r="O2978" s="251"/>
      <c r="P2978" s="251"/>
      <c r="Q2978" s="251"/>
      <c r="R2978" s="251"/>
      <c r="S2978" s="251"/>
      <c r="T2978" s="252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3" t="s">
        <v>171</v>
      </c>
      <c r="AU2978" s="253" t="s">
        <v>81</v>
      </c>
      <c r="AV2978" s="14" t="s">
        <v>81</v>
      </c>
      <c r="AW2978" s="14" t="s">
        <v>33</v>
      </c>
      <c r="AX2978" s="14" t="s">
        <v>72</v>
      </c>
      <c r="AY2978" s="253" t="s">
        <v>160</v>
      </c>
    </row>
    <row r="2979" s="13" customFormat="1">
      <c r="A2979" s="13"/>
      <c r="B2979" s="232"/>
      <c r="C2979" s="233"/>
      <c r="D2979" s="234" t="s">
        <v>171</v>
      </c>
      <c r="E2979" s="235" t="s">
        <v>19</v>
      </c>
      <c r="F2979" s="236" t="s">
        <v>1353</v>
      </c>
      <c r="G2979" s="233"/>
      <c r="H2979" s="235" t="s">
        <v>19</v>
      </c>
      <c r="I2979" s="237"/>
      <c r="J2979" s="233"/>
      <c r="K2979" s="233"/>
      <c r="L2979" s="238"/>
      <c r="M2979" s="239"/>
      <c r="N2979" s="240"/>
      <c r="O2979" s="240"/>
      <c r="P2979" s="240"/>
      <c r="Q2979" s="240"/>
      <c r="R2979" s="240"/>
      <c r="S2979" s="240"/>
      <c r="T2979" s="241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2" t="s">
        <v>171</v>
      </c>
      <c r="AU2979" s="242" t="s">
        <v>81</v>
      </c>
      <c r="AV2979" s="13" t="s">
        <v>79</v>
      </c>
      <c r="AW2979" s="13" t="s">
        <v>33</v>
      </c>
      <c r="AX2979" s="13" t="s">
        <v>72</v>
      </c>
      <c r="AY2979" s="242" t="s">
        <v>160</v>
      </c>
    </row>
    <row r="2980" s="14" customFormat="1">
      <c r="A2980" s="14"/>
      <c r="B2980" s="243"/>
      <c r="C2980" s="244"/>
      <c r="D2980" s="234" t="s">
        <v>171</v>
      </c>
      <c r="E2980" s="245" t="s">
        <v>19</v>
      </c>
      <c r="F2980" s="246" t="s">
        <v>2808</v>
      </c>
      <c r="G2980" s="244"/>
      <c r="H2980" s="247">
        <v>5.7000000000000002</v>
      </c>
      <c r="I2980" s="248"/>
      <c r="J2980" s="244"/>
      <c r="K2980" s="244"/>
      <c r="L2980" s="249"/>
      <c r="M2980" s="250"/>
      <c r="N2980" s="251"/>
      <c r="O2980" s="251"/>
      <c r="P2980" s="251"/>
      <c r="Q2980" s="251"/>
      <c r="R2980" s="251"/>
      <c r="S2980" s="251"/>
      <c r="T2980" s="252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3" t="s">
        <v>171</v>
      </c>
      <c r="AU2980" s="253" t="s">
        <v>81</v>
      </c>
      <c r="AV2980" s="14" t="s">
        <v>81</v>
      </c>
      <c r="AW2980" s="14" t="s">
        <v>33</v>
      </c>
      <c r="AX2980" s="14" t="s">
        <v>72</v>
      </c>
      <c r="AY2980" s="253" t="s">
        <v>160</v>
      </c>
    </row>
    <row r="2981" s="14" customFormat="1">
      <c r="A2981" s="14"/>
      <c r="B2981" s="243"/>
      <c r="C2981" s="244"/>
      <c r="D2981" s="234" t="s">
        <v>171</v>
      </c>
      <c r="E2981" s="245" t="s">
        <v>19</v>
      </c>
      <c r="F2981" s="246" t="s">
        <v>2809</v>
      </c>
      <c r="G2981" s="244"/>
      <c r="H2981" s="247">
        <v>5.1299999999999999</v>
      </c>
      <c r="I2981" s="248"/>
      <c r="J2981" s="244"/>
      <c r="K2981" s="244"/>
      <c r="L2981" s="249"/>
      <c r="M2981" s="250"/>
      <c r="N2981" s="251"/>
      <c r="O2981" s="251"/>
      <c r="P2981" s="251"/>
      <c r="Q2981" s="251"/>
      <c r="R2981" s="251"/>
      <c r="S2981" s="251"/>
      <c r="T2981" s="252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3" t="s">
        <v>171</v>
      </c>
      <c r="AU2981" s="253" t="s">
        <v>81</v>
      </c>
      <c r="AV2981" s="14" t="s">
        <v>81</v>
      </c>
      <c r="AW2981" s="14" t="s">
        <v>33</v>
      </c>
      <c r="AX2981" s="14" t="s">
        <v>72</v>
      </c>
      <c r="AY2981" s="253" t="s">
        <v>160</v>
      </c>
    </row>
    <row r="2982" s="13" customFormat="1">
      <c r="A2982" s="13"/>
      <c r="B2982" s="232"/>
      <c r="C2982" s="233"/>
      <c r="D2982" s="234" t="s">
        <v>171</v>
      </c>
      <c r="E2982" s="235" t="s">
        <v>19</v>
      </c>
      <c r="F2982" s="236" t="s">
        <v>1361</v>
      </c>
      <c r="G2982" s="233"/>
      <c r="H2982" s="235" t="s">
        <v>19</v>
      </c>
      <c r="I2982" s="237"/>
      <c r="J2982" s="233"/>
      <c r="K2982" s="233"/>
      <c r="L2982" s="238"/>
      <c r="M2982" s="239"/>
      <c r="N2982" s="240"/>
      <c r="O2982" s="240"/>
      <c r="P2982" s="240"/>
      <c r="Q2982" s="240"/>
      <c r="R2982" s="240"/>
      <c r="S2982" s="240"/>
      <c r="T2982" s="241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2" t="s">
        <v>171</v>
      </c>
      <c r="AU2982" s="242" t="s">
        <v>81</v>
      </c>
      <c r="AV2982" s="13" t="s">
        <v>79</v>
      </c>
      <c r="AW2982" s="13" t="s">
        <v>33</v>
      </c>
      <c r="AX2982" s="13" t="s">
        <v>72</v>
      </c>
      <c r="AY2982" s="242" t="s">
        <v>160</v>
      </c>
    </row>
    <row r="2983" s="14" customFormat="1">
      <c r="A2983" s="14"/>
      <c r="B2983" s="243"/>
      <c r="C2983" s="244"/>
      <c r="D2983" s="234" t="s">
        <v>171</v>
      </c>
      <c r="E2983" s="245" t="s">
        <v>19</v>
      </c>
      <c r="F2983" s="246" t="s">
        <v>2810</v>
      </c>
      <c r="G2983" s="244"/>
      <c r="H2983" s="247">
        <v>16.600000000000001</v>
      </c>
      <c r="I2983" s="248"/>
      <c r="J2983" s="244"/>
      <c r="K2983" s="244"/>
      <c r="L2983" s="249"/>
      <c r="M2983" s="250"/>
      <c r="N2983" s="251"/>
      <c r="O2983" s="251"/>
      <c r="P2983" s="251"/>
      <c r="Q2983" s="251"/>
      <c r="R2983" s="251"/>
      <c r="S2983" s="251"/>
      <c r="T2983" s="252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3" t="s">
        <v>171</v>
      </c>
      <c r="AU2983" s="253" t="s">
        <v>81</v>
      </c>
      <c r="AV2983" s="14" t="s">
        <v>81</v>
      </c>
      <c r="AW2983" s="14" t="s">
        <v>33</v>
      </c>
      <c r="AX2983" s="14" t="s">
        <v>72</v>
      </c>
      <c r="AY2983" s="253" t="s">
        <v>160</v>
      </c>
    </row>
    <row r="2984" s="14" customFormat="1">
      <c r="A2984" s="14"/>
      <c r="B2984" s="243"/>
      <c r="C2984" s="244"/>
      <c r="D2984" s="234" t="s">
        <v>171</v>
      </c>
      <c r="E2984" s="245" t="s">
        <v>19</v>
      </c>
      <c r="F2984" s="246" t="s">
        <v>2811</v>
      </c>
      <c r="G2984" s="244"/>
      <c r="H2984" s="247">
        <v>0.39800000000000002</v>
      </c>
      <c r="I2984" s="248"/>
      <c r="J2984" s="244"/>
      <c r="K2984" s="244"/>
      <c r="L2984" s="249"/>
      <c r="M2984" s="250"/>
      <c r="N2984" s="251"/>
      <c r="O2984" s="251"/>
      <c r="P2984" s="251"/>
      <c r="Q2984" s="251"/>
      <c r="R2984" s="251"/>
      <c r="S2984" s="251"/>
      <c r="T2984" s="252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3" t="s">
        <v>171</v>
      </c>
      <c r="AU2984" s="253" t="s">
        <v>81</v>
      </c>
      <c r="AV2984" s="14" t="s">
        <v>81</v>
      </c>
      <c r="AW2984" s="14" t="s">
        <v>33</v>
      </c>
      <c r="AX2984" s="14" t="s">
        <v>72</v>
      </c>
      <c r="AY2984" s="253" t="s">
        <v>160</v>
      </c>
    </row>
    <row r="2985" s="14" customFormat="1">
      <c r="A2985" s="14"/>
      <c r="B2985" s="243"/>
      <c r="C2985" s="244"/>
      <c r="D2985" s="234" t="s">
        <v>171</v>
      </c>
      <c r="E2985" s="245" t="s">
        <v>19</v>
      </c>
      <c r="F2985" s="246" t="s">
        <v>1363</v>
      </c>
      <c r="G2985" s="244"/>
      <c r="H2985" s="247">
        <v>-1.5760000000000001</v>
      </c>
      <c r="I2985" s="248"/>
      <c r="J2985" s="244"/>
      <c r="K2985" s="244"/>
      <c r="L2985" s="249"/>
      <c r="M2985" s="250"/>
      <c r="N2985" s="251"/>
      <c r="O2985" s="251"/>
      <c r="P2985" s="251"/>
      <c r="Q2985" s="251"/>
      <c r="R2985" s="251"/>
      <c r="S2985" s="251"/>
      <c r="T2985" s="252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3" t="s">
        <v>171</v>
      </c>
      <c r="AU2985" s="253" t="s">
        <v>81</v>
      </c>
      <c r="AV2985" s="14" t="s">
        <v>81</v>
      </c>
      <c r="AW2985" s="14" t="s">
        <v>33</v>
      </c>
      <c r="AX2985" s="14" t="s">
        <v>72</v>
      </c>
      <c r="AY2985" s="253" t="s">
        <v>160</v>
      </c>
    </row>
    <row r="2986" s="13" customFormat="1">
      <c r="A2986" s="13"/>
      <c r="B2986" s="232"/>
      <c r="C2986" s="233"/>
      <c r="D2986" s="234" t="s">
        <v>171</v>
      </c>
      <c r="E2986" s="235" t="s">
        <v>19</v>
      </c>
      <c r="F2986" s="236" t="s">
        <v>1367</v>
      </c>
      <c r="G2986" s="233"/>
      <c r="H2986" s="235" t="s">
        <v>19</v>
      </c>
      <c r="I2986" s="237"/>
      <c r="J2986" s="233"/>
      <c r="K2986" s="233"/>
      <c r="L2986" s="238"/>
      <c r="M2986" s="239"/>
      <c r="N2986" s="240"/>
      <c r="O2986" s="240"/>
      <c r="P2986" s="240"/>
      <c r="Q2986" s="240"/>
      <c r="R2986" s="240"/>
      <c r="S2986" s="240"/>
      <c r="T2986" s="241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2" t="s">
        <v>171</v>
      </c>
      <c r="AU2986" s="242" t="s">
        <v>81</v>
      </c>
      <c r="AV2986" s="13" t="s">
        <v>79</v>
      </c>
      <c r="AW2986" s="13" t="s">
        <v>33</v>
      </c>
      <c r="AX2986" s="13" t="s">
        <v>72</v>
      </c>
      <c r="AY2986" s="242" t="s">
        <v>160</v>
      </c>
    </row>
    <row r="2987" s="14" customFormat="1">
      <c r="A2987" s="14"/>
      <c r="B2987" s="243"/>
      <c r="C2987" s="244"/>
      <c r="D2987" s="234" t="s">
        <v>171</v>
      </c>
      <c r="E2987" s="245" t="s">
        <v>19</v>
      </c>
      <c r="F2987" s="246" t="s">
        <v>2812</v>
      </c>
      <c r="G2987" s="244"/>
      <c r="H2987" s="247">
        <v>17</v>
      </c>
      <c r="I2987" s="248"/>
      <c r="J2987" s="244"/>
      <c r="K2987" s="244"/>
      <c r="L2987" s="249"/>
      <c r="M2987" s="250"/>
      <c r="N2987" s="251"/>
      <c r="O2987" s="251"/>
      <c r="P2987" s="251"/>
      <c r="Q2987" s="251"/>
      <c r="R2987" s="251"/>
      <c r="S2987" s="251"/>
      <c r="T2987" s="252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3" t="s">
        <v>171</v>
      </c>
      <c r="AU2987" s="253" t="s">
        <v>81</v>
      </c>
      <c r="AV2987" s="14" t="s">
        <v>81</v>
      </c>
      <c r="AW2987" s="14" t="s">
        <v>33</v>
      </c>
      <c r="AX2987" s="14" t="s">
        <v>72</v>
      </c>
      <c r="AY2987" s="253" t="s">
        <v>160</v>
      </c>
    </row>
    <row r="2988" s="14" customFormat="1">
      <c r="A2988" s="14"/>
      <c r="B2988" s="243"/>
      <c r="C2988" s="244"/>
      <c r="D2988" s="234" t="s">
        <v>171</v>
      </c>
      <c r="E2988" s="245" t="s">
        <v>19</v>
      </c>
      <c r="F2988" s="246" t="s">
        <v>2811</v>
      </c>
      <c r="G2988" s="244"/>
      <c r="H2988" s="247">
        <v>0.39800000000000002</v>
      </c>
      <c r="I2988" s="248"/>
      <c r="J2988" s="244"/>
      <c r="K2988" s="244"/>
      <c r="L2988" s="249"/>
      <c r="M2988" s="250"/>
      <c r="N2988" s="251"/>
      <c r="O2988" s="251"/>
      <c r="P2988" s="251"/>
      <c r="Q2988" s="251"/>
      <c r="R2988" s="251"/>
      <c r="S2988" s="251"/>
      <c r="T2988" s="252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3" t="s">
        <v>171</v>
      </c>
      <c r="AU2988" s="253" t="s">
        <v>81</v>
      </c>
      <c r="AV2988" s="14" t="s">
        <v>81</v>
      </c>
      <c r="AW2988" s="14" t="s">
        <v>33</v>
      </c>
      <c r="AX2988" s="14" t="s">
        <v>72</v>
      </c>
      <c r="AY2988" s="253" t="s">
        <v>160</v>
      </c>
    </row>
    <row r="2989" s="14" customFormat="1">
      <c r="A2989" s="14"/>
      <c r="B2989" s="243"/>
      <c r="C2989" s="244"/>
      <c r="D2989" s="234" t="s">
        <v>171</v>
      </c>
      <c r="E2989" s="245" t="s">
        <v>19</v>
      </c>
      <c r="F2989" s="246" t="s">
        <v>1363</v>
      </c>
      <c r="G2989" s="244"/>
      <c r="H2989" s="247">
        <v>-1.5760000000000001</v>
      </c>
      <c r="I2989" s="248"/>
      <c r="J2989" s="244"/>
      <c r="K2989" s="244"/>
      <c r="L2989" s="249"/>
      <c r="M2989" s="250"/>
      <c r="N2989" s="251"/>
      <c r="O2989" s="251"/>
      <c r="P2989" s="251"/>
      <c r="Q2989" s="251"/>
      <c r="R2989" s="251"/>
      <c r="S2989" s="251"/>
      <c r="T2989" s="252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3" t="s">
        <v>171</v>
      </c>
      <c r="AU2989" s="253" t="s">
        <v>81</v>
      </c>
      <c r="AV2989" s="14" t="s">
        <v>81</v>
      </c>
      <c r="AW2989" s="14" t="s">
        <v>33</v>
      </c>
      <c r="AX2989" s="14" t="s">
        <v>72</v>
      </c>
      <c r="AY2989" s="253" t="s">
        <v>160</v>
      </c>
    </row>
    <row r="2990" s="13" customFormat="1">
      <c r="A2990" s="13"/>
      <c r="B2990" s="232"/>
      <c r="C2990" s="233"/>
      <c r="D2990" s="234" t="s">
        <v>171</v>
      </c>
      <c r="E2990" s="235" t="s">
        <v>19</v>
      </c>
      <c r="F2990" s="236" t="s">
        <v>1371</v>
      </c>
      <c r="G2990" s="233"/>
      <c r="H2990" s="235" t="s">
        <v>19</v>
      </c>
      <c r="I2990" s="237"/>
      <c r="J2990" s="233"/>
      <c r="K2990" s="233"/>
      <c r="L2990" s="238"/>
      <c r="M2990" s="239"/>
      <c r="N2990" s="240"/>
      <c r="O2990" s="240"/>
      <c r="P2990" s="240"/>
      <c r="Q2990" s="240"/>
      <c r="R2990" s="240"/>
      <c r="S2990" s="240"/>
      <c r="T2990" s="241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2" t="s">
        <v>171</v>
      </c>
      <c r="AU2990" s="242" t="s">
        <v>81</v>
      </c>
      <c r="AV2990" s="13" t="s">
        <v>79</v>
      </c>
      <c r="AW2990" s="13" t="s">
        <v>33</v>
      </c>
      <c r="AX2990" s="13" t="s">
        <v>72</v>
      </c>
      <c r="AY2990" s="242" t="s">
        <v>160</v>
      </c>
    </row>
    <row r="2991" s="14" customFormat="1">
      <c r="A2991" s="14"/>
      <c r="B2991" s="243"/>
      <c r="C2991" s="244"/>
      <c r="D2991" s="234" t="s">
        <v>171</v>
      </c>
      <c r="E2991" s="245" t="s">
        <v>19</v>
      </c>
      <c r="F2991" s="246" t="s">
        <v>2812</v>
      </c>
      <c r="G2991" s="244"/>
      <c r="H2991" s="247">
        <v>17</v>
      </c>
      <c r="I2991" s="248"/>
      <c r="J2991" s="244"/>
      <c r="K2991" s="244"/>
      <c r="L2991" s="249"/>
      <c r="M2991" s="250"/>
      <c r="N2991" s="251"/>
      <c r="O2991" s="251"/>
      <c r="P2991" s="251"/>
      <c r="Q2991" s="251"/>
      <c r="R2991" s="251"/>
      <c r="S2991" s="251"/>
      <c r="T2991" s="252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3" t="s">
        <v>171</v>
      </c>
      <c r="AU2991" s="253" t="s">
        <v>81</v>
      </c>
      <c r="AV2991" s="14" t="s">
        <v>81</v>
      </c>
      <c r="AW2991" s="14" t="s">
        <v>33</v>
      </c>
      <c r="AX2991" s="14" t="s">
        <v>72</v>
      </c>
      <c r="AY2991" s="253" t="s">
        <v>160</v>
      </c>
    </row>
    <row r="2992" s="14" customFormat="1">
      <c r="A2992" s="14"/>
      <c r="B2992" s="243"/>
      <c r="C2992" s="244"/>
      <c r="D2992" s="234" t="s">
        <v>171</v>
      </c>
      <c r="E2992" s="245" t="s">
        <v>19</v>
      </c>
      <c r="F2992" s="246" t="s">
        <v>2811</v>
      </c>
      <c r="G2992" s="244"/>
      <c r="H2992" s="247">
        <v>0.39800000000000002</v>
      </c>
      <c r="I2992" s="248"/>
      <c r="J2992" s="244"/>
      <c r="K2992" s="244"/>
      <c r="L2992" s="249"/>
      <c r="M2992" s="250"/>
      <c r="N2992" s="251"/>
      <c r="O2992" s="251"/>
      <c r="P2992" s="251"/>
      <c r="Q2992" s="251"/>
      <c r="R2992" s="251"/>
      <c r="S2992" s="251"/>
      <c r="T2992" s="252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3" t="s">
        <v>171</v>
      </c>
      <c r="AU2992" s="253" t="s">
        <v>81</v>
      </c>
      <c r="AV2992" s="14" t="s">
        <v>81</v>
      </c>
      <c r="AW2992" s="14" t="s">
        <v>33</v>
      </c>
      <c r="AX2992" s="14" t="s">
        <v>72</v>
      </c>
      <c r="AY2992" s="253" t="s">
        <v>160</v>
      </c>
    </row>
    <row r="2993" s="14" customFormat="1">
      <c r="A2993" s="14"/>
      <c r="B2993" s="243"/>
      <c r="C2993" s="244"/>
      <c r="D2993" s="234" t="s">
        <v>171</v>
      </c>
      <c r="E2993" s="245" t="s">
        <v>19</v>
      </c>
      <c r="F2993" s="246" t="s">
        <v>1363</v>
      </c>
      <c r="G2993" s="244"/>
      <c r="H2993" s="247">
        <v>-1.5760000000000001</v>
      </c>
      <c r="I2993" s="248"/>
      <c r="J2993" s="244"/>
      <c r="K2993" s="244"/>
      <c r="L2993" s="249"/>
      <c r="M2993" s="250"/>
      <c r="N2993" s="251"/>
      <c r="O2993" s="251"/>
      <c r="P2993" s="251"/>
      <c r="Q2993" s="251"/>
      <c r="R2993" s="251"/>
      <c r="S2993" s="251"/>
      <c r="T2993" s="252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3" t="s">
        <v>171</v>
      </c>
      <c r="AU2993" s="253" t="s">
        <v>81</v>
      </c>
      <c r="AV2993" s="14" t="s">
        <v>81</v>
      </c>
      <c r="AW2993" s="14" t="s">
        <v>33</v>
      </c>
      <c r="AX2993" s="14" t="s">
        <v>72</v>
      </c>
      <c r="AY2993" s="253" t="s">
        <v>160</v>
      </c>
    </row>
    <row r="2994" s="13" customFormat="1">
      <c r="A2994" s="13"/>
      <c r="B2994" s="232"/>
      <c r="C2994" s="233"/>
      <c r="D2994" s="234" t="s">
        <v>171</v>
      </c>
      <c r="E2994" s="235" t="s">
        <v>19</v>
      </c>
      <c r="F2994" s="236" t="s">
        <v>1374</v>
      </c>
      <c r="G2994" s="233"/>
      <c r="H2994" s="235" t="s">
        <v>19</v>
      </c>
      <c r="I2994" s="237"/>
      <c r="J2994" s="233"/>
      <c r="K2994" s="233"/>
      <c r="L2994" s="238"/>
      <c r="M2994" s="239"/>
      <c r="N2994" s="240"/>
      <c r="O2994" s="240"/>
      <c r="P2994" s="240"/>
      <c r="Q2994" s="240"/>
      <c r="R2994" s="240"/>
      <c r="S2994" s="240"/>
      <c r="T2994" s="241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2" t="s">
        <v>171</v>
      </c>
      <c r="AU2994" s="242" t="s">
        <v>81</v>
      </c>
      <c r="AV2994" s="13" t="s">
        <v>79</v>
      </c>
      <c r="AW2994" s="13" t="s">
        <v>33</v>
      </c>
      <c r="AX2994" s="13" t="s">
        <v>72</v>
      </c>
      <c r="AY2994" s="242" t="s">
        <v>160</v>
      </c>
    </row>
    <row r="2995" s="14" customFormat="1">
      <c r="A2995" s="14"/>
      <c r="B2995" s="243"/>
      <c r="C2995" s="244"/>
      <c r="D2995" s="234" t="s">
        <v>171</v>
      </c>
      <c r="E2995" s="245" t="s">
        <v>19</v>
      </c>
      <c r="F2995" s="246" t="s">
        <v>2812</v>
      </c>
      <c r="G2995" s="244"/>
      <c r="H2995" s="247">
        <v>17</v>
      </c>
      <c r="I2995" s="248"/>
      <c r="J2995" s="244"/>
      <c r="K2995" s="244"/>
      <c r="L2995" s="249"/>
      <c r="M2995" s="250"/>
      <c r="N2995" s="251"/>
      <c r="O2995" s="251"/>
      <c r="P2995" s="251"/>
      <c r="Q2995" s="251"/>
      <c r="R2995" s="251"/>
      <c r="S2995" s="251"/>
      <c r="T2995" s="252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3" t="s">
        <v>171</v>
      </c>
      <c r="AU2995" s="253" t="s">
        <v>81</v>
      </c>
      <c r="AV2995" s="14" t="s">
        <v>81</v>
      </c>
      <c r="AW2995" s="14" t="s">
        <v>33</v>
      </c>
      <c r="AX2995" s="14" t="s">
        <v>72</v>
      </c>
      <c r="AY2995" s="253" t="s">
        <v>160</v>
      </c>
    </row>
    <row r="2996" s="14" customFormat="1">
      <c r="A2996" s="14"/>
      <c r="B2996" s="243"/>
      <c r="C2996" s="244"/>
      <c r="D2996" s="234" t="s">
        <v>171</v>
      </c>
      <c r="E2996" s="245" t="s">
        <v>19</v>
      </c>
      <c r="F2996" s="246" t="s">
        <v>2811</v>
      </c>
      <c r="G2996" s="244"/>
      <c r="H2996" s="247">
        <v>0.39800000000000002</v>
      </c>
      <c r="I2996" s="248"/>
      <c r="J2996" s="244"/>
      <c r="K2996" s="244"/>
      <c r="L2996" s="249"/>
      <c r="M2996" s="250"/>
      <c r="N2996" s="251"/>
      <c r="O2996" s="251"/>
      <c r="P2996" s="251"/>
      <c r="Q2996" s="251"/>
      <c r="R2996" s="251"/>
      <c r="S2996" s="251"/>
      <c r="T2996" s="252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3" t="s">
        <v>171</v>
      </c>
      <c r="AU2996" s="253" t="s">
        <v>81</v>
      </c>
      <c r="AV2996" s="14" t="s">
        <v>81</v>
      </c>
      <c r="AW2996" s="14" t="s">
        <v>33</v>
      </c>
      <c r="AX2996" s="14" t="s">
        <v>72</v>
      </c>
      <c r="AY2996" s="253" t="s">
        <v>160</v>
      </c>
    </row>
    <row r="2997" s="14" customFormat="1">
      <c r="A2997" s="14"/>
      <c r="B2997" s="243"/>
      <c r="C2997" s="244"/>
      <c r="D2997" s="234" t="s">
        <v>171</v>
      </c>
      <c r="E2997" s="245" t="s">
        <v>19</v>
      </c>
      <c r="F2997" s="246" t="s">
        <v>1363</v>
      </c>
      <c r="G2997" s="244"/>
      <c r="H2997" s="247">
        <v>-1.5760000000000001</v>
      </c>
      <c r="I2997" s="248"/>
      <c r="J2997" s="244"/>
      <c r="K2997" s="244"/>
      <c r="L2997" s="249"/>
      <c r="M2997" s="250"/>
      <c r="N2997" s="251"/>
      <c r="O2997" s="251"/>
      <c r="P2997" s="251"/>
      <c r="Q2997" s="251"/>
      <c r="R2997" s="251"/>
      <c r="S2997" s="251"/>
      <c r="T2997" s="252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3" t="s">
        <v>171</v>
      </c>
      <c r="AU2997" s="253" t="s">
        <v>81</v>
      </c>
      <c r="AV2997" s="14" t="s">
        <v>81</v>
      </c>
      <c r="AW2997" s="14" t="s">
        <v>33</v>
      </c>
      <c r="AX2997" s="14" t="s">
        <v>72</v>
      </c>
      <c r="AY2997" s="253" t="s">
        <v>160</v>
      </c>
    </row>
    <row r="2998" s="13" customFormat="1">
      <c r="A2998" s="13"/>
      <c r="B2998" s="232"/>
      <c r="C2998" s="233"/>
      <c r="D2998" s="234" t="s">
        <v>171</v>
      </c>
      <c r="E2998" s="235" t="s">
        <v>19</v>
      </c>
      <c r="F2998" s="236" t="s">
        <v>1377</v>
      </c>
      <c r="G2998" s="233"/>
      <c r="H2998" s="235" t="s">
        <v>19</v>
      </c>
      <c r="I2998" s="237"/>
      <c r="J2998" s="233"/>
      <c r="K2998" s="233"/>
      <c r="L2998" s="238"/>
      <c r="M2998" s="239"/>
      <c r="N2998" s="240"/>
      <c r="O2998" s="240"/>
      <c r="P2998" s="240"/>
      <c r="Q2998" s="240"/>
      <c r="R2998" s="240"/>
      <c r="S2998" s="240"/>
      <c r="T2998" s="241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2" t="s">
        <v>171</v>
      </c>
      <c r="AU2998" s="242" t="s">
        <v>81</v>
      </c>
      <c r="AV2998" s="13" t="s">
        <v>79</v>
      </c>
      <c r="AW2998" s="13" t="s">
        <v>33</v>
      </c>
      <c r="AX2998" s="13" t="s">
        <v>72</v>
      </c>
      <c r="AY2998" s="242" t="s">
        <v>160</v>
      </c>
    </row>
    <row r="2999" s="14" customFormat="1">
      <c r="A2999" s="14"/>
      <c r="B2999" s="243"/>
      <c r="C2999" s="244"/>
      <c r="D2999" s="234" t="s">
        <v>171</v>
      </c>
      <c r="E2999" s="245" t="s">
        <v>19</v>
      </c>
      <c r="F2999" s="246" t="s">
        <v>2812</v>
      </c>
      <c r="G2999" s="244"/>
      <c r="H2999" s="247">
        <v>17</v>
      </c>
      <c r="I2999" s="248"/>
      <c r="J2999" s="244"/>
      <c r="K2999" s="244"/>
      <c r="L2999" s="249"/>
      <c r="M2999" s="250"/>
      <c r="N2999" s="251"/>
      <c r="O2999" s="251"/>
      <c r="P2999" s="251"/>
      <c r="Q2999" s="251"/>
      <c r="R2999" s="251"/>
      <c r="S2999" s="251"/>
      <c r="T2999" s="252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3" t="s">
        <v>171</v>
      </c>
      <c r="AU2999" s="253" t="s">
        <v>81</v>
      </c>
      <c r="AV2999" s="14" t="s">
        <v>81</v>
      </c>
      <c r="AW2999" s="14" t="s">
        <v>33</v>
      </c>
      <c r="AX2999" s="14" t="s">
        <v>72</v>
      </c>
      <c r="AY2999" s="253" t="s">
        <v>160</v>
      </c>
    </row>
    <row r="3000" s="14" customFormat="1">
      <c r="A3000" s="14"/>
      <c r="B3000" s="243"/>
      <c r="C3000" s="244"/>
      <c r="D3000" s="234" t="s">
        <v>171</v>
      </c>
      <c r="E3000" s="245" t="s">
        <v>19</v>
      </c>
      <c r="F3000" s="246" t="s">
        <v>2811</v>
      </c>
      <c r="G3000" s="244"/>
      <c r="H3000" s="247">
        <v>0.39800000000000002</v>
      </c>
      <c r="I3000" s="248"/>
      <c r="J3000" s="244"/>
      <c r="K3000" s="244"/>
      <c r="L3000" s="249"/>
      <c r="M3000" s="250"/>
      <c r="N3000" s="251"/>
      <c r="O3000" s="251"/>
      <c r="P3000" s="251"/>
      <c r="Q3000" s="251"/>
      <c r="R3000" s="251"/>
      <c r="S3000" s="251"/>
      <c r="T3000" s="252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3" t="s">
        <v>171</v>
      </c>
      <c r="AU3000" s="253" t="s">
        <v>81</v>
      </c>
      <c r="AV3000" s="14" t="s">
        <v>81</v>
      </c>
      <c r="AW3000" s="14" t="s">
        <v>33</v>
      </c>
      <c r="AX3000" s="14" t="s">
        <v>72</v>
      </c>
      <c r="AY3000" s="253" t="s">
        <v>160</v>
      </c>
    </row>
    <row r="3001" s="14" customFormat="1">
      <c r="A3001" s="14"/>
      <c r="B3001" s="243"/>
      <c r="C3001" s="244"/>
      <c r="D3001" s="234" t="s">
        <v>171</v>
      </c>
      <c r="E3001" s="245" t="s">
        <v>19</v>
      </c>
      <c r="F3001" s="246" t="s">
        <v>1363</v>
      </c>
      <c r="G3001" s="244"/>
      <c r="H3001" s="247">
        <v>-1.5760000000000001</v>
      </c>
      <c r="I3001" s="248"/>
      <c r="J3001" s="244"/>
      <c r="K3001" s="244"/>
      <c r="L3001" s="249"/>
      <c r="M3001" s="250"/>
      <c r="N3001" s="251"/>
      <c r="O3001" s="251"/>
      <c r="P3001" s="251"/>
      <c r="Q3001" s="251"/>
      <c r="R3001" s="251"/>
      <c r="S3001" s="251"/>
      <c r="T3001" s="252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3" t="s">
        <v>171</v>
      </c>
      <c r="AU3001" s="253" t="s">
        <v>81</v>
      </c>
      <c r="AV3001" s="14" t="s">
        <v>81</v>
      </c>
      <c r="AW3001" s="14" t="s">
        <v>33</v>
      </c>
      <c r="AX3001" s="14" t="s">
        <v>72</v>
      </c>
      <c r="AY3001" s="253" t="s">
        <v>160</v>
      </c>
    </row>
    <row r="3002" s="15" customFormat="1">
      <c r="A3002" s="15"/>
      <c r="B3002" s="254"/>
      <c r="C3002" s="255"/>
      <c r="D3002" s="234" t="s">
        <v>171</v>
      </c>
      <c r="E3002" s="256" t="s">
        <v>19</v>
      </c>
      <c r="F3002" s="257" t="s">
        <v>173</v>
      </c>
      <c r="G3002" s="255"/>
      <c r="H3002" s="258">
        <v>128.89599999999999</v>
      </c>
      <c r="I3002" s="259"/>
      <c r="J3002" s="255"/>
      <c r="K3002" s="255"/>
      <c r="L3002" s="260"/>
      <c r="M3002" s="261"/>
      <c r="N3002" s="262"/>
      <c r="O3002" s="262"/>
      <c r="P3002" s="262"/>
      <c r="Q3002" s="262"/>
      <c r="R3002" s="262"/>
      <c r="S3002" s="262"/>
      <c r="T3002" s="263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T3002" s="264" t="s">
        <v>171</v>
      </c>
      <c r="AU3002" s="264" t="s">
        <v>81</v>
      </c>
      <c r="AV3002" s="15" t="s">
        <v>167</v>
      </c>
      <c r="AW3002" s="15" t="s">
        <v>33</v>
      </c>
      <c r="AX3002" s="15" t="s">
        <v>72</v>
      </c>
      <c r="AY3002" s="264" t="s">
        <v>160</v>
      </c>
    </row>
    <row r="3003" s="14" customFormat="1">
      <c r="A3003" s="14"/>
      <c r="B3003" s="243"/>
      <c r="C3003" s="244"/>
      <c r="D3003" s="234" t="s">
        <v>171</v>
      </c>
      <c r="E3003" s="245" t="s">
        <v>19</v>
      </c>
      <c r="F3003" s="246" t="s">
        <v>2822</v>
      </c>
      <c r="G3003" s="244"/>
      <c r="H3003" s="247">
        <v>141.786</v>
      </c>
      <c r="I3003" s="248"/>
      <c r="J3003" s="244"/>
      <c r="K3003" s="244"/>
      <c r="L3003" s="249"/>
      <c r="M3003" s="250"/>
      <c r="N3003" s="251"/>
      <c r="O3003" s="251"/>
      <c r="P3003" s="251"/>
      <c r="Q3003" s="251"/>
      <c r="R3003" s="251"/>
      <c r="S3003" s="251"/>
      <c r="T3003" s="252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3" t="s">
        <v>171</v>
      </c>
      <c r="AU3003" s="253" t="s">
        <v>81</v>
      </c>
      <c r="AV3003" s="14" t="s">
        <v>81</v>
      </c>
      <c r="AW3003" s="14" t="s">
        <v>33</v>
      </c>
      <c r="AX3003" s="14" t="s">
        <v>79</v>
      </c>
      <c r="AY3003" s="253" t="s">
        <v>160</v>
      </c>
    </row>
    <row r="3004" s="2" customFormat="1" ht="16.5" customHeight="1">
      <c r="A3004" s="40"/>
      <c r="B3004" s="41"/>
      <c r="C3004" s="214" t="s">
        <v>2823</v>
      </c>
      <c r="D3004" s="214" t="s">
        <v>162</v>
      </c>
      <c r="E3004" s="215" t="s">
        <v>2824</v>
      </c>
      <c r="F3004" s="216" t="s">
        <v>2825</v>
      </c>
      <c r="G3004" s="217" t="s">
        <v>181</v>
      </c>
      <c r="H3004" s="218">
        <v>2.1000000000000001</v>
      </c>
      <c r="I3004" s="219"/>
      <c r="J3004" s="220">
        <f>ROUND(I3004*H3004,2)</f>
        <v>0</v>
      </c>
      <c r="K3004" s="216" t="s">
        <v>166</v>
      </c>
      <c r="L3004" s="46"/>
      <c r="M3004" s="221" t="s">
        <v>19</v>
      </c>
      <c r="N3004" s="222" t="s">
        <v>43</v>
      </c>
      <c r="O3004" s="86"/>
      <c r="P3004" s="223">
        <f>O3004*H3004</f>
        <v>0</v>
      </c>
      <c r="Q3004" s="223">
        <v>0.00058</v>
      </c>
      <c r="R3004" s="223">
        <f>Q3004*H3004</f>
        <v>0.0012180000000000001</v>
      </c>
      <c r="S3004" s="223">
        <v>0</v>
      </c>
      <c r="T3004" s="224">
        <f>S3004*H3004</f>
        <v>0</v>
      </c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R3004" s="225" t="s">
        <v>269</v>
      </c>
      <c r="AT3004" s="225" t="s">
        <v>162</v>
      </c>
      <c r="AU3004" s="225" t="s">
        <v>81</v>
      </c>
      <c r="AY3004" s="19" t="s">
        <v>160</v>
      </c>
      <c r="BE3004" s="226">
        <f>IF(N3004="základní",J3004,0)</f>
        <v>0</v>
      </c>
      <c r="BF3004" s="226">
        <f>IF(N3004="snížená",J3004,0)</f>
        <v>0</v>
      </c>
      <c r="BG3004" s="226">
        <f>IF(N3004="zákl. přenesená",J3004,0)</f>
        <v>0</v>
      </c>
      <c r="BH3004" s="226">
        <f>IF(N3004="sníž. přenesená",J3004,0)</f>
        <v>0</v>
      </c>
      <c r="BI3004" s="226">
        <f>IF(N3004="nulová",J3004,0)</f>
        <v>0</v>
      </c>
      <c r="BJ3004" s="19" t="s">
        <v>79</v>
      </c>
      <c r="BK3004" s="226">
        <f>ROUND(I3004*H3004,2)</f>
        <v>0</v>
      </c>
      <c r="BL3004" s="19" t="s">
        <v>269</v>
      </c>
      <c r="BM3004" s="225" t="s">
        <v>2826</v>
      </c>
    </row>
    <row r="3005" s="2" customFormat="1">
      <c r="A3005" s="40"/>
      <c r="B3005" s="41"/>
      <c r="C3005" s="42"/>
      <c r="D3005" s="227" t="s">
        <v>169</v>
      </c>
      <c r="E3005" s="42"/>
      <c r="F3005" s="228" t="s">
        <v>2827</v>
      </c>
      <c r="G3005" s="42"/>
      <c r="H3005" s="42"/>
      <c r="I3005" s="229"/>
      <c r="J3005" s="42"/>
      <c r="K3005" s="42"/>
      <c r="L3005" s="46"/>
      <c r="M3005" s="230"/>
      <c r="N3005" s="231"/>
      <c r="O3005" s="86"/>
      <c r="P3005" s="86"/>
      <c r="Q3005" s="86"/>
      <c r="R3005" s="86"/>
      <c r="S3005" s="86"/>
      <c r="T3005" s="87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T3005" s="19" t="s">
        <v>169</v>
      </c>
      <c r="AU3005" s="19" t="s">
        <v>81</v>
      </c>
    </row>
    <row r="3006" s="13" customFormat="1">
      <c r="A3006" s="13"/>
      <c r="B3006" s="232"/>
      <c r="C3006" s="233"/>
      <c r="D3006" s="234" t="s">
        <v>171</v>
      </c>
      <c r="E3006" s="235" t="s">
        <v>19</v>
      </c>
      <c r="F3006" s="236" t="s">
        <v>326</v>
      </c>
      <c r="G3006" s="233"/>
      <c r="H3006" s="235" t="s">
        <v>19</v>
      </c>
      <c r="I3006" s="237"/>
      <c r="J3006" s="233"/>
      <c r="K3006" s="233"/>
      <c r="L3006" s="238"/>
      <c r="M3006" s="239"/>
      <c r="N3006" s="240"/>
      <c r="O3006" s="240"/>
      <c r="P3006" s="240"/>
      <c r="Q3006" s="240"/>
      <c r="R3006" s="240"/>
      <c r="S3006" s="240"/>
      <c r="T3006" s="241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2" t="s">
        <v>171</v>
      </c>
      <c r="AU3006" s="242" t="s">
        <v>81</v>
      </c>
      <c r="AV3006" s="13" t="s">
        <v>79</v>
      </c>
      <c r="AW3006" s="13" t="s">
        <v>33</v>
      </c>
      <c r="AX3006" s="13" t="s">
        <v>72</v>
      </c>
      <c r="AY3006" s="242" t="s">
        <v>160</v>
      </c>
    </row>
    <row r="3007" s="13" customFormat="1">
      <c r="A3007" s="13"/>
      <c r="B3007" s="232"/>
      <c r="C3007" s="233"/>
      <c r="D3007" s="234" t="s">
        <v>171</v>
      </c>
      <c r="E3007" s="235" t="s">
        <v>19</v>
      </c>
      <c r="F3007" s="236" t="s">
        <v>2828</v>
      </c>
      <c r="G3007" s="233"/>
      <c r="H3007" s="235" t="s">
        <v>19</v>
      </c>
      <c r="I3007" s="237"/>
      <c r="J3007" s="233"/>
      <c r="K3007" s="233"/>
      <c r="L3007" s="238"/>
      <c r="M3007" s="239"/>
      <c r="N3007" s="240"/>
      <c r="O3007" s="240"/>
      <c r="P3007" s="240"/>
      <c r="Q3007" s="240"/>
      <c r="R3007" s="240"/>
      <c r="S3007" s="240"/>
      <c r="T3007" s="241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2" t="s">
        <v>171</v>
      </c>
      <c r="AU3007" s="242" t="s">
        <v>81</v>
      </c>
      <c r="AV3007" s="13" t="s">
        <v>79</v>
      </c>
      <c r="AW3007" s="13" t="s">
        <v>33</v>
      </c>
      <c r="AX3007" s="13" t="s">
        <v>72</v>
      </c>
      <c r="AY3007" s="242" t="s">
        <v>160</v>
      </c>
    </row>
    <row r="3008" s="14" customFormat="1">
      <c r="A3008" s="14"/>
      <c r="B3008" s="243"/>
      <c r="C3008" s="244"/>
      <c r="D3008" s="234" t="s">
        <v>171</v>
      </c>
      <c r="E3008" s="245" t="s">
        <v>19</v>
      </c>
      <c r="F3008" s="246" t="s">
        <v>2829</v>
      </c>
      <c r="G3008" s="244"/>
      <c r="H3008" s="247">
        <v>2.1000000000000001</v>
      </c>
      <c r="I3008" s="248"/>
      <c r="J3008" s="244"/>
      <c r="K3008" s="244"/>
      <c r="L3008" s="249"/>
      <c r="M3008" s="250"/>
      <c r="N3008" s="251"/>
      <c r="O3008" s="251"/>
      <c r="P3008" s="251"/>
      <c r="Q3008" s="251"/>
      <c r="R3008" s="251"/>
      <c r="S3008" s="251"/>
      <c r="T3008" s="252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3" t="s">
        <v>171</v>
      </c>
      <c r="AU3008" s="253" t="s">
        <v>81</v>
      </c>
      <c r="AV3008" s="14" t="s">
        <v>81</v>
      </c>
      <c r="AW3008" s="14" t="s">
        <v>33</v>
      </c>
      <c r="AX3008" s="14" t="s">
        <v>72</v>
      </c>
      <c r="AY3008" s="253" t="s">
        <v>160</v>
      </c>
    </row>
    <row r="3009" s="15" customFormat="1">
      <c r="A3009" s="15"/>
      <c r="B3009" s="254"/>
      <c r="C3009" s="255"/>
      <c r="D3009" s="234" t="s">
        <v>171</v>
      </c>
      <c r="E3009" s="256" t="s">
        <v>19</v>
      </c>
      <c r="F3009" s="257" t="s">
        <v>173</v>
      </c>
      <c r="G3009" s="255"/>
      <c r="H3009" s="258">
        <v>2.1000000000000001</v>
      </c>
      <c r="I3009" s="259"/>
      <c r="J3009" s="255"/>
      <c r="K3009" s="255"/>
      <c r="L3009" s="260"/>
      <c r="M3009" s="261"/>
      <c r="N3009" s="262"/>
      <c r="O3009" s="262"/>
      <c r="P3009" s="262"/>
      <c r="Q3009" s="262"/>
      <c r="R3009" s="262"/>
      <c r="S3009" s="262"/>
      <c r="T3009" s="263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64" t="s">
        <v>171</v>
      </c>
      <c r="AU3009" s="264" t="s">
        <v>81</v>
      </c>
      <c r="AV3009" s="15" t="s">
        <v>167</v>
      </c>
      <c r="AW3009" s="15" t="s">
        <v>33</v>
      </c>
      <c r="AX3009" s="15" t="s">
        <v>79</v>
      </c>
      <c r="AY3009" s="264" t="s">
        <v>160</v>
      </c>
    </row>
    <row r="3010" s="2" customFormat="1" ht="16.5" customHeight="1">
      <c r="A3010" s="40"/>
      <c r="B3010" s="41"/>
      <c r="C3010" s="279" t="s">
        <v>2830</v>
      </c>
      <c r="D3010" s="279" t="s">
        <v>1270</v>
      </c>
      <c r="E3010" s="280" t="s">
        <v>2831</v>
      </c>
      <c r="F3010" s="281" t="s">
        <v>2832</v>
      </c>
      <c r="G3010" s="282" t="s">
        <v>181</v>
      </c>
      <c r="H3010" s="283">
        <v>2.3100000000000001</v>
      </c>
      <c r="I3010" s="284"/>
      <c r="J3010" s="285">
        <f>ROUND(I3010*H3010,2)</f>
        <v>0</v>
      </c>
      <c r="K3010" s="281" t="s">
        <v>166</v>
      </c>
      <c r="L3010" s="286"/>
      <c r="M3010" s="287" t="s">
        <v>19</v>
      </c>
      <c r="N3010" s="288" t="s">
        <v>43</v>
      </c>
      <c r="O3010" s="86"/>
      <c r="P3010" s="223">
        <f>O3010*H3010</f>
        <v>0</v>
      </c>
      <c r="Q3010" s="223">
        <v>0.01</v>
      </c>
      <c r="R3010" s="223">
        <f>Q3010*H3010</f>
        <v>0.023100000000000002</v>
      </c>
      <c r="S3010" s="223">
        <v>0</v>
      </c>
      <c r="T3010" s="224">
        <f>S3010*H3010</f>
        <v>0</v>
      </c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R3010" s="225" t="s">
        <v>367</v>
      </c>
      <c r="AT3010" s="225" t="s">
        <v>1270</v>
      </c>
      <c r="AU3010" s="225" t="s">
        <v>81</v>
      </c>
      <c r="AY3010" s="19" t="s">
        <v>160</v>
      </c>
      <c r="BE3010" s="226">
        <f>IF(N3010="základní",J3010,0)</f>
        <v>0</v>
      </c>
      <c r="BF3010" s="226">
        <f>IF(N3010="snížená",J3010,0)</f>
        <v>0</v>
      </c>
      <c r="BG3010" s="226">
        <f>IF(N3010="zákl. přenesená",J3010,0)</f>
        <v>0</v>
      </c>
      <c r="BH3010" s="226">
        <f>IF(N3010="sníž. přenesená",J3010,0)</f>
        <v>0</v>
      </c>
      <c r="BI3010" s="226">
        <f>IF(N3010="nulová",J3010,0)</f>
        <v>0</v>
      </c>
      <c r="BJ3010" s="19" t="s">
        <v>79</v>
      </c>
      <c r="BK3010" s="226">
        <f>ROUND(I3010*H3010,2)</f>
        <v>0</v>
      </c>
      <c r="BL3010" s="19" t="s">
        <v>269</v>
      </c>
      <c r="BM3010" s="225" t="s">
        <v>2833</v>
      </c>
    </row>
    <row r="3011" s="13" customFormat="1">
      <c r="A3011" s="13"/>
      <c r="B3011" s="232"/>
      <c r="C3011" s="233"/>
      <c r="D3011" s="234" t="s">
        <v>171</v>
      </c>
      <c r="E3011" s="235" t="s">
        <v>19</v>
      </c>
      <c r="F3011" s="236" t="s">
        <v>326</v>
      </c>
      <c r="G3011" s="233"/>
      <c r="H3011" s="235" t="s">
        <v>19</v>
      </c>
      <c r="I3011" s="237"/>
      <c r="J3011" s="233"/>
      <c r="K3011" s="233"/>
      <c r="L3011" s="238"/>
      <c r="M3011" s="239"/>
      <c r="N3011" s="240"/>
      <c r="O3011" s="240"/>
      <c r="P3011" s="240"/>
      <c r="Q3011" s="240"/>
      <c r="R3011" s="240"/>
      <c r="S3011" s="240"/>
      <c r="T3011" s="241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2" t="s">
        <v>171</v>
      </c>
      <c r="AU3011" s="242" t="s">
        <v>81</v>
      </c>
      <c r="AV3011" s="13" t="s">
        <v>79</v>
      </c>
      <c r="AW3011" s="13" t="s">
        <v>33</v>
      </c>
      <c r="AX3011" s="13" t="s">
        <v>72</v>
      </c>
      <c r="AY3011" s="242" t="s">
        <v>160</v>
      </c>
    </row>
    <row r="3012" s="13" customFormat="1">
      <c r="A3012" s="13"/>
      <c r="B3012" s="232"/>
      <c r="C3012" s="233"/>
      <c r="D3012" s="234" t="s">
        <v>171</v>
      </c>
      <c r="E3012" s="235" t="s">
        <v>19</v>
      </c>
      <c r="F3012" s="236" t="s">
        <v>2828</v>
      </c>
      <c r="G3012" s="233"/>
      <c r="H3012" s="235" t="s">
        <v>19</v>
      </c>
      <c r="I3012" s="237"/>
      <c r="J3012" s="233"/>
      <c r="K3012" s="233"/>
      <c r="L3012" s="238"/>
      <c r="M3012" s="239"/>
      <c r="N3012" s="240"/>
      <c r="O3012" s="240"/>
      <c r="P3012" s="240"/>
      <c r="Q3012" s="240"/>
      <c r="R3012" s="240"/>
      <c r="S3012" s="240"/>
      <c r="T3012" s="241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2" t="s">
        <v>171</v>
      </c>
      <c r="AU3012" s="242" t="s">
        <v>81</v>
      </c>
      <c r="AV3012" s="13" t="s">
        <v>79</v>
      </c>
      <c r="AW3012" s="13" t="s">
        <v>33</v>
      </c>
      <c r="AX3012" s="13" t="s">
        <v>72</v>
      </c>
      <c r="AY3012" s="242" t="s">
        <v>160</v>
      </c>
    </row>
    <row r="3013" s="14" customFormat="1">
      <c r="A3013" s="14"/>
      <c r="B3013" s="243"/>
      <c r="C3013" s="244"/>
      <c r="D3013" s="234" t="s">
        <v>171</v>
      </c>
      <c r="E3013" s="245" t="s">
        <v>19</v>
      </c>
      <c r="F3013" s="246" t="s">
        <v>2829</v>
      </c>
      <c r="G3013" s="244"/>
      <c r="H3013" s="247">
        <v>2.1000000000000001</v>
      </c>
      <c r="I3013" s="248"/>
      <c r="J3013" s="244"/>
      <c r="K3013" s="244"/>
      <c r="L3013" s="249"/>
      <c r="M3013" s="250"/>
      <c r="N3013" s="251"/>
      <c r="O3013" s="251"/>
      <c r="P3013" s="251"/>
      <c r="Q3013" s="251"/>
      <c r="R3013" s="251"/>
      <c r="S3013" s="251"/>
      <c r="T3013" s="252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3" t="s">
        <v>171</v>
      </c>
      <c r="AU3013" s="253" t="s">
        <v>81</v>
      </c>
      <c r="AV3013" s="14" t="s">
        <v>81</v>
      </c>
      <c r="AW3013" s="14" t="s">
        <v>33</v>
      </c>
      <c r="AX3013" s="14" t="s">
        <v>72</v>
      </c>
      <c r="AY3013" s="253" t="s">
        <v>160</v>
      </c>
    </row>
    <row r="3014" s="15" customFormat="1">
      <c r="A3014" s="15"/>
      <c r="B3014" s="254"/>
      <c r="C3014" s="255"/>
      <c r="D3014" s="234" t="s">
        <v>171</v>
      </c>
      <c r="E3014" s="256" t="s">
        <v>19</v>
      </c>
      <c r="F3014" s="257" t="s">
        <v>173</v>
      </c>
      <c r="G3014" s="255"/>
      <c r="H3014" s="258">
        <v>2.1000000000000001</v>
      </c>
      <c r="I3014" s="259"/>
      <c r="J3014" s="255"/>
      <c r="K3014" s="255"/>
      <c r="L3014" s="260"/>
      <c r="M3014" s="261"/>
      <c r="N3014" s="262"/>
      <c r="O3014" s="262"/>
      <c r="P3014" s="262"/>
      <c r="Q3014" s="262"/>
      <c r="R3014" s="262"/>
      <c r="S3014" s="262"/>
      <c r="T3014" s="263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T3014" s="264" t="s">
        <v>171</v>
      </c>
      <c r="AU3014" s="264" t="s">
        <v>81</v>
      </c>
      <c r="AV3014" s="15" t="s">
        <v>167</v>
      </c>
      <c r="AW3014" s="15" t="s">
        <v>33</v>
      </c>
      <c r="AX3014" s="15" t="s">
        <v>72</v>
      </c>
      <c r="AY3014" s="264" t="s">
        <v>160</v>
      </c>
    </row>
    <row r="3015" s="14" customFormat="1">
      <c r="A3015" s="14"/>
      <c r="B3015" s="243"/>
      <c r="C3015" s="244"/>
      <c r="D3015" s="234" t="s">
        <v>171</v>
      </c>
      <c r="E3015" s="245" t="s">
        <v>19</v>
      </c>
      <c r="F3015" s="246" t="s">
        <v>2834</v>
      </c>
      <c r="G3015" s="244"/>
      <c r="H3015" s="247">
        <v>2.3100000000000001</v>
      </c>
      <c r="I3015" s="248"/>
      <c r="J3015" s="244"/>
      <c r="K3015" s="244"/>
      <c r="L3015" s="249"/>
      <c r="M3015" s="250"/>
      <c r="N3015" s="251"/>
      <c r="O3015" s="251"/>
      <c r="P3015" s="251"/>
      <c r="Q3015" s="251"/>
      <c r="R3015" s="251"/>
      <c r="S3015" s="251"/>
      <c r="T3015" s="252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3" t="s">
        <v>171</v>
      </c>
      <c r="AU3015" s="253" t="s">
        <v>81</v>
      </c>
      <c r="AV3015" s="14" t="s">
        <v>81</v>
      </c>
      <c r="AW3015" s="14" t="s">
        <v>33</v>
      </c>
      <c r="AX3015" s="14" t="s">
        <v>79</v>
      </c>
      <c r="AY3015" s="253" t="s">
        <v>160</v>
      </c>
    </row>
    <row r="3016" s="2" customFormat="1" ht="16.5" customHeight="1">
      <c r="A3016" s="40"/>
      <c r="B3016" s="41"/>
      <c r="C3016" s="214" t="s">
        <v>2835</v>
      </c>
      <c r="D3016" s="214" t="s">
        <v>162</v>
      </c>
      <c r="E3016" s="215" t="s">
        <v>2836</v>
      </c>
      <c r="F3016" s="216" t="s">
        <v>2837</v>
      </c>
      <c r="G3016" s="217" t="s">
        <v>207</v>
      </c>
      <c r="H3016" s="218">
        <v>14.75</v>
      </c>
      <c r="I3016" s="219"/>
      <c r="J3016" s="220">
        <f>ROUND(I3016*H3016,2)</f>
        <v>0</v>
      </c>
      <c r="K3016" s="216" t="s">
        <v>166</v>
      </c>
      <c r="L3016" s="46"/>
      <c r="M3016" s="221" t="s">
        <v>19</v>
      </c>
      <c r="N3016" s="222" t="s">
        <v>43</v>
      </c>
      <c r="O3016" s="86"/>
      <c r="P3016" s="223">
        <f>O3016*H3016</f>
        <v>0</v>
      </c>
      <c r="Q3016" s="223">
        <v>0.00055000000000000003</v>
      </c>
      <c r="R3016" s="223">
        <f>Q3016*H3016</f>
        <v>0.0081124999999999999</v>
      </c>
      <c r="S3016" s="223">
        <v>0</v>
      </c>
      <c r="T3016" s="224">
        <f>S3016*H3016</f>
        <v>0</v>
      </c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R3016" s="225" t="s">
        <v>269</v>
      </c>
      <c r="AT3016" s="225" t="s">
        <v>162</v>
      </c>
      <c r="AU3016" s="225" t="s">
        <v>81</v>
      </c>
      <c r="AY3016" s="19" t="s">
        <v>160</v>
      </c>
      <c r="BE3016" s="226">
        <f>IF(N3016="základní",J3016,0)</f>
        <v>0</v>
      </c>
      <c r="BF3016" s="226">
        <f>IF(N3016="snížená",J3016,0)</f>
        <v>0</v>
      </c>
      <c r="BG3016" s="226">
        <f>IF(N3016="zákl. přenesená",J3016,0)</f>
        <v>0</v>
      </c>
      <c r="BH3016" s="226">
        <f>IF(N3016="sníž. přenesená",J3016,0)</f>
        <v>0</v>
      </c>
      <c r="BI3016" s="226">
        <f>IF(N3016="nulová",J3016,0)</f>
        <v>0</v>
      </c>
      <c r="BJ3016" s="19" t="s">
        <v>79</v>
      </c>
      <c r="BK3016" s="226">
        <f>ROUND(I3016*H3016,2)</f>
        <v>0</v>
      </c>
      <c r="BL3016" s="19" t="s">
        <v>269</v>
      </c>
      <c r="BM3016" s="225" t="s">
        <v>2838</v>
      </c>
    </row>
    <row r="3017" s="2" customFormat="1">
      <c r="A3017" s="40"/>
      <c r="B3017" s="41"/>
      <c r="C3017" s="42"/>
      <c r="D3017" s="227" t="s">
        <v>169</v>
      </c>
      <c r="E3017" s="42"/>
      <c r="F3017" s="228" t="s">
        <v>2839</v>
      </c>
      <c r="G3017" s="42"/>
      <c r="H3017" s="42"/>
      <c r="I3017" s="229"/>
      <c r="J3017" s="42"/>
      <c r="K3017" s="42"/>
      <c r="L3017" s="46"/>
      <c r="M3017" s="230"/>
      <c r="N3017" s="231"/>
      <c r="O3017" s="86"/>
      <c r="P3017" s="86"/>
      <c r="Q3017" s="86"/>
      <c r="R3017" s="86"/>
      <c r="S3017" s="86"/>
      <c r="T3017" s="87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T3017" s="19" t="s">
        <v>169</v>
      </c>
      <c r="AU3017" s="19" t="s">
        <v>81</v>
      </c>
    </row>
    <row r="3018" s="13" customFormat="1">
      <c r="A3018" s="13"/>
      <c r="B3018" s="232"/>
      <c r="C3018" s="233"/>
      <c r="D3018" s="234" t="s">
        <v>171</v>
      </c>
      <c r="E3018" s="235" t="s">
        <v>19</v>
      </c>
      <c r="F3018" s="236" t="s">
        <v>324</v>
      </c>
      <c r="G3018" s="233"/>
      <c r="H3018" s="235" t="s">
        <v>19</v>
      </c>
      <c r="I3018" s="237"/>
      <c r="J3018" s="233"/>
      <c r="K3018" s="233"/>
      <c r="L3018" s="238"/>
      <c r="M3018" s="239"/>
      <c r="N3018" s="240"/>
      <c r="O3018" s="240"/>
      <c r="P3018" s="240"/>
      <c r="Q3018" s="240"/>
      <c r="R3018" s="240"/>
      <c r="S3018" s="240"/>
      <c r="T3018" s="241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2" t="s">
        <v>171</v>
      </c>
      <c r="AU3018" s="242" t="s">
        <v>81</v>
      </c>
      <c r="AV3018" s="13" t="s">
        <v>79</v>
      </c>
      <c r="AW3018" s="13" t="s">
        <v>33</v>
      </c>
      <c r="AX3018" s="13" t="s">
        <v>72</v>
      </c>
      <c r="AY3018" s="242" t="s">
        <v>160</v>
      </c>
    </row>
    <row r="3019" s="13" customFormat="1">
      <c r="A3019" s="13"/>
      <c r="B3019" s="232"/>
      <c r="C3019" s="233"/>
      <c r="D3019" s="234" t="s">
        <v>171</v>
      </c>
      <c r="E3019" s="235" t="s">
        <v>19</v>
      </c>
      <c r="F3019" s="236" t="s">
        <v>1267</v>
      </c>
      <c r="G3019" s="233"/>
      <c r="H3019" s="235" t="s">
        <v>19</v>
      </c>
      <c r="I3019" s="237"/>
      <c r="J3019" s="233"/>
      <c r="K3019" s="233"/>
      <c r="L3019" s="238"/>
      <c r="M3019" s="239"/>
      <c r="N3019" s="240"/>
      <c r="O3019" s="240"/>
      <c r="P3019" s="240"/>
      <c r="Q3019" s="240"/>
      <c r="R3019" s="240"/>
      <c r="S3019" s="240"/>
      <c r="T3019" s="241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2" t="s">
        <v>171</v>
      </c>
      <c r="AU3019" s="242" t="s">
        <v>81</v>
      </c>
      <c r="AV3019" s="13" t="s">
        <v>79</v>
      </c>
      <c r="AW3019" s="13" t="s">
        <v>33</v>
      </c>
      <c r="AX3019" s="13" t="s">
        <v>72</v>
      </c>
      <c r="AY3019" s="242" t="s">
        <v>160</v>
      </c>
    </row>
    <row r="3020" s="14" customFormat="1">
      <c r="A3020" s="14"/>
      <c r="B3020" s="243"/>
      <c r="C3020" s="244"/>
      <c r="D3020" s="234" t="s">
        <v>171</v>
      </c>
      <c r="E3020" s="245" t="s">
        <v>19</v>
      </c>
      <c r="F3020" s="246" t="s">
        <v>1268</v>
      </c>
      <c r="G3020" s="244"/>
      <c r="H3020" s="247">
        <v>1.5</v>
      </c>
      <c r="I3020" s="248"/>
      <c r="J3020" s="244"/>
      <c r="K3020" s="244"/>
      <c r="L3020" s="249"/>
      <c r="M3020" s="250"/>
      <c r="N3020" s="251"/>
      <c r="O3020" s="251"/>
      <c r="P3020" s="251"/>
      <c r="Q3020" s="251"/>
      <c r="R3020" s="251"/>
      <c r="S3020" s="251"/>
      <c r="T3020" s="252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3" t="s">
        <v>171</v>
      </c>
      <c r="AU3020" s="253" t="s">
        <v>81</v>
      </c>
      <c r="AV3020" s="14" t="s">
        <v>81</v>
      </c>
      <c r="AW3020" s="14" t="s">
        <v>33</v>
      </c>
      <c r="AX3020" s="14" t="s">
        <v>72</v>
      </c>
      <c r="AY3020" s="253" t="s">
        <v>160</v>
      </c>
    </row>
    <row r="3021" s="13" customFormat="1">
      <c r="A3021" s="13"/>
      <c r="B3021" s="232"/>
      <c r="C3021" s="233"/>
      <c r="D3021" s="234" t="s">
        <v>171</v>
      </c>
      <c r="E3021" s="235" t="s">
        <v>19</v>
      </c>
      <c r="F3021" s="236" t="s">
        <v>326</v>
      </c>
      <c r="G3021" s="233"/>
      <c r="H3021" s="235" t="s">
        <v>19</v>
      </c>
      <c r="I3021" s="237"/>
      <c r="J3021" s="233"/>
      <c r="K3021" s="233"/>
      <c r="L3021" s="238"/>
      <c r="M3021" s="239"/>
      <c r="N3021" s="240"/>
      <c r="O3021" s="240"/>
      <c r="P3021" s="240"/>
      <c r="Q3021" s="240"/>
      <c r="R3021" s="240"/>
      <c r="S3021" s="240"/>
      <c r="T3021" s="241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2" t="s">
        <v>171</v>
      </c>
      <c r="AU3021" s="242" t="s">
        <v>81</v>
      </c>
      <c r="AV3021" s="13" t="s">
        <v>79</v>
      </c>
      <c r="AW3021" s="13" t="s">
        <v>33</v>
      </c>
      <c r="AX3021" s="13" t="s">
        <v>72</v>
      </c>
      <c r="AY3021" s="242" t="s">
        <v>160</v>
      </c>
    </row>
    <row r="3022" s="13" customFormat="1">
      <c r="A3022" s="13"/>
      <c r="B3022" s="232"/>
      <c r="C3022" s="233"/>
      <c r="D3022" s="234" t="s">
        <v>171</v>
      </c>
      <c r="E3022" s="235" t="s">
        <v>19</v>
      </c>
      <c r="F3022" s="236" t="s">
        <v>1361</v>
      </c>
      <c r="G3022" s="233"/>
      <c r="H3022" s="235" t="s">
        <v>19</v>
      </c>
      <c r="I3022" s="237"/>
      <c r="J3022" s="233"/>
      <c r="K3022" s="233"/>
      <c r="L3022" s="238"/>
      <c r="M3022" s="239"/>
      <c r="N3022" s="240"/>
      <c r="O3022" s="240"/>
      <c r="P3022" s="240"/>
      <c r="Q3022" s="240"/>
      <c r="R3022" s="240"/>
      <c r="S3022" s="240"/>
      <c r="T3022" s="241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2" t="s">
        <v>171</v>
      </c>
      <c r="AU3022" s="242" t="s">
        <v>81</v>
      </c>
      <c r="AV3022" s="13" t="s">
        <v>79</v>
      </c>
      <c r="AW3022" s="13" t="s">
        <v>33</v>
      </c>
      <c r="AX3022" s="13" t="s">
        <v>72</v>
      </c>
      <c r="AY3022" s="242" t="s">
        <v>160</v>
      </c>
    </row>
    <row r="3023" s="14" customFormat="1">
      <c r="A3023" s="14"/>
      <c r="B3023" s="243"/>
      <c r="C3023" s="244"/>
      <c r="D3023" s="234" t="s">
        <v>171</v>
      </c>
      <c r="E3023" s="245" t="s">
        <v>19</v>
      </c>
      <c r="F3023" s="246" t="s">
        <v>2840</v>
      </c>
      <c r="G3023" s="244"/>
      <c r="H3023" s="247">
        <v>2.6499999999999999</v>
      </c>
      <c r="I3023" s="248"/>
      <c r="J3023" s="244"/>
      <c r="K3023" s="244"/>
      <c r="L3023" s="249"/>
      <c r="M3023" s="250"/>
      <c r="N3023" s="251"/>
      <c r="O3023" s="251"/>
      <c r="P3023" s="251"/>
      <c r="Q3023" s="251"/>
      <c r="R3023" s="251"/>
      <c r="S3023" s="251"/>
      <c r="T3023" s="252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3" t="s">
        <v>171</v>
      </c>
      <c r="AU3023" s="253" t="s">
        <v>81</v>
      </c>
      <c r="AV3023" s="14" t="s">
        <v>81</v>
      </c>
      <c r="AW3023" s="14" t="s">
        <v>33</v>
      </c>
      <c r="AX3023" s="14" t="s">
        <v>72</v>
      </c>
      <c r="AY3023" s="253" t="s">
        <v>160</v>
      </c>
    </row>
    <row r="3024" s="13" customFormat="1">
      <c r="A3024" s="13"/>
      <c r="B3024" s="232"/>
      <c r="C3024" s="233"/>
      <c r="D3024" s="234" t="s">
        <v>171</v>
      </c>
      <c r="E3024" s="235" t="s">
        <v>19</v>
      </c>
      <c r="F3024" s="236" t="s">
        <v>1367</v>
      </c>
      <c r="G3024" s="233"/>
      <c r="H3024" s="235" t="s">
        <v>19</v>
      </c>
      <c r="I3024" s="237"/>
      <c r="J3024" s="233"/>
      <c r="K3024" s="233"/>
      <c r="L3024" s="238"/>
      <c r="M3024" s="239"/>
      <c r="N3024" s="240"/>
      <c r="O3024" s="240"/>
      <c r="P3024" s="240"/>
      <c r="Q3024" s="240"/>
      <c r="R3024" s="240"/>
      <c r="S3024" s="240"/>
      <c r="T3024" s="241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2" t="s">
        <v>171</v>
      </c>
      <c r="AU3024" s="242" t="s">
        <v>81</v>
      </c>
      <c r="AV3024" s="13" t="s">
        <v>79</v>
      </c>
      <c r="AW3024" s="13" t="s">
        <v>33</v>
      </c>
      <c r="AX3024" s="13" t="s">
        <v>72</v>
      </c>
      <c r="AY3024" s="242" t="s">
        <v>160</v>
      </c>
    </row>
    <row r="3025" s="14" customFormat="1">
      <c r="A3025" s="14"/>
      <c r="B3025" s="243"/>
      <c r="C3025" s="244"/>
      <c r="D3025" s="234" t="s">
        <v>171</v>
      </c>
      <c r="E3025" s="245" t="s">
        <v>19</v>
      </c>
      <c r="F3025" s="246" t="s">
        <v>2840</v>
      </c>
      <c r="G3025" s="244"/>
      <c r="H3025" s="247">
        <v>2.6499999999999999</v>
      </c>
      <c r="I3025" s="248"/>
      <c r="J3025" s="244"/>
      <c r="K3025" s="244"/>
      <c r="L3025" s="249"/>
      <c r="M3025" s="250"/>
      <c r="N3025" s="251"/>
      <c r="O3025" s="251"/>
      <c r="P3025" s="251"/>
      <c r="Q3025" s="251"/>
      <c r="R3025" s="251"/>
      <c r="S3025" s="251"/>
      <c r="T3025" s="252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3" t="s">
        <v>171</v>
      </c>
      <c r="AU3025" s="253" t="s">
        <v>81</v>
      </c>
      <c r="AV3025" s="14" t="s">
        <v>81</v>
      </c>
      <c r="AW3025" s="14" t="s">
        <v>33</v>
      </c>
      <c r="AX3025" s="14" t="s">
        <v>72</v>
      </c>
      <c r="AY3025" s="253" t="s">
        <v>160</v>
      </c>
    </row>
    <row r="3026" s="13" customFormat="1">
      <c r="A3026" s="13"/>
      <c r="B3026" s="232"/>
      <c r="C3026" s="233"/>
      <c r="D3026" s="234" t="s">
        <v>171</v>
      </c>
      <c r="E3026" s="235" t="s">
        <v>19</v>
      </c>
      <c r="F3026" s="236" t="s">
        <v>1371</v>
      </c>
      <c r="G3026" s="233"/>
      <c r="H3026" s="235" t="s">
        <v>19</v>
      </c>
      <c r="I3026" s="237"/>
      <c r="J3026" s="233"/>
      <c r="K3026" s="233"/>
      <c r="L3026" s="238"/>
      <c r="M3026" s="239"/>
      <c r="N3026" s="240"/>
      <c r="O3026" s="240"/>
      <c r="P3026" s="240"/>
      <c r="Q3026" s="240"/>
      <c r="R3026" s="240"/>
      <c r="S3026" s="240"/>
      <c r="T3026" s="241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2" t="s">
        <v>171</v>
      </c>
      <c r="AU3026" s="242" t="s">
        <v>81</v>
      </c>
      <c r="AV3026" s="13" t="s">
        <v>79</v>
      </c>
      <c r="AW3026" s="13" t="s">
        <v>33</v>
      </c>
      <c r="AX3026" s="13" t="s">
        <v>72</v>
      </c>
      <c r="AY3026" s="242" t="s">
        <v>160</v>
      </c>
    </row>
    <row r="3027" s="14" customFormat="1">
      <c r="A3027" s="14"/>
      <c r="B3027" s="243"/>
      <c r="C3027" s="244"/>
      <c r="D3027" s="234" t="s">
        <v>171</v>
      </c>
      <c r="E3027" s="245" t="s">
        <v>19</v>
      </c>
      <c r="F3027" s="246" t="s">
        <v>2840</v>
      </c>
      <c r="G3027" s="244"/>
      <c r="H3027" s="247">
        <v>2.6499999999999999</v>
      </c>
      <c r="I3027" s="248"/>
      <c r="J3027" s="244"/>
      <c r="K3027" s="244"/>
      <c r="L3027" s="249"/>
      <c r="M3027" s="250"/>
      <c r="N3027" s="251"/>
      <c r="O3027" s="251"/>
      <c r="P3027" s="251"/>
      <c r="Q3027" s="251"/>
      <c r="R3027" s="251"/>
      <c r="S3027" s="251"/>
      <c r="T3027" s="252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3" t="s">
        <v>171</v>
      </c>
      <c r="AU3027" s="253" t="s">
        <v>81</v>
      </c>
      <c r="AV3027" s="14" t="s">
        <v>81</v>
      </c>
      <c r="AW3027" s="14" t="s">
        <v>33</v>
      </c>
      <c r="AX3027" s="14" t="s">
        <v>72</v>
      </c>
      <c r="AY3027" s="253" t="s">
        <v>160</v>
      </c>
    </row>
    <row r="3028" s="13" customFormat="1">
      <c r="A3028" s="13"/>
      <c r="B3028" s="232"/>
      <c r="C3028" s="233"/>
      <c r="D3028" s="234" t="s">
        <v>171</v>
      </c>
      <c r="E3028" s="235" t="s">
        <v>19</v>
      </c>
      <c r="F3028" s="236" t="s">
        <v>1374</v>
      </c>
      <c r="G3028" s="233"/>
      <c r="H3028" s="235" t="s">
        <v>19</v>
      </c>
      <c r="I3028" s="237"/>
      <c r="J3028" s="233"/>
      <c r="K3028" s="233"/>
      <c r="L3028" s="238"/>
      <c r="M3028" s="239"/>
      <c r="N3028" s="240"/>
      <c r="O3028" s="240"/>
      <c r="P3028" s="240"/>
      <c r="Q3028" s="240"/>
      <c r="R3028" s="240"/>
      <c r="S3028" s="240"/>
      <c r="T3028" s="241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2" t="s">
        <v>171</v>
      </c>
      <c r="AU3028" s="242" t="s">
        <v>81</v>
      </c>
      <c r="AV3028" s="13" t="s">
        <v>79</v>
      </c>
      <c r="AW3028" s="13" t="s">
        <v>33</v>
      </c>
      <c r="AX3028" s="13" t="s">
        <v>72</v>
      </c>
      <c r="AY3028" s="242" t="s">
        <v>160</v>
      </c>
    </row>
    <row r="3029" s="14" customFormat="1">
      <c r="A3029" s="14"/>
      <c r="B3029" s="243"/>
      <c r="C3029" s="244"/>
      <c r="D3029" s="234" t="s">
        <v>171</v>
      </c>
      <c r="E3029" s="245" t="s">
        <v>19</v>
      </c>
      <c r="F3029" s="246" t="s">
        <v>2840</v>
      </c>
      <c r="G3029" s="244"/>
      <c r="H3029" s="247">
        <v>2.6499999999999999</v>
      </c>
      <c r="I3029" s="248"/>
      <c r="J3029" s="244"/>
      <c r="K3029" s="244"/>
      <c r="L3029" s="249"/>
      <c r="M3029" s="250"/>
      <c r="N3029" s="251"/>
      <c r="O3029" s="251"/>
      <c r="P3029" s="251"/>
      <c r="Q3029" s="251"/>
      <c r="R3029" s="251"/>
      <c r="S3029" s="251"/>
      <c r="T3029" s="252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3" t="s">
        <v>171</v>
      </c>
      <c r="AU3029" s="253" t="s">
        <v>81</v>
      </c>
      <c r="AV3029" s="14" t="s">
        <v>81</v>
      </c>
      <c r="AW3029" s="14" t="s">
        <v>33</v>
      </c>
      <c r="AX3029" s="14" t="s">
        <v>72</v>
      </c>
      <c r="AY3029" s="253" t="s">
        <v>160</v>
      </c>
    </row>
    <row r="3030" s="13" customFormat="1">
      <c r="A3030" s="13"/>
      <c r="B3030" s="232"/>
      <c r="C3030" s="233"/>
      <c r="D3030" s="234" t="s">
        <v>171</v>
      </c>
      <c r="E3030" s="235" t="s">
        <v>19</v>
      </c>
      <c r="F3030" s="236" t="s">
        <v>1377</v>
      </c>
      <c r="G3030" s="233"/>
      <c r="H3030" s="235" t="s">
        <v>19</v>
      </c>
      <c r="I3030" s="237"/>
      <c r="J3030" s="233"/>
      <c r="K3030" s="233"/>
      <c r="L3030" s="238"/>
      <c r="M3030" s="239"/>
      <c r="N3030" s="240"/>
      <c r="O3030" s="240"/>
      <c r="P3030" s="240"/>
      <c r="Q3030" s="240"/>
      <c r="R3030" s="240"/>
      <c r="S3030" s="240"/>
      <c r="T3030" s="241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2" t="s">
        <v>171</v>
      </c>
      <c r="AU3030" s="242" t="s">
        <v>81</v>
      </c>
      <c r="AV3030" s="13" t="s">
        <v>79</v>
      </c>
      <c r="AW3030" s="13" t="s">
        <v>33</v>
      </c>
      <c r="AX3030" s="13" t="s">
        <v>72</v>
      </c>
      <c r="AY3030" s="242" t="s">
        <v>160</v>
      </c>
    </row>
    <row r="3031" s="14" customFormat="1">
      <c r="A3031" s="14"/>
      <c r="B3031" s="243"/>
      <c r="C3031" s="244"/>
      <c r="D3031" s="234" t="s">
        <v>171</v>
      </c>
      <c r="E3031" s="245" t="s">
        <v>19</v>
      </c>
      <c r="F3031" s="246" t="s">
        <v>2840</v>
      </c>
      <c r="G3031" s="244"/>
      <c r="H3031" s="247">
        <v>2.6499999999999999</v>
      </c>
      <c r="I3031" s="248"/>
      <c r="J3031" s="244"/>
      <c r="K3031" s="244"/>
      <c r="L3031" s="249"/>
      <c r="M3031" s="250"/>
      <c r="N3031" s="251"/>
      <c r="O3031" s="251"/>
      <c r="P3031" s="251"/>
      <c r="Q3031" s="251"/>
      <c r="R3031" s="251"/>
      <c r="S3031" s="251"/>
      <c r="T3031" s="252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3" t="s">
        <v>171</v>
      </c>
      <c r="AU3031" s="253" t="s">
        <v>81</v>
      </c>
      <c r="AV3031" s="14" t="s">
        <v>81</v>
      </c>
      <c r="AW3031" s="14" t="s">
        <v>33</v>
      </c>
      <c r="AX3031" s="14" t="s">
        <v>72</v>
      </c>
      <c r="AY3031" s="253" t="s">
        <v>160</v>
      </c>
    </row>
    <row r="3032" s="15" customFormat="1">
      <c r="A3032" s="15"/>
      <c r="B3032" s="254"/>
      <c r="C3032" s="255"/>
      <c r="D3032" s="234" t="s">
        <v>171</v>
      </c>
      <c r="E3032" s="256" t="s">
        <v>19</v>
      </c>
      <c r="F3032" s="257" t="s">
        <v>173</v>
      </c>
      <c r="G3032" s="255"/>
      <c r="H3032" s="258">
        <v>14.75</v>
      </c>
      <c r="I3032" s="259"/>
      <c r="J3032" s="255"/>
      <c r="K3032" s="255"/>
      <c r="L3032" s="260"/>
      <c r="M3032" s="261"/>
      <c r="N3032" s="262"/>
      <c r="O3032" s="262"/>
      <c r="P3032" s="262"/>
      <c r="Q3032" s="262"/>
      <c r="R3032" s="262"/>
      <c r="S3032" s="262"/>
      <c r="T3032" s="263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5"/>
      <c r="AE3032" s="15"/>
      <c r="AT3032" s="264" t="s">
        <v>171</v>
      </c>
      <c r="AU3032" s="264" t="s">
        <v>81</v>
      </c>
      <c r="AV3032" s="15" t="s">
        <v>167</v>
      </c>
      <c r="AW3032" s="15" t="s">
        <v>33</v>
      </c>
      <c r="AX3032" s="15" t="s">
        <v>79</v>
      </c>
      <c r="AY3032" s="264" t="s">
        <v>160</v>
      </c>
    </row>
    <row r="3033" s="2" customFormat="1" ht="16.5" customHeight="1">
      <c r="A3033" s="40"/>
      <c r="B3033" s="41"/>
      <c r="C3033" s="214" t="s">
        <v>2841</v>
      </c>
      <c r="D3033" s="214" t="s">
        <v>162</v>
      </c>
      <c r="E3033" s="215" t="s">
        <v>2842</v>
      </c>
      <c r="F3033" s="216" t="s">
        <v>2843</v>
      </c>
      <c r="G3033" s="217" t="s">
        <v>207</v>
      </c>
      <c r="H3033" s="218">
        <v>65.257999999999996</v>
      </c>
      <c r="I3033" s="219"/>
      <c r="J3033" s="220">
        <f>ROUND(I3033*H3033,2)</f>
        <v>0</v>
      </c>
      <c r="K3033" s="216" t="s">
        <v>166</v>
      </c>
      <c r="L3033" s="46"/>
      <c r="M3033" s="221" t="s">
        <v>19</v>
      </c>
      <c r="N3033" s="222" t="s">
        <v>43</v>
      </c>
      <c r="O3033" s="86"/>
      <c r="P3033" s="223">
        <f>O3033*H3033</f>
        <v>0</v>
      </c>
      <c r="Q3033" s="223">
        <v>0.00050000000000000001</v>
      </c>
      <c r="R3033" s="223">
        <f>Q3033*H3033</f>
        <v>0.032628999999999998</v>
      </c>
      <c r="S3033" s="223">
        <v>0</v>
      </c>
      <c r="T3033" s="224">
        <f>S3033*H3033</f>
        <v>0</v>
      </c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R3033" s="225" t="s">
        <v>269</v>
      </c>
      <c r="AT3033" s="225" t="s">
        <v>162</v>
      </c>
      <c r="AU3033" s="225" t="s">
        <v>81</v>
      </c>
      <c r="AY3033" s="19" t="s">
        <v>160</v>
      </c>
      <c r="BE3033" s="226">
        <f>IF(N3033="základní",J3033,0)</f>
        <v>0</v>
      </c>
      <c r="BF3033" s="226">
        <f>IF(N3033="snížená",J3033,0)</f>
        <v>0</v>
      </c>
      <c r="BG3033" s="226">
        <f>IF(N3033="zákl. přenesená",J3033,0)</f>
        <v>0</v>
      </c>
      <c r="BH3033" s="226">
        <f>IF(N3033="sníž. přenesená",J3033,0)</f>
        <v>0</v>
      </c>
      <c r="BI3033" s="226">
        <f>IF(N3033="nulová",J3033,0)</f>
        <v>0</v>
      </c>
      <c r="BJ3033" s="19" t="s">
        <v>79</v>
      </c>
      <c r="BK3033" s="226">
        <f>ROUND(I3033*H3033,2)</f>
        <v>0</v>
      </c>
      <c r="BL3033" s="19" t="s">
        <v>269</v>
      </c>
      <c r="BM3033" s="225" t="s">
        <v>2844</v>
      </c>
    </row>
    <row r="3034" s="2" customFormat="1">
      <c r="A3034" s="40"/>
      <c r="B3034" s="41"/>
      <c r="C3034" s="42"/>
      <c r="D3034" s="227" t="s">
        <v>169</v>
      </c>
      <c r="E3034" s="42"/>
      <c r="F3034" s="228" t="s">
        <v>2845</v>
      </c>
      <c r="G3034" s="42"/>
      <c r="H3034" s="42"/>
      <c r="I3034" s="229"/>
      <c r="J3034" s="42"/>
      <c r="K3034" s="42"/>
      <c r="L3034" s="46"/>
      <c r="M3034" s="230"/>
      <c r="N3034" s="231"/>
      <c r="O3034" s="86"/>
      <c r="P3034" s="86"/>
      <c r="Q3034" s="86"/>
      <c r="R3034" s="86"/>
      <c r="S3034" s="86"/>
      <c r="T3034" s="87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T3034" s="19" t="s">
        <v>169</v>
      </c>
      <c r="AU3034" s="19" t="s">
        <v>81</v>
      </c>
    </row>
    <row r="3035" s="13" customFormat="1">
      <c r="A3035" s="13"/>
      <c r="B3035" s="232"/>
      <c r="C3035" s="233"/>
      <c r="D3035" s="234" t="s">
        <v>171</v>
      </c>
      <c r="E3035" s="235" t="s">
        <v>19</v>
      </c>
      <c r="F3035" s="236" t="s">
        <v>324</v>
      </c>
      <c r="G3035" s="233"/>
      <c r="H3035" s="235" t="s">
        <v>19</v>
      </c>
      <c r="I3035" s="237"/>
      <c r="J3035" s="233"/>
      <c r="K3035" s="233"/>
      <c r="L3035" s="238"/>
      <c r="M3035" s="239"/>
      <c r="N3035" s="240"/>
      <c r="O3035" s="240"/>
      <c r="P3035" s="240"/>
      <c r="Q3035" s="240"/>
      <c r="R3035" s="240"/>
      <c r="S3035" s="240"/>
      <c r="T3035" s="241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2" t="s">
        <v>171</v>
      </c>
      <c r="AU3035" s="242" t="s">
        <v>81</v>
      </c>
      <c r="AV3035" s="13" t="s">
        <v>79</v>
      </c>
      <c r="AW3035" s="13" t="s">
        <v>33</v>
      </c>
      <c r="AX3035" s="13" t="s">
        <v>72</v>
      </c>
      <c r="AY3035" s="242" t="s">
        <v>160</v>
      </c>
    </row>
    <row r="3036" s="13" customFormat="1">
      <c r="A3036" s="13"/>
      <c r="B3036" s="232"/>
      <c r="C3036" s="233"/>
      <c r="D3036" s="234" t="s">
        <v>171</v>
      </c>
      <c r="E3036" s="235" t="s">
        <v>19</v>
      </c>
      <c r="F3036" s="236" t="s">
        <v>1322</v>
      </c>
      <c r="G3036" s="233"/>
      <c r="H3036" s="235" t="s">
        <v>19</v>
      </c>
      <c r="I3036" s="237"/>
      <c r="J3036" s="233"/>
      <c r="K3036" s="233"/>
      <c r="L3036" s="238"/>
      <c r="M3036" s="239"/>
      <c r="N3036" s="240"/>
      <c r="O3036" s="240"/>
      <c r="P3036" s="240"/>
      <c r="Q3036" s="240"/>
      <c r="R3036" s="240"/>
      <c r="S3036" s="240"/>
      <c r="T3036" s="241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2" t="s">
        <v>171</v>
      </c>
      <c r="AU3036" s="242" t="s">
        <v>81</v>
      </c>
      <c r="AV3036" s="13" t="s">
        <v>79</v>
      </c>
      <c r="AW3036" s="13" t="s">
        <v>33</v>
      </c>
      <c r="AX3036" s="13" t="s">
        <v>72</v>
      </c>
      <c r="AY3036" s="242" t="s">
        <v>160</v>
      </c>
    </row>
    <row r="3037" s="14" customFormat="1">
      <c r="A3037" s="14"/>
      <c r="B3037" s="243"/>
      <c r="C3037" s="244"/>
      <c r="D3037" s="234" t="s">
        <v>171</v>
      </c>
      <c r="E3037" s="245" t="s">
        <v>19</v>
      </c>
      <c r="F3037" s="246" t="s">
        <v>1555</v>
      </c>
      <c r="G3037" s="244"/>
      <c r="H3037" s="247">
        <v>11.619999999999999</v>
      </c>
      <c r="I3037" s="248"/>
      <c r="J3037" s="244"/>
      <c r="K3037" s="244"/>
      <c r="L3037" s="249"/>
      <c r="M3037" s="250"/>
      <c r="N3037" s="251"/>
      <c r="O3037" s="251"/>
      <c r="P3037" s="251"/>
      <c r="Q3037" s="251"/>
      <c r="R3037" s="251"/>
      <c r="S3037" s="251"/>
      <c r="T3037" s="252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3" t="s">
        <v>171</v>
      </c>
      <c r="AU3037" s="253" t="s">
        <v>81</v>
      </c>
      <c r="AV3037" s="14" t="s">
        <v>81</v>
      </c>
      <c r="AW3037" s="14" t="s">
        <v>33</v>
      </c>
      <c r="AX3037" s="14" t="s">
        <v>72</v>
      </c>
      <c r="AY3037" s="253" t="s">
        <v>160</v>
      </c>
    </row>
    <row r="3038" s="14" customFormat="1">
      <c r="A3038" s="14"/>
      <c r="B3038" s="243"/>
      <c r="C3038" s="244"/>
      <c r="D3038" s="234" t="s">
        <v>171</v>
      </c>
      <c r="E3038" s="245" t="s">
        <v>19</v>
      </c>
      <c r="F3038" s="246" t="s">
        <v>2762</v>
      </c>
      <c r="G3038" s="244"/>
      <c r="H3038" s="247">
        <v>-1.2</v>
      </c>
      <c r="I3038" s="248"/>
      <c r="J3038" s="244"/>
      <c r="K3038" s="244"/>
      <c r="L3038" s="249"/>
      <c r="M3038" s="250"/>
      <c r="N3038" s="251"/>
      <c r="O3038" s="251"/>
      <c r="P3038" s="251"/>
      <c r="Q3038" s="251"/>
      <c r="R3038" s="251"/>
      <c r="S3038" s="251"/>
      <c r="T3038" s="252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3" t="s">
        <v>171</v>
      </c>
      <c r="AU3038" s="253" t="s">
        <v>81</v>
      </c>
      <c r="AV3038" s="14" t="s">
        <v>81</v>
      </c>
      <c r="AW3038" s="14" t="s">
        <v>33</v>
      </c>
      <c r="AX3038" s="14" t="s">
        <v>72</v>
      </c>
      <c r="AY3038" s="253" t="s">
        <v>160</v>
      </c>
    </row>
    <row r="3039" s="13" customFormat="1">
      <c r="A3039" s="13"/>
      <c r="B3039" s="232"/>
      <c r="C3039" s="233"/>
      <c r="D3039" s="234" t="s">
        <v>171</v>
      </c>
      <c r="E3039" s="235" t="s">
        <v>19</v>
      </c>
      <c r="F3039" s="236" t="s">
        <v>1267</v>
      </c>
      <c r="G3039" s="233"/>
      <c r="H3039" s="235" t="s">
        <v>19</v>
      </c>
      <c r="I3039" s="237"/>
      <c r="J3039" s="233"/>
      <c r="K3039" s="233"/>
      <c r="L3039" s="238"/>
      <c r="M3039" s="239"/>
      <c r="N3039" s="240"/>
      <c r="O3039" s="240"/>
      <c r="P3039" s="240"/>
      <c r="Q3039" s="240"/>
      <c r="R3039" s="240"/>
      <c r="S3039" s="240"/>
      <c r="T3039" s="241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2" t="s">
        <v>171</v>
      </c>
      <c r="AU3039" s="242" t="s">
        <v>81</v>
      </c>
      <c r="AV3039" s="13" t="s">
        <v>79</v>
      </c>
      <c r="AW3039" s="13" t="s">
        <v>33</v>
      </c>
      <c r="AX3039" s="13" t="s">
        <v>72</v>
      </c>
      <c r="AY3039" s="242" t="s">
        <v>160</v>
      </c>
    </row>
    <row r="3040" s="14" customFormat="1">
      <c r="A3040" s="14"/>
      <c r="B3040" s="243"/>
      <c r="C3040" s="244"/>
      <c r="D3040" s="234" t="s">
        <v>171</v>
      </c>
      <c r="E3040" s="245" t="s">
        <v>19</v>
      </c>
      <c r="F3040" s="246" t="s">
        <v>1559</v>
      </c>
      <c r="G3040" s="244"/>
      <c r="H3040" s="247">
        <v>3.7679999999999998</v>
      </c>
      <c r="I3040" s="248"/>
      <c r="J3040" s="244"/>
      <c r="K3040" s="244"/>
      <c r="L3040" s="249"/>
      <c r="M3040" s="250"/>
      <c r="N3040" s="251"/>
      <c r="O3040" s="251"/>
      <c r="P3040" s="251"/>
      <c r="Q3040" s="251"/>
      <c r="R3040" s="251"/>
      <c r="S3040" s="251"/>
      <c r="T3040" s="252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3" t="s">
        <v>171</v>
      </c>
      <c r="AU3040" s="253" t="s">
        <v>81</v>
      </c>
      <c r="AV3040" s="14" t="s">
        <v>81</v>
      </c>
      <c r="AW3040" s="14" t="s">
        <v>33</v>
      </c>
      <c r="AX3040" s="14" t="s">
        <v>72</v>
      </c>
      <c r="AY3040" s="253" t="s">
        <v>160</v>
      </c>
    </row>
    <row r="3041" s="14" customFormat="1">
      <c r="A3041" s="14"/>
      <c r="B3041" s="243"/>
      <c r="C3041" s="244"/>
      <c r="D3041" s="234" t="s">
        <v>171</v>
      </c>
      <c r="E3041" s="245" t="s">
        <v>19</v>
      </c>
      <c r="F3041" s="246" t="s">
        <v>2846</v>
      </c>
      <c r="G3041" s="244"/>
      <c r="H3041" s="247">
        <v>0.59999999999999998</v>
      </c>
      <c r="I3041" s="248"/>
      <c r="J3041" s="244"/>
      <c r="K3041" s="244"/>
      <c r="L3041" s="249"/>
      <c r="M3041" s="250"/>
      <c r="N3041" s="251"/>
      <c r="O3041" s="251"/>
      <c r="P3041" s="251"/>
      <c r="Q3041" s="251"/>
      <c r="R3041" s="251"/>
      <c r="S3041" s="251"/>
      <c r="T3041" s="252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3" t="s">
        <v>171</v>
      </c>
      <c r="AU3041" s="253" t="s">
        <v>81</v>
      </c>
      <c r="AV3041" s="14" t="s">
        <v>81</v>
      </c>
      <c r="AW3041" s="14" t="s">
        <v>33</v>
      </c>
      <c r="AX3041" s="14" t="s">
        <v>72</v>
      </c>
      <c r="AY3041" s="253" t="s">
        <v>160</v>
      </c>
    </row>
    <row r="3042" s="14" customFormat="1">
      <c r="A3042" s="14"/>
      <c r="B3042" s="243"/>
      <c r="C3042" s="244"/>
      <c r="D3042" s="234" t="s">
        <v>171</v>
      </c>
      <c r="E3042" s="245" t="s">
        <v>19</v>
      </c>
      <c r="F3042" s="246" t="s">
        <v>2847</v>
      </c>
      <c r="G3042" s="244"/>
      <c r="H3042" s="247">
        <v>1.55</v>
      </c>
      <c r="I3042" s="248"/>
      <c r="J3042" s="244"/>
      <c r="K3042" s="244"/>
      <c r="L3042" s="249"/>
      <c r="M3042" s="250"/>
      <c r="N3042" s="251"/>
      <c r="O3042" s="251"/>
      <c r="P3042" s="251"/>
      <c r="Q3042" s="251"/>
      <c r="R3042" s="251"/>
      <c r="S3042" s="251"/>
      <c r="T3042" s="252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3" t="s">
        <v>171</v>
      </c>
      <c r="AU3042" s="253" t="s">
        <v>81</v>
      </c>
      <c r="AV3042" s="14" t="s">
        <v>81</v>
      </c>
      <c r="AW3042" s="14" t="s">
        <v>33</v>
      </c>
      <c r="AX3042" s="14" t="s">
        <v>72</v>
      </c>
      <c r="AY3042" s="253" t="s">
        <v>160</v>
      </c>
    </row>
    <row r="3043" s="13" customFormat="1">
      <c r="A3043" s="13"/>
      <c r="B3043" s="232"/>
      <c r="C3043" s="233"/>
      <c r="D3043" s="234" t="s">
        <v>171</v>
      </c>
      <c r="E3043" s="235" t="s">
        <v>19</v>
      </c>
      <c r="F3043" s="236" t="s">
        <v>326</v>
      </c>
      <c r="G3043" s="233"/>
      <c r="H3043" s="235" t="s">
        <v>19</v>
      </c>
      <c r="I3043" s="237"/>
      <c r="J3043" s="233"/>
      <c r="K3043" s="233"/>
      <c r="L3043" s="238"/>
      <c r="M3043" s="239"/>
      <c r="N3043" s="240"/>
      <c r="O3043" s="240"/>
      <c r="P3043" s="240"/>
      <c r="Q3043" s="240"/>
      <c r="R3043" s="240"/>
      <c r="S3043" s="240"/>
      <c r="T3043" s="241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2" t="s">
        <v>171</v>
      </c>
      <c r="AU3043" s="242" t="s">
        <v>81</v>
      </c>
      <c r="AV3043" s="13" t="s">
        <v>79</v>
      </c>
      <c r="AW3043" s="13" t="s">
        <v>33</v>
      </c>
      <c r="AX3043" s="13" t="s">
        <v>72</v>
      </c>
      <c r="AY3043" s="242" t="s">
        <v>160</v>
      </c>
    </row>
    <row r="3044" s="13" customFormat="1">
      <c r="A3044" s="13"/>
      <c r="B3044" s="232"/>
      <c r="C3044" s="233"/>
      <c r="D3044" s="234" t="s">
        <v>171</v>
      </c>
      <c r="E3044" s="235" t="s">
        <v>19</v>
      </c>
      <c r="F3044" s="236" t="s">
        <v>446</v>
      </c>
      <c r="G3044" s="233"/>
      <c r="H3044" s="235" t="s">
        <v>19</v>
      </c>
      <c r="I3044" s="237"/>
      <c r="J3044" s="233"/>
      <c r="K3044" s="233"/>
      <c r="L3044" s="238"/>
      <c r="M3044" s="239"/>
      <c r="N3044" s="240"/>
      <c r="O3044" s="240"/>
      <c r="P3044" s="240"/>
      <c r="Q3044" s="240"/>
      <c r="R3044" s="240"/>
      <c r="S3044" s="240"/>
      <c r="T3044" s="241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2" t="s">
        <v>171</v>
      </c>
      <c r="AU3044" s="242" t="s">
        <v>81</v>
      </c>
      <c r="AV3044" s="13" t="s">
        <v>79</v>
      </c>
      <c r="AW3044" s="13" t="s">
        <v>33</v>
      </c>
      <c r="AX3044" s="13" t="s">
        <v>72</v>
      </c>
      <c r="AY3044" s="242" t="s">
        <v>160</v>
      </c>
    </row>
    <row r="3045" s="14" customFormat="1">
      <c r="A3045" s="14"/>
      <c r="B3045" s="243"/>
      <c r="C3045" s="244"/>
      <c r="D3045" s="234" t="s">
        <v>171</v>
      </c>
      <c r="E3045" s="245" t="s">
        <v>19</v>
      </c>
      <c r="F3045" s="246" t="s">
        <v>2848</v>
      </c>
      <c r="G3045" s="244"/>
      <c r="H3045" s="247">
        <v>3.3999999999999999</v>
      </c>
      <c r="I3045" s="248"/>
      <c r="J3045" s="244"/>
      <c r="K3045" s="244"/>
      <c r="L3045" s="249"/>
      <c r="M3045" s="250"/>
      <c r="N3045" s="251"/>
      <c r="O3045" s="251"/>
      <c r="P3045" s="251"/>
      <c r="Q3045" s="251"/>
      <c r="R3045" s="251"/>
      <c r="S3045" s="251"/>
      <c r="T3045" s="252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3" t="s">
        <v>171</v>
      </c>
      <c r="AU3045" s="253" t="s">
        <v>81</v>
      </c>
      <c r="AV3045" s="14" t="s">
        <v>81</v>
      </c>
      <c r="AW3045" s="14" t="s">
        <v>33</v>
      </c>
      <c r="AX3045" s="14" t="s">
        <v>72</v>
      </c>
      <c r="AY3045" s="253" t="s">
        <v>160</v>
      </c>
    </row>
    <row r="3046" s="13" customFormat="1">
      <c r="A3046" s="13"/>
      <c r="B3046" s="232"/>
      <c r="C3046" s="233"/>
      <c r="D3046" s="234" t="s">
        <v>171</v>
      </c>
      <c r="E3046" s="235" t="s">
        <v>19</v>
      </c>
      <c r="F3046" s="236" t="s">
        <v>1353</v>
      </c>
      <c r="G3046" s="233"/>
      <c r="H3046" s="235" t="s">
        <v>19</v>
      </c>
      <c r="I3046" s="237"/>
      <c r="J3046" s="233"/>
      <c r="K3046" s="233"/>
      <c r="L3046" s="238"/>
      <c r="M3046" s="239"/>
      <c r="N3046" s="240"/>
      <c r="O3046" s="240"/>
      <c r="P3046" s="240"/>
      <c r="Q3046" s="240"/>
      <c r="R3046" s="240"/>
      <c r="S3046" s="240"/>
      <c r="T3046" s="241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2" t="s">
        <v>171</v>
      </c>
      <c r="AU3046" s="242" t="s">
        <v>81</v>
      </c>
      <c r="AV3046" s="13" t="s">
        <v>79</v>
      </c>
      <c r="AW3046" s="13" t="s">
        <v>33</v>
      </c>
      <c r="AX3046" s="13" t="s">
        <v>72</v>
      </c>
      <c r="AY3046" s="242" t="s">
        <v>160</v>
      </c>
    </row>
    <row r="3047" s="14" customFormat="1">
      <c r="A3047" s="14"/>
      <c r="B3047" s="243"/>
      <c r="C3047" s="244"/>
      <c r="D3047" s="234" t="s">
        <v>171</v>
      </c>
      <c r="E3047" s="245" t="s">
        <v>19</v>
      </c>
      <c r="F3047" s="246" t="s">
        <v>2849</v>
      </c>
      <c r="G3047" s="244"/>
      <c r="H3047" s="247">
        <v>3.7999999999999998</v>
      </c>
      <c r="I3047" s="248"/>
      <c r="J3047" s="244"/>
      <c r="K3047" s="244"/>
      <c r="L3047" s="249"/>
      <c r="M3047" s="250"/>
      <c r="N3047" s="251"/>
      <c r="O3047" s="251"/>
      <c r="P3047" s="251"/>
      <c r="Q3047" s="251"/>
      <c r="R3047" s="251"/>
      <c r="S3047" s="251"/>
      <c r="T3047" s="252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3" t="s">
        <v>171</v>
      </c>
      <c r="AU3047" s="253" t="s">
        <v>81</v>
      </c>
      <c r="AV3047" s="14" t="s">
        <v>81</v>
      </c>
      <c r="AW3047" s="14" t="s">
        <v>33</v>
      </c>
      <c r="AX3047" s="14" t="s">
        <v>72</v>
      </c>
      <c r="AY3047" s="253" t="s">
        <v>160</v>
      </c>
    </row>
    <row r="3048" s="14" customFormat="1">
      <c r="A3048" s="14"/>
      <c r="B3048" s="243"/>
      <c r="C3048" s="244"/>
      <c r="D3048" s="234" t="s">
        <v>171</v>
      </c>
      <c r="E3048" s="245" t="s">
        <v>19</v>
      </c>
      <c r="F3048" s="246" t="s">
        <v>2850</v>
      </c>
      <c r="G3048" s="244"/>
      <c r="H3048" s="247">
        <v>3.4199999999999999</v>
      </c>
      <c r="I3048" s="248"/>
      <c r="J3048" s="244"/>
      <c r="K3048" s="244"/>
      <c r="L3048" s="249"/>
      <c r="M3048" s="250"/>
      <c r="N3048" s="251"/>
      <c r="O3048" s="251"/>
      <c r="P3048" s="251"/>
      <c r="Q3048" s="251"/>
      <c r="R3048" s="251"/>
      <c r="S3048" s="251"/>
      <c r="T3048" s="252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3" t="s">
        <v>171</v>
      </c>
      <c r="AU3048" s="253" t="s">
        <v>81</v>
      </c>
      <c r="AV3048" s="14" t="s">
        <v>81</v>
      </c>
      <c r="AW3048" s="14" t="s">
        <v>33</v>
      </c>
      <c r="AX3048" s="14" t="s">
        <v>72</v>
      </c>
      <c r="AY3048" s="253" t="s">
        <v>160</v>
      </c>
    </row>
    <row r="3049" s="13" customFormat="1">
      <c r="A3049" s="13"/>
      <c r="B3049" s="232"/>
      <c r="C3049" s="233"/>
      <c r="D3049" s="234" t="s">
        <v>171</v>
      </c>
      <c r="E3049" s="235" t="s">
        <v>19</v>
      </c>
      <c r="F3049" s="236" t="s">
        <v>1361</v>
      </c>
      <c r="G3049" s="233"/>
      <c r="H3049" s="235" t="s">
        <v>19</v>
      </c>
      <c r="I3049" s="237"/>
      <c r="J3049" s="233"/>
      <c r="K3049" s="233"/>
      <c r="L3049" s="238"/>
      <c r="M3049" s="239"/>
      <c r="N3049" s="240"/>
      <c r="O3049" s="240"/>
      <c r="P3049" s="240"/>
      <c r="Q3049" s="240"/>
      <c r="R3049" s="240"/>
      <c r="S3049" s="240"/>
      <c r="T3049" s="241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2" t="s">
        <v>171</v>
      </c>
      <c r="AU3049" s="242" t="s">
        <v>81</v>
      </c>
      <c r="AV3049" s="13" t="s">
        <v>79</v>
      </c>
      <c r="AW3049" s="13" t="s">
        <v>33</v>
      </c>
      <c r="AX3049" s="13" t="s">
        <v>72</v>
      </c>
      <c r="AY3049" s="242" t="s">
        <v>160</v>
      </c>
    </row>
    <row r="3050" s="14" customFormat="1">
      <c r="A3050" s="14"/>
      <c r="B3050" s="243"/>
      <c r="C3050" s="244"/>
      <c r="D3050" s="234" t="s">
        <v>171</v>
      </c>
      <c r="E3050" s="245" t="s">
        <v>19</v>
      </c>
      <c r="F3050" s="246" t="s">
        <v>1567</v>
      </c>
      <c r="G3050" s="244"/>
      <c r="H3050" s="247">
        <v>8.3000000000000007</v>
      </c>
      <c r="I3050" s="248"/>
      <c r="J3050" s="244"/>
      <c r="K3050" s="244"/>
      <c r="L3050" s="249"/>
      <c r="M3050" s="250"/>
      <c r="N3050" s="251"/>
      <c r="O3050" s="251"/>
      <c r="P3050" s="251"/>
      <c r="Q3050" s="251"/>
      <c r="R3050" s="251"/>
      <c r="S3050" s="251"/>
      <c r="T3050" s="252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3" t="s">
        <v>171</v>
      </c>
      <c r="AU3050" s="253" t="s">
        <v>81</v>
      </c>
      <c r="AV3050" s="14" t="s">
        <v>81</v>
      </c>
      <c r="AW3050" s="14" t="s">
        <v>33</v>
      </c>
      <c r="AX3050" s="14" t="s">
        <v>72</v>
      </c>
      <c r="AY3050" s="253" t="s">
        <v>160</v>
      </c>
    </row>
    <row r="3051" s="14" customFormat="1">
      <c r="A3051" s="14"/>
      <c r="B3051" s="243"/>
      <c r="C3051" s="244"/>
      <c r="D3051" s="234" t="s">
        <v>171</v>
      </c>
      <c r="E3051" s="245" t="s">
        <v>19</v>
      </c>
      <c r="F3051" s="246" t="s">
        <v>2851</v>
      </c>
      <c r="G3051" s="244"/>
      <c r="H3051" s="247">
        <v>-0.80000000000000004</v>
      </c>
      <c r="I3051" s="248"/>
      <c r="J3051" s="244"/>
      <c r="K3051" s="244"/>
      <c r="L3051" s="249"/>
      <c r="M3051" s="250"/>
      <c r="N3051" s="251"/>
      <c r="O3051" s="251"/>
      <c r="P3051" s="251"/>
      <c r="Q3051" s="251"/>
      <c r="R3051" s="251"/>
      <c r="S3051" s="251"/>
      <c r="T3051" s="252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3" t="s">
        <v>171</v>
      </c>
      <c r="AU3051" s="253" t="s">
        <v>81</v>
      </c>
      <c r="AV3051" s="14" t="s">
        <v>81</v>
      </c>
      <c r="AW3051" s="14" t="s">
        <v>33</v>
      </c>
      <c r="AX3051" s="14" t="s">
        <v>72</v>
      </c>
      <c r="AY3051" s="253" t="s">
        <v>160</v>
      </c>
    </row>
    <row r="3052" s="13" customFormat="1">
      <c r="A3052" s="13"/>
      <c r="B3052" s="232"/>
      <c r="C3052" s="233"/>
      <c r="D3052" s="234" t="s">
        <v>171</v>
      </c>
      <c r="E3052" s="235" t="s">
        <v>19</v>
      </c>
      <c r="F3052" s="236" t="s">
        <v>1367</v>
      </c>
      <c r="G3052" s="233"/>
      <c r="H3052" s="235" t="s">
        <v>19</v>
      </c>
      <c r="I3052" s="237"/>
      <c r="J3052" s="233"/>
      <c r="K3052" s="233"/>
      <c r="L3052" s="238"/>
      <c r="M3052" s="239"/>
      <c r="N3052" s="240"/>
      <c r="O3052" s="240"/>
      <c r="P3052" s="240"/>
      <c r="Q3052" s="240"/>
      <c r="R3052" s="240"/>
      <c r="S3052" s="240"/>
      <c r="T3052" s="241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2" t="s">
        <v>171</v>
      </c>
      <c r="AU3052" s="242" t="s">
        <v>81</v>
      </c>
      <c r="AV3052" s="13" t="s">
        <v>79</v>
      </c>
      <c r="AW3052" s="13" t="s">
        <v>33</v>
      </c>
      <c r="AX3052" s="13" t="s">
        <v>72</v>
      </c>
      <c r="AY3052" s="242" t="s">
        <v>160</v>
      </c>
    </row>
    <row r="3053" s="14" customFormat="1">
      <c r="A3053" s="14"/>
      <c r="B3053" s="243"/>
      <c r="C3053" s="244"/>
      <c r="D3053" s="234" t="s">
        <v>171</v>
      </c>
      <c r="E3053" s="245" t="s">
        <v>19</v>
      </c>
      <c r="F3053" s="246" t="s">
        <v>1569</v>
      </c>
      <c r="G3053" s="244"/>
      <c r="H3053" s="247">
        <v>8.5</v>
      </c>
      <c r="I3053" s="248"/>
      <c r="J3053" s="244"/>
      <c r="K3053" s="244"/>
      <c r="L3053" s="249"/>
      <c r="M3053" s="250"/>
      <c r="N3053" s="251"/>
      <c r="O3053" s="251"/>
      <c r="P3053" s="251"/>
      <c r="Q3053" s="251"/>
      <c r="R3053" s="251"/>
      <c r="S3053" s="251"/>
      <c r="T3053" s="252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3" t="s">
        <v>171</v>
      </c>
      <c r="AU3053" s="253" t="s">
        <v>81</v>
      </c>
      <c r="AV3053" s="14" t="s">
        <v>81</v>
      </c>
      <c r="AW3053" s="14" t="s">
        <v>33</v>
      </c>
      <c r="AX3053" s="14" t="s">
        <v>72</v>
      </c>
      <c r="AY3053" s="253" t="s">
        <v>160</v>
      </c>
    </row>
    <row r="3054" s="14" customFormat="1">
      <c r="A3054" s="14"/>
      <c r="B3054" s="243"/>
      <c r="C3054" s="244"/>
      <c r="D3054" s="234" t="s">
        <v>171</v>
      </c>
      <c r="E3054" s="245" t="s">
        <v>19</v>
      </c>
      <c r="F3054" s="246" t="s">
        <v>2851</v>
      </c>
      <c r="G3054" s="244"/>
      <c r="H3054" s="247">
        <v>-0.80000000000000004</v>
      </c>
      <c r="I3054" s="248"/>
      <c r="J3054" s="244"/>
      <c r="K3054" s="244"/>
      <c r="L3054" s="249"/>
      <c r="M3054" s="250"/>
      <c r="N3054" s="251"/>
      <c r="O3054" s="251"/>
      <c r="P3054" s="251"/>
      <c r="Q3054" s="251"/>
      <c r="R3054" s="251"/>
      <c r="S3054" s="251"/>
      <c r="T3054" s="252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3" t="s">
        <v>171</v>
      </c>
      <c r="AU3054" s="253" t="s">
        <v>81</v>
      </c>
      <c r="AV3054" s="14" t="s">
        <v>81</v>
      </c>
      <c r="AW3054" s="14" t="s">
        <v>33</v>
      </c>
      <c r="AX3054" s="14" t="s">
        <v>72</v>
      </c>
      <c r="AY3054" s="253" t="s">
        <v>160</v>
      </c>
    </row>
    <row r="3055" s="13" customFormat="1">
      <c r="A3055" s="13"/>
      <c r="B3055" s="232"/>
      <c r="C3055" s="233"/>
      <c r="D3055" s="234" t="s">
        <v>171</v>
      </c>
      <c r="E3055" s="235" t="s">
        <v>19</v>
      </c>
      <c r="F3055" s="236" t="s">
        <v>1371</v>
      </c>
      <c r="G3055" s="233"/>
      <c r="H3055" s="235" t="s">
        <v>19</v>
      </c>
      <c r="I3055" s="237"/>
      <c r="J3055" s="233"/>
      <c r="K3055" s="233"/>
      <c r="L3055" s="238"/>
      <c r="M3055" s="239"/>
      <c r="N3055" s="240"/>
      <c r="O3055" s="240"/>
      <c r="P3055" s="240"/>
      <c r="Q3055" s="240"/>
      <c r="R3055" s="240"/>
      <c r="S3055" s="240"/>
      <c r="T3055" s="241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2" t="s">
        <v>171</v>
      </c>
      <c r="AU3055" s="242" t="s">
        <v>81</v>
      </c>
      <c r="AV3055" s="13" t="s">
        <v>79</v>
      </c>
      <c r="AW3055" s="13" t="s">
        <v>33</v>
      </c>
      <c r="AX3055" s="13" t="s">
        <v>72</v>
      </c>
      <c r="AY3055" s="242" t="s">
        <v>160</v>
      </c>
    </row>
    <row r="3056" s="14" customFormat="1">
      <c r="A3056" s="14"/>
      <c r="B3056" s="243"/>
      <c r="C3056" s="244"/>
      <c r="D3056" s="234" t="s">
        <v>171</v>
      </c>
      <c r="E3056" s="245" t="s">
        <v>19</v>
      </c>
      <c r="F3056" s="246" t="s">
        <v>1569</v>
      </c>
      <c r="G3056" s="244"/>
      <c r="H3056" s="247">
        <v>8.5</v>
      </c>
      <c r="I3056" s="248"/>
      <c r="J3056" s="244"/>
      <c r="K3056" s="244"/>
      <c r="L3056" s="249"/>
      <c r="M3056" s="250"/>
      <c r="N3056" s="251"/>
      <c r="O3056" s="251"/>
      <c r="P3056" s="251"/>
      <c r="Q3056" s="251"/>
      <c r="R3056" s="251"/>
      <c r="S3056" s="251"/>
      <c r="T3056" s="252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3" t="s">
        <v>171</v>
      </c>
      <c r="AU3056" s="253" t="s">
        <v>81</v>
      </c>
      <c r="AV3056" s="14" t="s">
        <v>81</v>
      </c>
      <c r="AW3056" s="14" t="s">
        <v>33</v>
      </c>
      <c r="AX3056" s="14" t="s">
        <v>72</v>
      </c>
      <c r="AY3056" s="253" t="s">
        <v>160</v>
      </c>
    </row>
    <row r="3057" s="14" customFormat="1">
      <c r="A3057" s="14"/>
      <c r="B3057" s="243"/>
      <c r="C3057" s="244"/>
      <c r="D3057" s="234" t="s">
        <v>171</v>
      </c>
      <c r="E3057" s="245" t="s">
        <v>19</v>
      </c>
      <c r="F3057" s="246" t="s">
        <v>2851</v>
      </c>
      <c r="G3057" s="244"/>
      <c r="H3057" s="247">
        <v>-0.80000000000000004</v>
      </c>
      <c r="I3057" s="248"/>
      <c r="J3057" s="244"/>
      <c r="K3057" s="244"/>
      <c r="L3057" s="249"/>
      <c r="M3057" s="250"/>
      <c r="N3057" s="251"/>
      <c r="O3057" s="251"/>
      <c r="P3057" s="251"/>
      <c r="Q3057" s="251"/>
      <c r="R3057" s="251"/>
      <c r="S3057" s="251"/>
      <c r="T3057" s="252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3" t="s">
        <v>171</v>
      </c>
      <c r="AU3057" s="253" t="s">
        <v>81</v>
      </c>
      <c r="AV3057" s="14" t="s">
        <v>81</v>
      </c>
      <c r="AW3057" s="14" t="s">
        <v>33</v>
      </c>
      <c r="AX3057" s="14" t="s">
        <v>72</v>
      </c>
      <c r="AY3057" s="253" t="s">
        <v>160</v>
      </c>
    </row>
    <row r="3058" s="13" customFormat="1">
      <c r="A3058" s="13"/>
      <c r="B3058" s="232"/>
      <c r="C3058" s="233"/>
      <c r="D3058" s="234" t="s">
        <v>171</v>
      </c>
      <c r="E3058" s="235" t="s">
        <v>19</v>
      </c>
      <c r="F3058" s="236" t="s">
        <v>1374</v>
      </c>
      <c r="G3058" s="233"/>
      <c r="H3058" s="235" t="s">
        <v>19</v>
      </c>
      <c r="I3058" s="237"/>
      <c r="J3058" s="233"/>
      <c r="K3058" s="233"/>
      <c r="L3058" s="238"/>
      <c r="M3058" s="239"/>
      <c r="N3058" s="240"/>
      <c r="O3058" s="240"/>
      <c r="P3058" s="240"/>
      <c r="Q3058" s="240"/>
      <c r="R3058" s="240"/>
      <c r="S3058" s="240"/>
      <c r="T3058" s="241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2" t="s">
        <v>171</v>
      </c>
      <c r="AU3058" s="242" t="s">
        <v>81</v>
      </c>
      <c r="AV3058" s="13" t="s">
        <v>79</v>
      </c>
      <c r="AW3058" s="13" t="s">
        <v>33</v>
      </c>
      <c r="AX3058" s="13" t="s">
        <v>72</v>
      </c>
      <c r="AY3058" s="242" t="s">
        <v>160</v>
      </c>
    </row>
    <row r="3059" s="14" customFormat="1">
      <c r="A3059" s="14"/>
      <c r="B3059" s="243"/>
      <c r="C3059" s="244"/>
      <c r="D3059" s="234" t="s">
        <v>171</v>
      </c>
      <c r="E3059" s="245" t="s">
        <v>19</v>
      </c>
      <c r="F3059" s="246" t="s">
        <v>1569</v>
      </c>
      <c r="G3059" s="244"/>
      <c r="H3059" s="247">
        <v>8.5</v>
      </c>
      <c r="I3059" s="248"/>
      <c r="J3059" s="244"/>
      <c r="K3059" s="244"/>
      <c r="L3059" s="249"/>
      <c r="M3059" s="250"/>
      <c r="N3059" s="251"/>
      <c r="O3059" s="251"/>
      <c r="P3059" s="251"/>
      <c r="Q3059" s="251"/>
      <c r="R3059" s="251"/>
      <c r="S3059" s="251"/>
      <c r="T3059" s="252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3" t="s">
        <v>171</v>
      </c>
      <c r="AU3059" s="253" t="s">
        <v>81</v>
      </c>
      <c r="AV3059" s="14" t="s">
        <v>81</v>
      </c>
      <c r="AW3059" s="14" t="s">
        <v>33</v>
      </c>
      <c r="AX3059" s="14" t="s">
        <v>72</v>
      </c>
      <c r="AY3059" s="253" t="s">
        <v>160</v>
      </c>
    </row>
    <row r="3060" s="14" customFormat="1">
      <c r="A3060" s="14"/>
      <c r="B3060" s="243"/>
      <c r="C3060" s="244"/>
      <c r="D3060" s="234" t="s">
        <v>171</v>
      </c>
      <c r="E3060" s="245" t="s">
        <v>19</v>
      </c>
      <c r="F3060" s="246" t="s">
        <v>2851</v>
      </c>
      <c r="G3060" s="244"/>
      <c r="H3060" s="247">
        <v>-0.80000000000000004</v>
      </c>
      <c r="I3060" s="248"/>
      <c r="J3060" s="244"/>
      <c r="K3060" s="244"/>
      <c r="L3060" s="249"/>
      <c r="M3060" s="250"/>
      <c r="N3060" s="251"/>
      <c r="O3060" s="251"/>
      <c r="P3060" s="251"/>
      <c r="Q3060" s="251"/>
      <c r="R3060" s="251"/>
      <c r="S3060" s="251"/>
      <c r="T3060" s="252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3" t="s">
        <v>171</v>
      </c>
      <c r="AU3060" s="253" t="s">
        <v>81</v>
      </c>
      <c r="AV3060" s="14" t="s">
        <v>81</v>
      </c>
      <c r="AW3060" s="14" t="s">
        <v>33</v>
      </c>
      <c r="AX3060" s="14" t="s">
        <v>72</v>
      </c>
      <c r="AY3060" s="253" t="s">
        <v>160</v>
      </c>
    </row>
    <row r="3061" s="13" customFormat="1">
      <c r="A3061" s="13"/>
      <c r="B3061" s="232"/>
      <c r="C3061" s="233"/>
      <c r="D3061" s="234" t="s">
        <v>171</v>
      </c>
      <c r="E3061" s="235" t="s">
        <v>19</v>
      </c>
      <c r="F3061" s="236" t="s">
        <v>1377</v>
      </c>
      <c r="G3061" s="233"/>
      <c r="H3061" s="235" t="s">
        <v>19</v>
      </c>
      <c r="I3061" s="237"/>
      <c r="J3061" s="233"/>
      <c r="K3061" s="233"/>
      <c r="L3061" s="238"/>
      <c r="M3061" s="239"/>
      <c r="N3061" s="240"/>
      <c r="O3061" s="240"/>
      <c r="P3061" s="240"/>
      <c r="Q3061" s="240"/>
      <c r="R3061" s="240"/>
      <c r="S3061" s="240"/>
      <c r="T3061" s="241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2" t="s">
        <v>171</v>
      </c>
      <c r="AU3061" s="242" t="s">
        <v>81</v>
      </c>
      <c r="AV3061" s="13" t="s">
        <v>79</v>
      </c>
      <c r="AW3061" s="13" t="s">
        <v>33</v>
      </c>
      <c r="AX3061" s="13" t="s">
        <v>72</v>
      </c>
      <c r="AY3061" s="242" t="s">
        <v>160</v>
      </c>
    </row>
    <row r="3062" s="14" customFormat="1">
      <c r="A3062" s="14"/>
      <c r="B3062" s="243"/>
      <c r="C3062" s="244"/>
      <c r="D3062" s="234" t="s">
        <v>171</v>
      </c>
      <c r="E3062" s="245" t="s">
        <v>19</v>
      </c>
      <c r="F3062" s="246" t="s">
        <v>1569</v>
      </c>
      <c r="G3062" s="244"/>
      <c r="H3062" s="247">
        <v>8.5</v>
      </c>
      <c r="I3062" s="248"/>
      <c r="J3062" s="244"/>
      <c r="K3062" s="244"/>
      <c r="L3062" s="249"/>
      <c r="M3062" s="250"/>
      <c r="N3062" s="251"/>
      <c r="O3062" s="251"/>
      <c r="P3062" s="251"/>
      <c r="Q3062" s="251"/>
      <c r="R3062" s="251"/>
      <c r="S3062" s="251"/>
      <c r="T3062" s="252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3" t="s">
        <v>171</v>
      </c>
      <c r="AU3062" s="253" t="s">
        <v>81</v>
      </c>
      <c r="AV3062" s="14" t="s">
        <v>81</v>
      </c>
      <c r="AW3062" s="14" t="s">
        <v>33</v>
      </c>
      <c r="AX3062" s="14" t="s">
        <v>72</v>
      </c>
      <c r="AY3062" s="253" t="s">
        <v>160</v>
      </c>
    </row>
    <row r="3063" s="14" customFormat="1">
      <c r="A3063" s="14"/>
      <c r="B3063" s="243"/>
      <c r="C3063" s="244"/>
      <c r="D3063" s="234" t="s">
        <v>171</v>
      </c>
      <c r="E3063" s="245" t="s">
        <v>19</v>
      </c>
      <c r="F3063" s="246" t="s">
        <v>2851</v>
      </c>
      <c r="G3063" s="244"/>
      <c r="H3063" s="247">
        <v>-0.80000000000000004</v>
      </c>
      <c r="I3063" s="248"/>
      <c r="J3063" s="244"/>
      <c r="K3063" s="244"/>
      <c r="L3063" s="249"/>
      <c r="M3063" s="250"/>
      <c r="N3063" s="251"/>
      <c r="O3063" s="251"/>
      <c r="P3063" s="251"/>
      <c r="Q3063" s="251"/>
      <c r="R3063" s="251"/>
      <c r="S3063" s="251"/>
      <c r="T3063" s="252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3" t="s">
        <v>171</v>
      </c>
      <c r="AU3063" s="253" t="s">
        <v>81</v>
      </c>
      <c r="AV3063" s="14" t="s">
        <v>81</v>
      </c>
      <c r="AW3063" s="14" t="s">
        <v>33</v>
      </c>
      <c r="AX3063" s="14" t="s">
        <v>72</v>
      </c>
      <c r="AY3063" s="253" t="s">
        <v>160</v>
      </c>
    </row>
    <row r="3064" s="15" customFormat="1">
      <c r="A3064" s="15"/>
      <c r="B3064" s="254"/>
      <c r="C3064" s="255"/>
      <c r="D3064" s="234" t="s">
        <v>171</v>
      </c>
      <c r="E3064" s="256" t="s">
        <v>19</v>
      </c>
      <c r="F3064" s="257" t="s">
        <v>173</v>
      </c>
      <c r="G3064" s="255"/>
      <c r="H3064" s="258">
        <v>65.257999999999996</v>
      </c>
      <c r="I3064" s="259"/>
      <c r="J3064" s="255"/>
      <c r="K3064" s="255"/>
      <c r="L3064" s="260"/>
      <c r="M3064" s="261"/>
      <c r="N3064" s="262"/>
      <c r="O3064" s="262"/>
      <c r="P3064" s="262"/>
      <c r="Q3064" s="262"/>
      <c r="R3064" s="262"/>
      <c r="S3064" s="262"/>
      <c r="T3064" s="263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T3064" s="264" t="s">
        <v>171</v>
      </c>
      <c r="AU3064" s="264" t="s">
        <v>81</v>
      </c>
      <c r="AV3064" s="15" t="s">
        <v>167</v>
      </c>
      <c r="AW3064" s="15" t="s">
        <v>33</v>
      </c>
      <c r="AX3064" s="15" t="s">
        <v>79</v>
      </c>
      <c r="AY3064" s="264" t="s">
        <v>160</v>
      </c>
    </row>
    <row r="3065" s="2" customFormat="1" ht="24.15" customHeight="1">
      <c r="A3065" s="40"/>
      <c r="B3065" s="41"/>
      <c r="C3065" s="214" t="s">
        <v>2852</v>
      </c>
      <c r="D3065" s="214" t="s">
        <v>162</v>
      </c>
      <c r="E3065" s="215" t="s">
        <v>2853</v>
      </c>
      <c r="F3065" s="216" t="s">
        <v>2854</v>
      </c>
      <c r="G3065" s="217" t="s">
        <v>181</v>
      </c>
      <c r="H3065" s="218">
        <v>169.19499999999999</v>
      </c>
      <c r="I3065" s="219"/>
      <c r="J3065" s="220">
        <f>ROUND(I3065*H3065,2)</f>
        <v>0</v>
      </c>
      <c r="K3065" s="216" t="s">
        <v>166</v>
      </c>
      <c r="L3065" s="46"/>
      <c r="M3065" s="221" t="s">
        <v>19</v>
      </c>
      <c r="N3065" s="222" t="s">
        <v>43</v>
      </c>
      <c r="O3065" s="86"/>
      <c r="P3065" s="223">
        <f>O3065*H3065</f>
        <v>0</v>
      </c>
      <c r="Q3065" s="223">
        <v>0.0050000000000000001</v>
      </c>
      <c r="R3065" s="223">
        <f>Q3065*H3065</f>
        <v>0.84597500000000003</v>
      </c>
      <c r="S3065" s="223">
        <v>0</v>
      </c>
      <c r="T3065" s="224">
        <f>S3065*H3065</f>
        <v>0</v>
      </c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R3065" s="225" t="s">
        <v>269</v>
      </c>
      <c r="AT3065" s="225" t="s">
        <v>162</v>
      </c>
      <c r="AU3065" s="225" t="s">
        <v>81</v>
      </c>
      <c r="AY3065" s="19" t="s">
        <v>160</v>
      </c>
      <c r="BE3065" s="226">
        <f>IF(N3065="základní",J3065,0)</f>
        <v>0</v>
      </c>
      <c r="BF3065" s="226">
        <f>IF(N3065="snížená",J3065,0)</f>
        <v>0</v>
      </c>
      <c r="BG3065" s="226">
        <f>IF(N3065="zákl. přenesená",J3065,0)</f>
        <v>0</v>
      </c>
      <c r="BH3065" s="226">
        <f>IF(N3065="sníž. přenesená",J3065,0)</f>
        <v>0</v>
      </c>
      <c r="BI3065" s="226">
        <f>IF(N3065="nulová",J3065,0)</f>
        <v>0</v>
      </c>
      <c r="BJ3065" s="19" t="s">
        <v>79</v>
      </c>
      <c r="BK3065" s="226">
        <f>ROUND(I3065*H3065,2)</f>
        <v>0</v>
      </c>
      <c r="BL3065" s="19" t="s">
        <v>269</v>
      </c>
      <c r="BM3065" s="225" t="s">
        <v>2855</v>
      </c>
    </row>
    <row r="3066" s="2" customFormat="1">
      <c r="A3066" s="40"/>
      <c r="B3066" s="41"/>
      <c r="C3066" s="42"/>
      <c r="D3066" s="227" t="s">
        <v>169</v>
      </c>
      <c r="E3066" s="42"/>
      <c r="F3066" s="228" t="s">
        <v>2856</v>
      </c>
      <c r="G3066" s="42"/>
      <c r="H3066" s="42"/>
      <c r="I3066" s="229"/>
      <c r="J3066" s="42"/>
      <c r="K3066" s="42"/>
      <c r="L3066" s="46"/>
      <c r="M3066" s="230"/>
      <c r="N3066" s="231"/>
      <c r="O3066" s="86"/>
      <c r="P3066" s="86"/>
      <c r="Q3066" s="86"/>
      <c r="R3066" s="86"/>
      <c r="S3066" s="86"/>
      <c r="T3066" s="87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T3066" s="19" t="s">
        <v>169</v>
      </c>
      <c r="AU3066" s="19" t="s">
        <v>81</v>
      </c>
    </row>
    <row r="3067" s="13" customFormat="1">
      <c r="A3067" s="13"/>
      <c r="B3067" s="232"/>
      <c r="C3067" s="233"/>
      <c r="D3067" s="234" t="s">
        <v>171</v>
      </c>
      <c r="E3067" s="235" t="s">
        <v>19</v>
      </c>
      <c r="F3067" s="236" t="s">
        <v>2857</v>
      </c>
      <c r="G3067" s="233"/>
      <c r="H3067" s="235" t="s">
        <v>19</v>
      </c>
      <c r="I3067" s="237"/>
      <c r="J3067" s="233"/>
      <c r="K3067" s="233"/>
      <c r="L3067" s="238"/>
      <c r="M3067" s="239"/>
      <c r="N3067" s="240"/>
      <c r="O3067" s="240"/>
      <c r="P3067" s="240"/>
      <c r="Q3067" s="240"/>
      <c r="R3067" s="240"/>
      <c r="S3067" s="240"/>
      <c r="T3067" s="241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2" t="s">
        <v>171</v>
      </c>
      <c r="AU3067" s="242" t="s">
        <v>81</v>
      </c>
      <c r="AV3067" s="13" t="s">
        <v>79</v>
      </c>
      <c r="AW3067" s="13" t="s">
        <v>33</v>
      </c>
      <c r="AX3067" s="13" t="s">
        <v>72</v>
      </c>
      <c r="AY3067" s="242" t="s">
        <v>160</v>
      </c>
    </row>
    <row r="3068" s="13" customFormat="1">
      <c r="A3068" s="13"/>
      <c r="B3068" s="232"/>
      <c r="C3068" s="233"/>
      <c r="D3068" s="234" t="s">
        <v>171</v>
      </c>
      <c r="E3068" s="235" t="s">
        <v>19</v>
      </c>
      <c r="F3068" s="236" t="s">
        <v>2858</v>
      </c>
      <c r="G3068" s="233"/>
      <c r="H3068" s="235" t="s">
        <v>19</v>
      </c>
      <c r="I3068" s="237"/>
      <c r="J3068" s="233"/>
      <c r="K3068" s="233"/>
      <c r="L3068" s="238"/>
      <c r="M3068" s="239"/>
      <c r="N3068" s="240"/>
      <c r="O3068" s="240"/>
      <c r="P3068" s="240"/>
      <c r="Q3068" s="240"/>
      <c r="R3068" s="240"/>
      <c r="S3068" s="240"/>
      <c r="T3068" s="241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2" t="s">
        <v>171</v>
      </c>
      <c r="AU3068" s="242" t="s">
        <v>81</v>
      </c>
      <c r="AV3068" s="13" t="s">
        <v>79</v>
      </c>
      <c r="AW3068" s="13" t="s">
        <v>33</v>
      </c>
      <c r="AX3068" s="13" t="s">
        <v>72</v>
      </c>
      <c r="AY3068" s="242" t="s">
        <v>160</v>
      </c>
    </row>
    <row r="3069" s="14" customFormat="1">
      <c r="A3069" s="14"/>
      <c r="B3069" s="243"/>
      <c r="C3069" s="244"/>
      <c r="D3069" s="234" t="s">
        <v>171</v>
      </c>
      <c r="E3069" s="245" t="s">
        <v>19</v>
      </c>
      <c r="F3069" s="246" t="s">
        <v>2859</v>
      </c>
      <c r="G3069" s="244"/>
      <c r="H3069" s="247">
        <v>49.715000000000003</v>
      </c>
      <c r="I3069" s="248"/>
      <c r="J3069" s="244"/>
      <c r="K3069" s="244"/>
      <c r="L3069" s="249"/>
      <c r="M3069" s="250"/>
      <c r="N3069" s="251"/>
      <c r="O3069" s="251"/>
      <c r="P3069" s="251"/>
      <c r="Q3069" s="251"/>
      <c r="R3069" s="251"/>
      <c r="S3069" s="251"/>
      <c r="T3069" s="252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3" t="s">
        <v>171</v>
      </c>
      <c r="AU3069" s="253" t="s">
        <v>81</v>
      </c>
      <c r="AV3069" s="14" t="s">
        <v>81</v>
      </c>
      <c r="AW3069" s="14" t="s">
        <v>33</v>
      </c>
      <c r="AX3069" s="14" t="s">
        <v>72</v>
      </c>
      <c r="AY3069" s="253" t="s">
        <v>160</v>
      </c>
    </row>
    <row r="3070" s="14" customFormat="1">
      <c r="A3070" s="14"/>
      <c r="B3070" s="243"/>
      <c r="C3070" s="244"/>
      <c r="D3070" s="234" t="s">
        <v>171</v>
      </c>
      <c r="E3070" s="245" t="s">
        <v>19</v>
      </c>
      <c r="F3070" s="246" t="s">
        <v>2860</v>
      </c>
      <c r="G3070" s="244"/>
      <c r="H3070" s="247">
        <v>36.659999999999997</v>
      </c>
      <c r="I3070" s="248"/>
      <c r="J3070" s="244"/>
      <c r="K3070" s="244"/>
      <c r="L3070" s="249"/>
      <c r="M3070" s="250"/>
      <c r="N3070" s="251"/>
      <c r="O3070" s="251"/>
      <c r="P3070" s="251"/>
      <c r="Q3070" s="251"/>
      <c r="R3070" s="251"/>
      <c r="S3070" s="251"/>
      <c r="T3070" s="252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3" t="s">
        <v>171</v>
      </c>
      <c r="AU3070" s="253" t="s">
        <v>81</v>
      </c>
      <c r="AV3070" s="14" t="s">
        <v>81</v>
      </c>
      <c r="AW3070" s="14" t="s">
        <v>33</v>
      </c>
      <c r="AX3070" s="14" t="s">
        <v>72</v>
      </c>
      <c r="AY3070" s="253" t="s">
        <v>160</v>
      </c>
    </row>
    <row r="3071" s="14" customFormat="1">
      <c r="A3071" s="14"/>
      <c r="B3071" s="243"/>
      <c r="C3071" s="244"/>
      <c r="D3071" s="234" t="s">
        <v>171</v>
      </c>
      <c r="E3071" s="245" t="s">
        <v>19</v>
      </c>
      <c r="F3071" s="246" t="s">
        <v>2861</v>
      </c>
      <c r="G3071" s="244"/>
      <c r="H3071" s="247">
        <v>22.253</v>
      </c>
      <c r="I3071" s="248"/>
      <c r="J3071" s="244"/>
      <c r="K3071" s="244"/>
      <c r="L3071" s="249"/>
      <c r="M3071" s="250"/>
      <c r="N3071" s="251"/>
      <c r="O3071" s="251"/>
      <c r="P3071" s="251"/>
      <c r="Q3071" s="251"/>
      <c r="R3071" s="251"/>
      <c r="S3071" s="251"/>
      <c r="T3071" s="252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3" t="s">
        <v>171</v>
      </c>
      <c r="AU3071" s="253" t="s">
        <v>81</v>
      </c>
      <c r="AV3071" s="14" t="s">
        <v>81</v>
      </c>
      <c r="AW3071" s="14" t="s">
        <v>33</v>
      </c>
      <c r="AX3071" s="14" t="s">
        <v>72</v>
      </c>
      <c r="AY3071" s="253" t="s">
        <v>160</v>
      </c>
    </row>
    <row r="3072" s="14" customFormat="1">
      <c r="A3072" s="14"/>
      <c r="B3072" s="243"/>
      <c r="C3072" s="244"/>
      <c r="D3072" s="234" t="s">
        <v>171</v>
      </c>
      <c r="E3072" s="245" t="s">
        <v>19</v>
      </c>
      <c r="F3072" s="246" t="s">
        <v>2862</v>
      </c>
      <c r="G3072" s="244"/>
      <c r="H3072" s="247">
        <v>60.567</v>
      </c>
      <c r="I3072" s="248"/>
      <c r="J3072" s="244"/>
      <c r="K3072" s="244"/>
      <c r="L3072" s="249"/>
      <c r="M3072" s="250"/>
      <c r="N3072" s="251"/>
      <c r="O3072" s="251"/>
      <c r="P3072" s="251"/>
      <c r="Q3072" s="251"/>
      <c r="R3072" s="251"/>
      <c r="S3072" s="251"/>
      <c r="T3072" s="252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3" t="s">
        <v>171</v>
      </c>
      <c r="AU3072" s="253" t="s">
        <v>81</v>
      </c>
      <c r="AV3072" s="14" t="s">
        <v>81</v>
      </c>
      <c r="AW3072" s="14" t="s">
        <v>33</v>
      </c>
      <c r="AX3072" s="14" t="s">
        <v>72</v>
      </c>
      <c r="AY3072" s="253" t="s">
        <v>160</v>
      </c>
    </row>
    <row r="3073" s="15" customFormat="1">
      <c r="A3073" s="15"/>
      <c r="B3073" s="254"/>
      <c r="C3073" s="255"/>
      <c r="D3073" s="234" t="s">
        <v>171</v>
      </c>
      <c r="E3073" s="256" t="s">
        <v>19</v>
      </c>
      <c r="F3073" s="257" t="s">
        <v>173</v>
      </c>
      <c r="G3073" s="255"/>
      <c r="H3073" s="258">
        <v>169.19499999999999</v>
      </c>
      <c r="I3073" s="259"/>
      <c r="J3073" s="255"/>
      <c r="K3073" s="255"/>
      <c r="L3073" s="260"/>
      <c r="M3073" s="261"/>
      <c r="N3073" s="262"/>
      <c r="O3073" s="262"/>
      <c r="P3073" s="262"/>
      <c r="Q3073" s="262"/>
      <c r="R3073" s="262"/>
      <c r="S3073" s="262"/>
      <c r="T3073" s="263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T3073" s="264" t="s">
        <v>171</v>
      </c>
      <c r="AU3073" s="264" t="s">
        <v>81</v>
      </c>
      <c r="AV3073" s="15" t="s">
        <v>167</v>
      </c>
      <c r="AW3073" s="15" t="s">
        <v>33</v>
      </c>
      <c r="AX3073" s="15" t="s">
        <v>79</v>
      </c>
      <c r="AY3073" s="264" t="s">
        <v>160</v>
      </c>
    </row>
    <row r="3074" s="2" customFormat="1" ht="16.5" customHeight="1">
      <c r="A3074" s="40"/>
      <c r="B3074" s="41"/>
      <c r="C3074" s="279" t="s">
        <v>2863</v>
      </c>
      <c r="D3074" s="279" t="s">
        <v>1270</v>
      </c>
      <c r="E3074" s="280" t="s">
        <v>2864</v>
      </c>
      <c r="F3074" s="281" t="s">
        <v>2865</v>
      </c>
      <c r="G3074" s="282" t="s">
        <v>165</v>
      </c>
      <c r="H3074" s="283">
        <v>9305.7250000000004</v>
      </c>
      <c r="I3074" s="284"/>
      <c r="J3074" s="285">
        <f>ROUND(I3074*H3074,2)</f>
        <v>0</v>
      </c>
      <c r="K3074" s="281" t="s">
        <v>166</v>
      </c>
      <c r="L3074" s="286"/>
      <c r="M3074" s="287" t="s">
        <v>19</v>
      </c>
      <c r="N3074" s="288" t="s">
        <v>43</v>
      </c>
      <c r="O3074" s="86"/>
      <c r="P3074" s="223">
        <f>O3074*H3074</f>
        <v>0</v>
      </c>
      <c r="Q3074" s="223">
        <v>0.00050000000000000001</v>
      </c>
      <c r="R3074" s="223">
        <f>Q3074*H3074</f>
        <v>4.6528625000000003</v>
      </c>
      <c r="S3074" s="223">
        <v>0</v>
      </c>
      <c r="T3074" s="224">
        <f>S3074*H3074</f>
        <v>0</v>
      </c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R3074" s="225" t="s">
        <v>367</v>
      </c>
      <c r="AT3074" s="225" t="s">
        <v>1270</v>
      </c>
      <c r="AU3074" s="225" t="s">
        <v>81</v>
      </c>
      <c r="AY3074" s="19" t="s">
        <v>160</v>
      </c>
      <c r="BE3074" s="226">
        <f>IF(N3074="základní",J3074,0)</f>
        <v>0</v>
      </c>
      <c r="BF3074" s="226">
        <f>IF(N3074="snížená",J3074,0)</f>
        <v>0</v>
      </c>
      <c r="BG3074" s="226">
        <f>IF(N3074="zákl. přenesená",J3074,0)</f>
        <v>0</v>
      </c>
      <c r="BH3074" s="226">
        <f>IF(N3074="sníž. přenesená",J3074,0)</f>
        <v>0</v>
      </c>
      <c r="BI3074" s="226">
        <f>IF(N3074="nulová",J3074,0)</f>
        <v>0</v>
      </c>
      <c r="BJ3074" s="19" t="s">
        <v>79</v>
      </c>
      <c r="BK3074" s="226">
        <f>ROUND(I3074*H3074,2)</f>
        <v>0</v>
      </c>
      <c r="BL3074" s="19" t="s">
        <v>269</v>
      </c>
      <c r="BM3074" s="225" t="s">
        <v>2866</v>
      </c>
    </row>
    <row r="3075" s="13" customFormat="1">
      <c r="A3075" s="13"/>
      <c r="B3075" s="232"/>
      <c r="C3075" s="233"/>
      <c r="D3075" s="234" t="s">
        <v>171</v>
      </c>
      <c r="E3075" s="235" t="s">
        <v>19</v>
      </c>
      <c r="F3075" s="236" t="s">
        <v>2795</v>
      </c>
      <c r="G3075" s="233"/>
      <c r="H3075" s="235" t="s">
        <v>19</v>
      </c>
      <c r="I3075" s="237"/>
      <c r="J3075" s="233"/>
      <c r="K3075" s="233"/>
      <c r="L3075" s="238"/>
      <c r="M3075" s="239"/>
      <c r="N3075" s="240"/>
      <c r="O3075" s="240"/>
      <c r="P3075" s="240"/>
      <c r="Q3075" s="240"/>
      <c r="R3075" s="240"/>
      <c r="S3075" s="240"/>
      <c r="T3075" s="241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2" t="s">
        <v>171</v>
      </c>
      <c r="AU3075" s="242" t="s">
        <v>81</v>
      </c>
      <c r="AV3075" s="13" t="s">
        <v>79</v>
      </c>
      <c r="AW3075" s="13" t="s">
        <v>33</v>
      </c>
      <c r="AX3075" s="13" t="s">
        <v>72</v>
      </c>
      <c r="AY3075" s="242" t="s">
        <v>160</v>
      </c>
    </row>
    <row r="3076" s="14" customFormat="1">
      <c r="A3076" s="14"/>
      <c r="B3076" s="243"/>
      <c r="C3076" s="244"/>
      <c r="D3076" s="234" t="s">
        <v>171</v>
      </c>
      <c r="E3076" s="245" t="s">
        <v>19</v>
      </c>
      <c r="F3076" s="246" t="s">
        <v>2867</v>
      </c>
      <c r="G3076" s="244"/>
      <c r="H3076" s="247">
        <v>9305.7250000000004</v>
      </c>
      <c r="I3076" s="248"/>
      <c r="J3076" s="244"/>
      <c r="K3076" s="244"/>
      <c r="L3076" s="249"/>
      <c r="M3076" s="250"/>
      <c r="N3076" s="251"/>
      <c r="O3076" s="251"/>
      <c r="P3076" s="251"/>
      <c r="Q3076" s="251"/>
      <c r="R3076" s="251"/>
      <c r="S3076" s="251"/>
      <c r="T3076" s="252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3" t="s">
        <v>171</v>
      </c>
      <c r="AU3076" s="253" t="s">
        <v>81</v>
      </c>
      <c r="AV3076" s="14" t="s">
        <v>81</v>
      </c>
      <c r="AW3076" s="14" t="s">
        <v>33</v>
      </c>
      <c r="AX3076" s="14" t="s">
        <v>79</v>
      </c>
      <c r="AY3076" s="253" t="s">
        <v>160</v>
      </c>
    </row>
    <row r="3077" s="2" customFormat="1" ht="16.5" customHeight="1">
      <c r="A3077" s="40"/>
      <c r="B3077" s="41"/>
      <c r="C3077" s="279" t="s">
        <v>2868</v>
      </c>
      <c r="D3077" s="279" t="s">
        <v>1270</v>
      </c>
      <c r="E3077" s="280" t="s">
        <v>2869</v>
      </c>
      <c r="F3077" s="281" t="s">
        <v>2870</v>
      </c>
      <c r="G3077" s="282" t="s">
        <v>165</v>
      </c>
      <c r="H3077" s="283">
        <v>220</v>
      </c>
      <c r="I3077" s="284"/>
      <c r="J3077" s="285">
        <f>ROUND(I3077*H3077,2)</f>
        <v>0</v>
      </c>
      <c r="K3077" s="281" t="s">
        <v>166</v>
      </c>
      <c r="L3077" s="286"/>
      <c r="M3077" s="287" t="s">
        <v>19</v>
      </c>
      <c r="N3077" s="288" t="s">
        <v>43</v>
      </c>
      <c r="O3077" s="86"/>
      <c r="P3077" s="223">
        <f>O3077*H3077</f>
        <v>0</v>
      </c>
      <c r="Q3077" s="223">
        <v>0.00080000000000000004</v>
      </c>
      <c r="R3077" s="223">
        <f>Q3077*H3077</f>
        <v>0.17600000000000002</v>
      </c>
      <c r="S3077" s="223">
        <v>0</v>
      </c>
      <c r="T3077" s="224">
        <f>S3077*H3077</f>
        <v>0</v>
      </c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R3077" s="225" t="s">
        <v>367</v>
      </c>
      <c r="AT3077" s="225" t="s">
        <v>1270</v>
      </c>
      <c r="AU3077" s="225" t="s">
        <v>81</v>
      </c>
      <c r="AY3077" s="19" t="s">
        <v>160</v>
      </c>
      <c r="BE3077" s="226">
        <f>IF(N3077="základní",J3077,0)</f>
        <v>0</v>
      </c>
      <c r="BF3077" s="226">
        <f>IF(N3077="snížená",J3077,0)</f>
        <v>0</v>
      </c>
      <c r="BG3077" s="226">
        <f>IF(N3077="zákl. přenesená",J3077,0)</f>
        <v>0</v>
      </c>
      <c r="BH3077" s="226">
        <f>IF(N3077="sníž. přenesená",J3077,0)</f>
        <v>0</v>
      </c>
      <c r="BI3077" s="226">
        <f>IF(N3077="nulová",J3077,0)</f>
        <v>0</v>
      </c>
      <c r="BJ3077" s="19" t="s">
        <v>79</v>
      </c>
      <c r="BK3077" s="226">
        <f>ROUND(I3077*H3077,2)</f>
        <v>0</v>
      </c>
      <c r="BL3077" s="19" t="s">
        <v>269</v>
      </c>
      <c r="BM3077" s="225" t="s">
        <v>2871</v>
      </c>
    </row>
    <row r="3078" s="13" customFormat="1">
      <c r="A3078" s="13"/>
      <c r="B3078" s="232"/>
      <c r="C3078" s="233"/>
      <c r="D3078" s="234" t="s">
        <v>171</v>
      </c>
      <c r="E3078" s="235" t="s">
        <v>19</v>
      </c>
      <c r="F3078" s="236" t="s">
        <v>2795</v>
      </c>
      <c r="G3078" s="233"/>
      <c r="H3078" s="235" t="s">
        <v>19</v>
      </c>
      <c r="I3078" s="237"/>
      <c r="J3078" s="233"/>
      <c r="K3078" s="233"/>
      <c r="L3078" s="238"/>
      <c r="M3078" s="239"/>
      <c r="N3078" s="240"/>
      <c r="O3078" s="240"/>
      <c r="P3078" s="240"/>
      <c r="Q3078" s="240"/>
      <c r="R3078" s="240"/>
      <c r="S3078" s="240"/>
      <c r="T3078" s="241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2" t="s">
        <v>171</v>
      </c>
      <c r="AU3078" s="242" t="s">
        <v>81</v>
      </c>
      <c r="AV3078" s="13" t="s">
        <v>79</v>
      </c>
      <c r="AW3078" s="13" t="s">
        <v>33</v>
      </c>
      <c r="AX3078" s="13" t="s">
        <v>72</v>
      </c>
      <c r="AY3078" s="242" t="s">
        <v>160</v>
      </c>
    </row>
    <row r="3079" s="14" customFormat="1">
      <c r="A3079" s="14"/>
      <c r="B3079" s="243"/>
      <c r="C3079" s="244"/>
      <c r="D3079" s="234" t="s">
        <v>171</v>
      </c>
      <c r="E3079" s="245" t="s">
        <v>19</v>
      </c>
      <c r="F3079" s="246" t="s">
        <v>2872</v>
      </c>
      <c r="G3079" s="244"/>
      <c r="H3079" s="247">
        <v>220</v>
      </c>
      <c r="I3079" s="248"/>
      <c r="J3079" s="244"/>
      <c r="K3079" s="244"/>
      <c r="L3079" s="249"/>
      <c r="M3079" s="250"/>
      <c r="N3079" s="251"/>
      <c r="O3079" s="251"/>
      <c r="P3079" s="251"/>
      <c r="Q3079" s="251"/>
      <c r="R3079" s="251"/>
      <c r="S3079" s="251"/>
      <c r="T3079" s="252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3" t="s">
        <v>171</v>
      </c>
      <c r="AU3079" s="253" t="s">
        <v>81</v>
      </c>
      <c r="AV3079" s="14" t="s">
        <v>81</v>
      </c>
      <c r="AW3079" s="14" t="s">
        <v>33</v>
      </c>
      <c r="AX3079" s="14" t="s">
        <v>79</v>
      </c>
      <c r="AY3079" s="253" t="s">
        <v>160</v>
      </c>
    </row>
    <row r="3080" s="2" customFormat="1" ht="24.15" customHeight="1">
      <c r="A3080" s="40"/>
      <c r="B3080" s="41"/>
      <c r="C3080" s="214" t="s">
        <v>2873</v>
      </c>
      <c r="D3080" s="214" t="s">
        <v>162</v>
      </c>
      <c r="E3080" s="215" t="s">
        <v>2874</v>
      </c>
      <c r="F3080" s="216" t="s">
        <v>2875</v>
      </c>
      <c r="G3080" s="217" t="s">
        <v>253</v>
      </c>
      <c r="H3080" s="218">
        <v>2.867</v>
      </c>
      <c r="I3080" s="219"/>
      <c r="J3080" s="220">
        <f>ROUND(I3080*H3080,2)</f>
        <v>0</v>
      </c>
      <c r="K3080" s="216" t="s">
        <v>166</v>
      </c>
      <c r="L3080" s="46"/>
      <c r="M3080" s="221" t="s">
        <v>19</v>
      </c>
      <c r="N3080" s="222" t="s">
        <v>43</v>
      </c>
      <c r="O3080" s="86"/>
      <c r="P3080" s="223">
        <f>O3080*H3080</f>
        <v>0</v>
      </c>
      <c r="Q3080" s="223">
        <v>0</v>
      </c>
      <c r="R3080" s="223">
        <f>Q3080*H3080</f>
        <v>0</v>
      </c>
      <c r="S3080" s="223">
        <v>0</v>
      </c>
      <c r="T3080" s="224">
        <f>S3080*H3080</f>
        <v>0</v>
      </c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R3080" s="225" t="s">
        <v>269</v>
      </c>
      <c r="AT3080" s="225" t="s">
        <v>162</v>
      </c>
      <c r="AU3080" s="225" t="s">
        <v>81</v>
      </c>
      <c r="AY3080" s="19" t="s">
        <v>160</v>
      </c>
      <c r="BE3080" s="226">
        <f>IF(N3080="základní",J3080,0)</f>
        <v>0</v>
      </c>
      <c r="BF3080" s="226">
        <f>IF(N3080="snížená",J3080,0)</f>
        <v>0</v>
      </c>
      <c r="BG3080" s="226">
        <f>IF(N3080="zákl. přenesená",J3080,0)</f>
        <v>0</v>
      </c>
      <c r="BH3080" s="226">
        <f>IF(N3080="sníž. přenesená",J3080,0)</f>
        <v>0</v>
      </c>
      <c r="BI3080" s="226">
        <f>IF(N3080="nulová",J3080,0)</f>
        <v>0</v>
      </c>
      <c r="BJ3080" s="19" t="s">
        <v>79</v>
      </c>
      <c r="BK3080" s="226">
        <f>ROUND(I3080*H3080,2)</f>
        <v>0</v>
      </c>
      <c r="BL3080" s="19" t="s">
        <v>269</v>
      </c>
      <c r="BM3080" s="225" t="s">
        <v>2876</v>
      </c>
    </row>
    <row r="3081" s="2" customFormat="1">
      <c r="A3081" s="40"/>
      <c r="B3081" s="41"/>
      <c r="C3081" s="42"/>
      <c r="D3081" s="227" t="s">
        <v>169</v>
      </c>
      <c r="E3081" s="42"/>
      <c r="F3081" s="228" t="s">
        <v>2877</v>
      </c>
      <c r="G3081" s="42"/>
      <c r="H3081" s="42"/>
      <c r="I3081" s="229"/>
      <c r="J3081" s="42"/>
      <c r="K3081" s="42"/>
      <c r="L3081" s="46"/>
      <c r="M3081" s="230"/>
      <c r="N3081" s="231"/>
      <c r="O3081" s="86"/>
      <c r="P3081" s="86"/>
      <c r="Q3081" s="86"/>
      <c r="R3081" s="86"/>
      <c r="S3081" s="86"/>
      <c r="T3081" s="87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T3081" s="19" t="s">
        <v>169</v>
      </c>
      <c r="AU3081" s="19" t="s">
        <v>81</v>
      </c>
    </row>
    <row r="3082" s="12" customFormat="1" ht="22.8" customHeight="1">
      <c r="A3082" s="12"/>
      <c r="B3082" s="198"/>
      <c r="C3082" s="199"/>
      <c r="D3082" s="200" t="s">
        <v>71</v>
      </c>
      <c r="E3082" s="212" t="s">
        <v>2878</v>
      </c>
      <c r="F3082" s="212" t="s">
        <v>2879</v>
      </c>
      <c r="G3082" s="199"/>
      <c r="H3082" s="199"/>
      <c r="I3082" s="202"/>
      <c r="J3082" s="213">
        <f>BK3082</f>
        <v>0</v>
      </c>
      <c r="K3082" s="199"/>
      <c r="L3082" s="204"/>
      <c r="M3082" s="205"/>
      <c r="N3082" s="206"/>
      <c r="O3082" s="206"/>
      <c r="P3082" s="207">
        <f>SUM(P3083:P3182)</f>
        <v>0</v>
      </c>
      <c r="Q3082" s="206"/>
      <c r="R3082" s="207">
        <f>SUM(R3083:R3182)</f>
        <v>0.48745004000000003</v>
      </c>
      <c r="S3082" s="206"/>
      <c r="T3082" s="208">
        <f>SUM(T3083:T3182)</f>
        <v>0</v>
      </c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R3082" s="209" t="s">
        <v>81</v>
      </c>
      <c r="AT3082" s="210" t="s">
        <v>71</v>
      </c>
      <c r="AU3082" s="210" t="s">
        <v>79</v>
      </c>
      <c r="AY3082" s="209" t="s">
        <v>160</v>
      </c>
      <c r="BK3082" s="211">
        <f>SUM(BK3083:BK3182)</f>
        <v>0</v>
      </c>
    </row>
    <row r="3083" s="2" customFormat="1" ht="16.5" customHeight="1">
      <c r="A3083" s="40"/>
      <c r="B3083" s="41"/>
      <c r="C3083" s="214" t="s">
        <v>2880</v>
      </c>
      <c r="D3083" s="214" t="s">
        <v>162</v>
      </c>
      <c r="E3083" s="215" t="s">
        <v>2881</v>
      </c>
      <c r="F3083" s="216" t="s">
        <v>2882</v>
      </c>
      <c r="G3083" s="217" t="s">
        <v>181</v>
      </c>
      <c r="H3083" s="218">
        <v>1059.674</v>
      </c>
      <c r="I3083" s="219"/>
      <c r="J3083" s="220">
        <f>ROUND(I3083*H3083,2)</f>
        <v>0</v>
      </c>
      <c r="K3083" s="216" t="s">
        <v>166</v>
      </c>
      <c r="L3083" s="46"/>
      <c r="M3083" s="221" t="s">
        <v>19</v>
      </c>
      <c r="N3083" s="222" t="s">
        <v>43</v>
      </c>
      <c r="O3083" s="86"/>
      <c r="P3083" s="223">
        <f>O3083*H3083</f>
        <v>0</v>
      </c>
      <c r="Q3083" s="223">
        <v>0.00020000000000000001</v>
      </c>
      <c r="R3083" s="223">
        <f>Q3083*H3083</f>
        <v>0.21193480000000001</v>
      </c>
      <c r="S3083" s="223">
        <v>0</v>
      </c>
      <c r="T3083" s="224">
        <f>S3083*H3083</f>
        <v>0</v>
      </c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R3083" s="225" t="s">
        <v>269</v>
      </c>
      <c r="AT3083" s="225" t="s">
        <v>162</v>
      </c>
      <c r="AU3083" s="225" t="s">
        <v>81</v>
      </c>
      <c r="AY3083" s="19" t="s">
        <v>160</v>
      </c>
      <c r="BE3083" s="226">
        <f>IF(N3083="základní",J3083,0)</f>
        <v>0</v>
      </c>
      <c r="BF3083" s="226">
        <f>IF(N3083="snížená",J3083,0)</f>
        <v>0</v>
      </c>
      <c r="BG3083" s="226">
        <f>IF(N3083="zákl. přenesená",J3083,0)</f>
        <v>0</v>
      </c>
      <c r="BH3083" s="226">
        <f>IF(N3083="sníž. přenesená",J3083,0)</f>
        <v>0</v>
      </c>
      <c r="BI3083" s="226">
        <f>IF(N3083="nulová",J3083,0)</f>
        <v>0</v>
      </c>
      <c r="BJ3083" s="19" t="s">
        <v>79</v>
      </c>
      <c r="BK3083" s="226">
        <f>ROUND(I3083*H3083,2)</f>
        <v>0</v>
      </c>
      <c r="BL3083" s="19" t="s">
        <v>269</v>
      </c>
      <c r="BM3083" s="225" t="s">
        <v>2883</v>
      </c>
    </row>
    <row r="3084" s="2" customFormat="1">
      <c r="A3084" s="40"/>
      <c r="B3084" s="41"/>
      <c r="C3084" s="42"/>
      <c r="D3084" s="227" t="s">
        <v>169</v>
      </c>
      <c r="E3084" s="42"/>
      <c r="F3084" s="228" t="s">
        <v>2884</v>
      </c>
      <c r="G3084" s="42"/>
      <c r="H3084" s="42"/>
      <c r="I3084" s="229"/>
      <c r="J3084" s="42"/>
      <c r="K3084" s="42"/>
      <c r="L3084" s="46"/>
      <c r="M3084" s="230"/>
      <c r="N3084" s="231"/>
      <c r="O3084" s="86"/>
      <c r="P3084" s="86"/>
      <c r="Q3084" s="86"/>
      <c r="R3084" s="86"/>
      <c r="S3084" s="86"/>
      <c r="T3084" s="87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T3084" s="19" t="s">
        <v>169</v>
      </c>
      <c r="AU3084" s="19" t="s">
        <v>81</v>
      </c>
    </row>
    <row r="3085" s="2" customFormat="1" ht="24.15" customHeight="1">
      <c r="A3085" s="40"/>
      <c r="B3085" s="41"/>
      <c r="C3085" s="214" t="s">
        <v>2885</v>
      </c>
      <c r="D3085" s="214" t="s">
        <v>162</v>
      </c>
      <c r="E3085" s="215" t="s">
        <v>2886</v>
      </c>
      <c r="F3085" s="216" t="s">
        <v>2887</v>
      </c>
      <c r="G3085" s="217" t="s">
        <v>181</v>
      </c>
      <c r="H3085" s="218">
        <v>1059.674</v>
      </c>
      <c r="I3085" s="219"/>
      <c r="J3085" s="220">
        <f>ROUND(I3085*H3085,2)</f>
        <v>0</v>
      </c>
      <c r="K3085" s="216" t="s">
        <v>166</v>
      </c>
      <c r="L3085" s="46"/>
      <c r="M3085" s="221" t="s">
        <v>19</v>
      </c>
      <c r="N3085" s="222" t="s">
        <v>43</v>
      </c>
      <c r="O3085" s="86"/>
      <c r="P3085" s="223">
        <f>O3085*H3085</f>
        <v>0</v>
      </c>
      <c r="Q3085" s="223">
        <v>0.00025999999999999998</v>
      </c>
      <c r="R3085" s="223">
        <f>Q3085*H3085</f>
        <v>0.27551523999999999</v>
      </c>
      <c r="S3085" s="223">
        <v>0</v>
      </c>
      <c r="T3085" s="224">
        <f>S3085*H3085</f>
        <v>0</v>
      </c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R3085" s="225" t="s">
        <v>269</v>
      </c>
      <c r="AT3085" s="225" t="s">
        <v>162</v>
      </c>
      <c r="AU3085" s="225" t="s">
        <v>81</v>
      </c>
      <c r="AY3085" s="19" t="s">
        <v>160</v>
      </c>
      <c r="BE3085" s="226">
        <f>IF(N3085="základní",J3085,0)</f>
        <v>0</v>
      </c>
      <c r="BF3085" s="226">
        <f>IF(N3085="snížená",J3085,0)</f>
        <v>0</v>
      </c>
      <c r="BG3085" s="226">
        <f>IF(N3085="zákl. přenesená",J3085,0)</f>
        <v>0</v>
      </c>
      <c r="BH3085" s="226">
        <f>IF(N3085="sníž. přenesená",J3085,0)</f>
        <v>0</v>
      </c>
      <c r="BI3085" s="226">
        <f>IF(N3085="nulová",J3085,0)</f>
        <v>0</v>
      </c>
      <c r="BJ3085" s="19" t="s">
        <v>79</v>
      </c>
      <c r="BK3085" s="226">
        <f>ROUND(I3085*H3085,2)</f>
        <v>0</v>
      </c>
      <c r="BL3085" s="19" t="s">
        <v>269</v>
      </c>
      <c r="BM3085" s="225" t="s">
        <v>2888</v>
      </c>
    </row>
    <row r="3086" s="2" customFormat="1">
      <c r="A3086" s="40"/>
      <c r="B3086" s="41"/>
      <c r="C3086" s="42"/>
      <c r="D3086" s="227" t="s">
        <v>169</v>
      </c>
      <c r="E3086" s="42"/>
      <c r="F3086" s="228" t="s">
        <v>2889</v>
      </c>
      <c r="G3086" s="42"/>
      <c r="H3086" s="42"/>
      <c r="I3086" s="229"/>
      <c r="J3086" s="42"/>
      <c r="K3086" s="42"/>
      <c r="L3086" s="46"/>
      <c r="M3086" s="230"/>
      <c r="N3086" s="231"/>
      <c r="O3086" s="86"/>
      <c r="P3086" s="86"/>
      <c r="Q3086" s="86"/>
      <c r="R3086" s="86"/>
      <c r="S3086" s="86"/>
      <c r="T3086" s="87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T3086" s="19" t="s">
        <v>169</v>
      </c>
      <c r="AU3086" s="19" t="s">
        <v>81</v>
      </c>
    </row>
    <row r="3087" s="13" customFormat="1">
      <c r="A3087" s="13"/>
      <c r="B3087" s="232"/>
      <c r="C3087" s="233"/>
      <c r="D3087" s="234" t="s">
        <v>171</v>
      </c>
      <c r="E3087" s="235" t="s">
        <v>19</v>
      </c>
      <c r="F3087" s="236" t="s">
        <v>324</v>
      </c>
      <c r="G3087" s="233"/>
      <c r="H3087" s="235" t="s">
        <v>19</v>
      </c>
      <c r="I3087" s="237"/>
      <c r="J3087" s="233"/>
      <c r="K3087" s="233"/>
      <c r="L3087" s="238"/>
      <c r="M3087" s="239"/>
      <c r="N3087" s="240"/>
      <c r="O3087" s="240"/>
      <c r="P3087" s="240"/>
      <c r="Q3087" s="240"/>
      <c r="R3087" s="240"/>
      <c r="S3087" s="240"/>
      <c r="T3087" s="241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2" t="s">
        <v>171</v>
      </c>
      <c r="AU3087" s="242" t="s">
        <v>81</v>
      </c>
      <c r="AV3087" s="13" t="s">
        <v>79</v>
      </c>
      <c r="AW3087" s="13" t="s">
        <v>33</v>
      </c>
      <c r="AX3087" s="13" t="s">
        <v>72</v>
      </c>
      <c r="AY3087" s="242" t="s">
        <v>160</v>
      </c>
    </row>
    <row r="3088" s="13" customFormat="1">
      <c r="A3088" s="13"/>
      <c r="B3088" s="232"/>
      <c r="C3088" s="233"/>
      <c r="D3088" s="234" t="s">
        <v>171</v>
      </c>
      <c r="E3088" s="235" t="s">
        <v>19</v>
      </c>
      <c r="F3088" s="236" t="s">
        <v>518</v>
      </c>
      <c r="G3088" s="233"/>
      <c r="H3088" s="235" t="s">
        <v>19</v>
      </c>
      <c r="I3088" s="237"/>
      <c r="J3088" s="233"/>
      <c r="K3088" s="233"/>
      <c r="L3088" s="238"/>
      <c r="M3088" s="239"/>
      <c r="N3088" s="240"/>
      <c r="O3088" s="240"/>
      <c r="P3088" s="240"/>
      <c r="Q3088" s="240"/>
      <c r="R3088" s="240"/>
      <c r="S3088" s="240"/>
      <c r="T3088" s="241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2" t="s">
        <v>171</v>
      </c>
      <c r="AU3088" s="242" t="s">
        <v>81</v>
      </c>
      <c r="AV3088" s="13" t="s">
        <v>79</v>
      </c>
      <c r="AW3088" s="13" t="s">
        <v>33</v>
      </c>
      <c r="AX3088" s="13" t="s">
        <v>72</v>
      </c>
      <c r="AY3088" s="242" t="s">
        <v>160</v>
      </c>
    </row>
    <row r="3089" s="14" customFormat="1">
      <c r="A3089" s="14"/>
      <c r="B3089" s="243"/>
      <c r="C3089" s="244"/>
      <c r="D3089" s="234" t="s">
        <v>171</v>
      </c>
      <c r="E3089" s="245" t="s">
        <v>19</v>
      </c>
      <c r="F3089" s="246" t="s">
        <v>1313</v>
      </c>
      <c r="G3089" s="244"/>
      <c r="H3089" s="247">
        <v>24.239000000000001</v>
      </c>
      <c r="I3089" s="248"/>
      <c r="J3089" s="244"/>
      <c r="K3089" s="244"/>
      <c r="L3089" s="249"/>
      <c r="M3089" s="250"/>
      <c r="N3089" s="251"/>
      <c r="O3089" s="251"/>
      <c r="P3089" s="251"/>
      <c r="Q3089" s="251"/>
      <c r="R3089" s="251"/>
      <c r="S3089" s="251"/>
      <c r="T3089" s="252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3" t="s">
        <v>171</v>
      </c>
      <c r="AU3089" s="253" t="s">
        <v>81</v>
      </c>
      <c r="AV3089" s="14" t="s">
        <v>81</v>
      </c>
      <c r="AW3089" s="14" t="s">
        <v>33</v>
      </c>
      <c r="AX3089" s="14" t="s">
        <v>72</v>
      </c>
      <c r="AY3089" s="253" t="s">
        <v>160</v>
      </c>
    </row>
    <row r="3090" s="14" customFormat="1">
      <c r="A3090" s="14"/>
      <c r="B3090" s="243"/>
      <c r="C3090" s="244"/>
      <c r="D3090" s="234" t="s">
        <v>171</v>
      </c>
      <c r="E3090" s="245" t="s">
        <v>19</v>
      </c>
      <c r="F3090" s="246" t="s">
        <v>1314</v>
      </c>
      <c r="G3090" s="244"/>
      <c r="H3090" s="247">
        <v>1.593</v>
      </c>
      <c r="I3090" s="248"/>
      <c r="J3090" s="244"/>
      <c r="K3090" s="244"/>
      <c r="L3090" s="249"/>
      <c r="M3090" s="250"/>
      <c r="N3090" s="251"/>
      <c r="O3090" s="251"/>
      <c r="P3090" s="251"/>
      <c r="Q3090" s="251"/>
      <c r="R3090" s="251"/>
      <c r="S3090" s="251"/>
      <c r="T3090" s="252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3" t="s">
        <v>171</v>
      </c>
      <c r="AU3090" s="253" t="s">
        <v>81</v>
      </c>
      <c r="AV3090" s="14" t="s">
        <v>81</v>
      </c>
      <c r="AW3090" s="14" t="s">
        <v>33</v>
      </c>
      <c r="AX3090" s="14" t="s">
        <v>72</v>
      </c>
      <c r="AY3090" s="253" t="s">
        <v>160</v>
      </c>
    </row>
    <row r="3091" s="14" customFormat="1">
      <c r="A3091" s="14"/>
      <c r="B3091" s="243"/>
      <c r="C3091" s="244"/>
      <c r="D3091" s="234" t="s">
        <v>171</v>
      </c>
      <c r="E3091" s="245" t="s">
        <v>19</v>
      </c>
      <c r="F3091" s="246" t="s">
        <v>1315</v>
      </c>
      <c r="G3091" s="244"/>
      <c r="H3091" s="247">
        <v>-7.907</v>
      </c>
      <c r="I3091" s="248"/>
      <c r="J3091" s="244"/>
      <c r="K3091" s="244"/>
      <c r="L3091" s="249"/>
      <c r="M3091" s="250"/>
      <c r="N3091" s="251"/>
      <c r="O3091" s="251"/>
      <c r="P3091" s="251"/>
      <c r="Q3091" s="251"/>
      <c r="R3091" s="251"/>
      <c r="S3091" s="251"/>
      <c r="T3091" s="252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3" t="s">
        <v>171</v>
      </c>
      <c r="AU3091" s="253" t="s">
        <v>81</v>
      </c>
      <c r="AV3091" s="14" t="s">
        <v>81</v>
      </c>
      <c r="AW3091" s="14" t="s">
        <v>33</v>
      </c>
      <c r="AX3091" s="14" t="s">
        <v>72</v>
      </c>
      <c r="AY3091" s="253" t="s">
        <v>160</v>
      </c>
    </row>
    <row r="3092" s="14" customFormat="1">
      <c r="A3092" s="14"/>
      <c r="B3092" s="243"/>
      <c r="C3092" s="244"/>
      <c r="D3092" s="234" t="s">
        <v>171</v>
      </c>
      <c r="E3092" s="245" t="s">
        <v>19</v>
      </c>
      <c r="F3092" s="246" t="s">
        <v>1316</v>
      </c>
      <c r="G3092" s="244"/>
      <c r="H3092" s="247">
        <v>4.7350000000000003</v>
      </c>
      <c r="I3092" s="248"/>
      <c r="J3092" s="244"/>
      <c r="K3092" s="244"/>
      <c r="L3092" s="249"/>
      <c r="M3092" s="250"/>
      <c r="N3092" s="251"/>
      <c r="O3092" s="251"/>
      <c r="P3092" s="251"/>
      <c r="Q3092" s="251"/>
      <c r="R3092" s="251"/>
      <c r="S3092" s="251"/>
      <c r="T3092" s="252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3" t="s">
        <v>171</v>
      </c>
      <c r="AU3092" s="253" t="s">
        <v>81</v>
      </c>
      <c r="AV3092" s="14" t="s">
        <v>81</v>
      </c>
      <c r="AW3092" s="14" t="s">
        <v>33</v>
      </c>
      <c r="AX3092" s="14" t="s">
        <v>72</v>
      </c>
      <c r="AY3092" s="253" t="s">
        <v>160</v>
      </c>
    </row>
    <row r="3093" s="13" customFormat="1">
      <c r="A3093" s="13"/>
      <c r="B3093" s="232"/>
      <c r="C3093" s="233"/>
      <c r="D3093" s="234" t="s">
        <v>171</v>
      </c>
      <c r="E3093" s="235" t="s">
        <v>19</v>
      </c>
      <c r="F3093" s="236" t="s">
        <v>354</v>
      </c>
      <c r="G3093" s="233"/>
      <c r="H3093" s="235" t="s">
        <v>19</v>
      </c>
      <c r="I3093" s="237"/>
      <c r="J3093" s="233"/>
      <c r="K3093" s="233"/>
      <c r="L3093" s="238"/>
      <c r="M3093" s="239"/>
      <c r="N3093" s="240"/>
      <c r="O3093" s="240"/>
      <c r="P3093" s="240"/>
      <c r="Q3093" s="240"/>
      <c r="R3093" s="240"/>
      <c r="S3093" s="240"/>
      <c r="T3093" s="241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2" t="s">
        <v>171</v>
      </c>
      <c r="AU3093" s="242" t="s">
        <v>81</v>
      </c>
      <c r="AV3093" s="13" t="s">
        <v>79</v>
      </c>
      <c r="AW3093" s="13" t="s">
        <v>33</v>
      </c>
      <c r="AX3093" s="13" t="s">
        <v>72</v>
      </c>
      <c r="AY3093" s="242" t="s">
        <v>160</v>
      </c>
    </row>
    <row r="3094" s="14" customFormat="1">
      <c r="A3094" s="14"/>
      <c r="B3094" s="243"/>
      <c r="C3094" s="244"/>
      <c r="D3094" s="234" t="s">
        <v>171</v>
      </c>
      <c r="E3094" s="245" t="s">
        <v>19</v>
      </c>
      <c r="F3094" s="246" t="s">
        <v>1317</v>
      </c>
      <c r="G3094" s="244"/>
      <c r="H3094" s="247">
        <v>23.652999999999999</v>
      </c>
      <c r="I3094" s="248"/>
      <c r="J3094" s="244"/>
      <c r="K3094" s="244"/>
      <c r="L3094" s="249"/>
      <c r="M3094" s="250"/>
      <c r="N3094" s="251"/>
      <c r="O3094" s="251"/>
      <c r="P3094" s="251"/>
      <c r="Q3094" s="251"/>
      <c r="R3094" s="251"/>
      <c r="S3094" s="251"/>
      <c r="T3094" s="252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3" t="s">
        <v>171</v>
      </c>
      <c r="AU3094" s="253" t="s">
        <v>81</v>
      </c>
      <c r="AV3094" s="14" t="s">
        <v>81</v>
      </c>
      <c r="AW3094" s="14" t="s">
        <v>33</v>
      </c>
      <c r="AX3094" s="14" t="s">
        <v>72</v>
      </c>
      <c r="AY3094" s="253" t="s">
        <v>160</v>
      </c>
    </row>
    <row r="3095" s="14" customFormat="1">
      <c r="A3095" s="14"/>
      <c r="B3095" s="243"/>
      <c r="C3095" s="244"/>
      <c r="D3095" s="234" t="s">
        <v>171</v>
      </c>
      <c r="E3095" s="245" t="s">
        <v>19</v>
      </c>
      <c r="F3095" s="246" t="s">
        <v>1318</v>
      </c>
      <c r="G3095" s="244"/>
      <c r="H3095" s="247">
        <v>1.498</v>
      </c>
      <c r="I3095" s="248"/>
      <c r="J3095" s="244"/>
      <c r="K3095" s="244"/>
      <c r="L3095" s="249"/>
      <c r="M3095" s="250"/>
      <c r="N3095" s="251"/>
      <c r="O3095" s="251"/>
      <c r="P3095" s="251"/>
      <c r="Q3095" s="251"/>
      <c r="R3095" s="251"/>
      <c r="S3095" s="251"/>
      <c r="T3095" s="252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3" t="s">
        <v>171</v>
      </c>
      <c r="AU3095" s="253" t="s">
        <v>81</v>
      </c>
      <c r="AV3095" s="14" t="s">
        <v>81</v>
      </c>
      <c r="AW3095" s="14" t="s">
        <v>33</v>
      </c>
      <c r="AX3095" s="14" t="s">
        <v>72</v>
      </c>
      <c r="AY3095" s="253" t="s">
        <v>160</v>
      </c>
    </row>
    <row r="3096" s="14" customFormat="1">
      <c r="A3096" s="14"/>
      <c r="B3096" s="243"/>
      <c r="C3096" s="244"/>
      <c r="D3096" s="234" t="s">
        <v>171</v>
      </c>
      <c r="E3096" s="245" t="s">
        <v>19</v>
      </c>
      <c r="F3096" s="246" t="s">
        <v>1319</v>
      </c>
      <c r="G3096" s="244"/>
      <c r="H3096" s="247">
        <v>-8.1630000000000003</v>
      </c>
      <c r="I3096" s="248"/>
      <c r="J3096" s="244"/>
      <c r="K3096" s="244"/>
      <c r="L3096" s="249"/>
      <c r="M3096" s="250"/>
      <c r="N3096" s="251"/>
      <c r="O3096" s="251"/>
      <c r="P3096" s="251"/>
      <c r="Q3096" s="251"/>
      <c r="R3096" s="251"/>
      <c r="S3096" s="251"/>
      <c r="T3096" s="252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3" t="s">
        <v>171</v>
      </c>
      <c r="AU3096" s="253" t="s">
        <v>81</v>
      </c>
      <c r="AV3096" s="14" t="s">
        <v>81</v>
      </c>
      <c r="AW3096" s="14" t="s">
        <v>33</v>
      </c>
      <c r="AX3096" s="14" t="s">
        <v>72</v>
      </c>
      <c r="AY3096" s="253" t="s">
        <v>160</v>
      </c>
    </row>
    <row r="3097" s="14" customFormat="1">
      <c r="A3097" s="14"/>
      <c r="B3097" s="243"/>
      <c r="C3097" s="244"/>
      <c r="D3097" s="234" t="s">
        <v>171</v>
      </c>
      <c r="E3097" s="245" t="s">
        <v>19</v>
      </c>
      <c r="F3097" s="246" t="s">
        <v>1320</v>
      </c>
      <c r="G3097" s="244"/>
      <c r="H3097" s="247">
        <v>37.500999999999998</v>
      </c>
      <c r="I3097" s="248"/>
      <c r="J3097" s="244"/>
      <c r="K3097" s="244"/>
      <c r="L3097" s="249"/>
      <c r="M3097" s="250"/>
      <c r="N3097" s="251"/>
      <c r="O3097" s="251"/>
      <c r="P3097" s="251"/>
      <c r="Q3097" s="251"/>
      <c r="R3097" s="251"/>
      <c r="S3097" s="251"/>
      <c r="T3097" s="252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3" t="s">
        <v>171</v>
      </c>
      <c r="AU3097" s="253" t="s">
        <v>81</v>
      </c>
      <c r="AV3097" s="14" t="s">
        <v>81</v>
      </c>
      <c r="AW3097" s="14" t="s">
        <v>33</v>
      </c>
      <c r="AX3097" s="14" t="s">
        <v>72</v>
      </c>
      <c r="AY3097" s="253" t="s">
        <v>160</v>
      </c>
    </row>
    <row r="3098" s="14" customFormat="1">
      <c r="A3098" s="14"/>
      <c r="B3098" s="243"/>
      <c r="C3098" s="244"/>
      <c r="D3098" s="234" t="s">
        <v>171</v>
      </c>
      <c r="E3098" s="245" t="s">
        <v>19</v>
      </c>
      <c r="F3098" s="246" t="s">
        <v>1321</v>
      </c>
      <c r="G3098" s="244"/>
      <c r="H3098" s="247">
        <v>-13.003</v>
      </c>
      <c r="I3098" s="248"/>
      <c r="J3098" s="244"/>
      <c r="K3098" s="244"/>
      <c r="L3098" s="249"/>
      <c r="M3098" s="250"/>
      <c r="N3098" s="251"/>
      <c r="O3098" s="251"/>
      <c r="P3098" s="251"/>
      <c r="Q3098" s="251"/>
      <c r="R3098" s="251"/>
      <c r="S3098" s="251"/>
      <c r="T3098" s="252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3" t="s">
        <v>171</v>
      </c>
      <c r="AU3098" s="253" t="s">
        <v>81</v>
      </c>
      <c r="AV3098" s="14" t="s">
        <v>81</v>
      </c>
      <c r="AW3098" s="14" t="s">
        <v>33</v>
      </c>
      <c r="AX3098" s="14" t="s">
        <v>72</v>
      </c>
      <c r="AY3098" s="253" t="s">
        <v>160</v>
      </c>
    </row>
    <row r="3099" s="14" customFormat="1">
      <c r="A3099" s="14"/>
      <c r="B3099" s="243"/>
      <c r="C3099" s="244"/>
      <c r="D3099" s="234" t="s">
        <v>171</v>
      </c>
      <c r="E3099" s="245" t="s">
        <v>19</v>
      </c>
      <c r="F3099" s="246" t="s">
        <v>1002</v>
      </c>
      <c r="G3099" s="244"/>
      <c r="H3099" s="247">
        <v>7.1230000000000002</v>
      </c>
      <c r="I3099" s="248"/>
      <c r="J3099" s="244"/>
      <c r="K3099" s="244"/>
      <c r="L3099" s="249"/>
      <c r="M3099" s="250"/>
      <c r="N3099" s="251"/>
      <c r="O3099" s="251"/>
      <c r="P3099" s="251"/>
      <c r="Q3099" s="251"/>
      <c r="R3099" s="251"/>
      <c r="S3099" s="251"/>
      <c r="T3099" s="252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3" t="s">
        <v>171</v>
      </c>
      <c r="AU3099" s="253" t="s">
        <v>81</v>
      </c>
      <c r="AV3099" s="14" t="s">
        <v>81</v>
      </c>
      <c r="AW3099" s="14" t="s">
        <v>33</v>
      </c>
      <c r="AX3099" s="14" t="s">
        <v>72</v>
      </c>
      <c r="AY3099" s="253" t="s">
        <v>160</v>
      </c>
    </row>
    <row r="3100" s="13" customFormat="1">
      <c r="A3100" s="13"/>
      <c r="B3100" s="232"/>
      <c r="C3100" s="233"/>
      <c r="D3100" s="234" t="s">
        <v>171</v>
      </c>
      <c r="E3100" s="235" t="s">
        <v>19</v>
      </c>
      <c r="F3100" s="236" t="s">
        <v>1322</v>
      </c>
      <c r="G3100" s="233"/>
      <c r="H3100" s="235" t="s">
        <v>19</v>
      </c>
      <c r="I3100" s="237"/>
      <c r="J3100" s="233"/>
      <c r="K3100" s="233"/>
      <c r="L3100" s="238"/>
      <c r="M3100" s="239"/>
      <c r="N3100" s="240"/>
      <c r="O3100" s="240"/>
      <c r="P3100" s="240"/>
      <c r="Q3100" s="240"/>
      <c r="R3100" s="240"/>
      <c r="S3100" s="240"/>
      <c r="T3100" s="241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2" t="s">
        <v>171</v>
      </c>
      <c r="AU3100" s="242" t="s">
        <v>81</v>
      </c>
      <c r="AV3100" s="13" t="s">
        <v>79</v>
      </c>
      <c r="AW3100" s="13" t="s">
        <v>33</v>
      </c>
      <c r="AX3100" s="13" t="s">
        <v>72</v>
      </c>
      <c r="AY3100" s="242" t="s">
        <v>160</v>
      </c>
    </row>
    <row r="3101" s="14" customFormat="1">
      <c r="A3101" s="14"/>
      <c r="B3101" s="243"/>
      <c r="C3101" s="244"/>
      <c r="D3101" s="234" t="s">
        <v>171</v>
      </c>
      <c r="E3101" s="245" t="s">
        <v>19</v>
      </c>
      <c r="F3101" s="246" t="s">
        <v>1323</v>
      </c>
      <c r="G3101" s="244"/>
      <c r="H3101" s="247">
        <v>48.688000000000002</v>
      </c>
      <c r="I3101" s="248"/>
      <c r="J3101" s="244"/>
      <c r="K3101" s="244"/>
      <c r="L3101" s="249"/>
      <c r="M3101" s="250"/>
      <c r="N3101" s="251"/>
      <c r="O3101" s="251"/>
      <c r="P3101" s="251"/>
      <c r="Q3101" s="251"/>
      <c r="R3101" s="251"/>
      <c r="S3101" s="251"/>
      <c r="T3101" s="252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3" t="s">
        <v>171</v>
      </c>
      <c r="AU3101" s="253" t="s">
        <v>81</v>
      </c>
      <c r="AV3101" s="14" t="s">
        <v>81</v>
      </c>
      <c r="AW3101" s="14" t="s">
        <v>33</v>
      </c>
      <c r="AX3101" s="14" t="s">
        <v>72</v>
      </c>
      <c r="AY3101" s="253" t="s">
        <v>160</v>
      </c>
    </row>
    <row r="3102" s="14" customFormat="1">
      <c r="A3102" s="14"/>
      <c r="B3102" s="243"/>
      <c r="C3102" s="244"/>
      <c r="D3102" s="234" t="s">
        <v>171</v>
      </c>
      <c r="E3102" s="245" t="s">
        <v>19</v>
      </c>
      <c r="F3102" s="246" t="s">
        <v>1324</v>
      </c>
      <c r="G3102" s="244"/>
      <c r="H3102" s="247">
        <v>-2.52</v>
      </c>
      <c r="I3102" s="248"/>
      <c r="J3102" s="244"/>
      <c r="K3102" s="244"/>
      <c r="L3102" s="249"/>
      <c r="M3102" s="250"/>
      <c r="N3102" s="251"/>
      <c r="O3102" s="251"/>
      <c r="P3102" s="251"/>
      <c r="Q3102" s="251"/>
      <c r="R3102" s="251"/>
      <c r="S3102" s="251"/>
      <c r="T3102" s="252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3" t="s">
        <v>171</v>
      </c>
      <c r="AU3102" s="253" t="s">
        <v>81</v>
      </c>
      <c r="AV3102" s="14" t="s">
        <v>81</v>
      </c>
      <c r="AW3102" s="14" t="s">
        <v>33</v>
      </c>
      <c r="AX3102" s="14" t="s">
        <v>72</v>
      </c>
      <c r="AY3102" s="253" t="s">
        <v>160</v>
      </c>
    </row>
    <row r="3103" s="13" customFormat="1">
      <c r="A3103" s="13"/>
      <c r="B3103" s="232"/>
      <c r="C3103" s="233"/>
      <c r="D3103" s="234" t="s">
        <v>171</v>
      </c>
      <c r="E3103" s="235" t="s">
        <v>19</v>
      </c>
      <c r="F3103" s="236" t="s">
        <v>1325</v>
      </c>
      <c r="G3103" s="233"/>
      <c r="H3103" s="235" t="s">
        <v>19</v>
      </c>
      <c r="I3103" s="237"/>
      <c r="J3103" s="233"/>
      <c r="K3103" s="233"/>
      <c r="L3103" s="238"/>
      <c r="M3103" s="239"/>
      <c r="N3103" s="240"/>
      <c r="O3103" s="240"/>
      <c r="P3103" s="240"/>
      <c r="Q3103" s="240"/>
      <c r="R3103" s="240"/>
      <c r="S3103" s="240"/>
      <c r="T3103" s="241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2" t="s">
        <v>171</v>
      </c>
      <c r="AU3103" s="242" t="s">
        <v>81</v>
      </c>
      <c r="AV3103" s="13" t="s">
        <v>79</v>
      </c>
      <c r="AW3103" s="13" t="s">
        <v>33</v>
      </c>
      <c r="AX3103" s="13" t="s">
        <v>72</v>
      </c>
      <c r="AY3103" s="242" t="s">
        <v>160</v>
      </c>
    </row>
    <row r="3104" s="14" customFormat="1">
      <c r="A3104" s="14"/>
      <c r="B3104" s="243"/>
      <c r="C3104" s="244"/>
      <c r="D3104" s="234" t="s">
        <v>171</v>
      </c>
      <c r="E3104" s="245" t="s">
        <v>19</v>
      </c>
      <c r="F3104" s="246" t="s">
        <v>1326</v>
      </c>
      <c r="G3104" s="244"/>
      <c r="H3104" s="247">
        <v>41.061999999999998</v>
      </c>
      <c r="I3104" s="248"/>
      <c r="J3104" s="244"/>
      <c r="K3104" s="244"/>
      <c r="L3104" s="249"/>
      <c r="M3104" s="250"/>
      <c r="N3104" s="251"/>
      <c r="O3104" s="251"/>
      <c r="P3104" s="251"/>
      <c r="Q3104" s="251"/>
      <c r="R3104" s="251"/>
      <c r="S3104" s="251"/>
      <c r="T3104" s="252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53" t="s">
        <v>171</v>
      </c>
      <c r="AU3104" s="253" t="s">
        <v>81</v>
      </c>
      <c r="AV3104" s="14" t="s">
        <v>81</v>
      </c>
      <c r="AW3104" s="14" t="s">
        <v>33</v>
      </c>
      <c r="AX3104" s="14" t="s">
        <v>72</v>
      </c>
      <c r="AY3104" s="253" t="s">
        <v>160</v>
      </c>
    </row>
    <row r="3105" s="14" customFormat="1">
      <c r="A3105" s="14"/>
      <c r="B3105" s="243"/>
      <c r="C3105" s="244"/>
      <c r="D3105" s="234" t="s">
        <v>171</v>
      </c>
      <c r="E3105" s="245" t="s">
        <v>19</v>
      </c>
      <c r="F3105" s="246" t="s">
        <v>1327</v>
      </c>
      <c r="G3105" s="244"/>
      <c r="H3105" s="247">
        <v>-3.6360000000000001</v>
      </c>
      <c r="I3105" s="248"/>
      <c r="J3105" s="244"/>
      <c r="K3105" s="244"/>
      <c r="L3105" s="249"/>
      <c r="M3105" s="250"/>
      <c r="N3105" s="251"/>
      <c r="O3105" s="251"/>
      <c r="P3105" s="251"/>
      <c r="Q3105" s="251"/>
      <c r="R3105" s="251"/>
      <c r="S3105" s="251"/>
      <c r="T3105" s="252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3" t="s">
        <v>171</v>
      </c>
      <c r="AU3105" s="253" t="s">
        <v>81</v>
      </c>
      <c r="AV3105" s="14" t="s">
        <v>81</v>
      </c>
      <c r="AW3105" s="14" t="s">
        <v>33</v>
      </c>
      <c r="AX3105" s="14" t="s">
        <v>72</v>
      </c>
      <c r="AY3105" s="253" t="s">
        <v>160</v>
      </c>
    </row>
    <row r="3106" s="13" customFormat="1">
      <c r="A3106" s="13"/>
      <c r="B3106" s="232"/>
      <c r="C3106" s="233"/>
      <c r="D3106" s="234" t="s">
        <v>171</v>
      </c>
      <c r="E3106" s="235" t="s">
        <v>19</v>
      </c>
      <c r="F3106" s="236" t="s">
        <v>1328</v>
      </c>
      <c r="G3106" s="233"/>
      <c r="H3106" s="235" t="s">
        <v>19</v>
      </c>
      <c r="I3106" s="237"/>
      <c r="J3106" s="233"/>
      <c r="K3106" s="233"/>
      <c r="L3106" s="238"/>
      <c r="M3106" s="239"/>
      <c r="N3106" s="240"/>
      <c r="O3106" s="240"/>
      <c r="P3106" s="240"/>
      <c r="Q3106" s="240"/>
      <c r="R3106" s="240"/>
      <c r="S3106" s="240"/>
      <c r="T3106" s="241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2" t="s">
        <v>171</v>
      </c>
      <c r="AU3106" s="242" t="s">
        <v>81</v>
      </c>
      <c r="AV3106" s="13" t="s">
        <v>79</v>
      </c>
      <c r="AW3106" s="13" t="s">
        <v>33</v>
      </c>
      <c r="AX3106" s="13" t="s">
        <v>72</v>
      </c>
      <c r="AY3106" s="242" t="s">
        <v>160</v>
      </c>
    </row>
    <row r="3107" s="14" customFormat="1">
      <c r="A3107" s="14"/>
      <c r="B3107" s="243"/>
      <c r="C3107" s="244"/>
      <c r="D3107" s="234" t="s">
        <v>171</v>
      </c>
      <c r="E3107" s="245" t="s">
        <v>19</v>
      </c>
      <c r="F3107" s="246" t="s">
        <v>1329</v>
      </c>
      <c r="G3107" s="244"/>
      <c r="H3107" s="247">
        <v>46.090000000000003</v>
      </c>
      <c r="I3107" s="248"/>
      <c r="J3107" s="244"/>
      <c r="K3107" s="244"/>
      <c r="L3107" s="249"/>
      <c r="M3107" s="250"/>
      <c r="N3107" s="251"/>
      <c r="O3107" s="251"/>
      <c r="P3107" s="251"/>
      <c r="Q3107" s="251"/>
      <c r="R3107" s="251"/>
      <c r="S3107" s="251"/>
      <c r="T3107" s="252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3" t="s">
        <v>171</v>
      </c>
      <c r="AU3107" s="253" t="s">
        <v>81</v>
      </c>
      <c r="AV3107" s="14" t="s">
        <v>81</v>
      </c>
      <c r="AW3107" s="14" t="s">
        <v>33</v>
      </c>
      <c r="AX3107" s="14" t="s">
        <v>72</v>
      </c>
      <c r="AY3107" s="253" t="s">
        <v>160</v>
      </c>
    </row>
    <row r="3108" s="14" customFormat="1">
      <c r="A3108" s="14"/>
      <c r="B3108" s="243"/>
      <c r="C3108" s="244"/>
      <c r="D3108" s="234" t="s">
        <v>171</v>
      </c>
      <c r="E3108" s="245" t="s">
        <v>19</v>
      </c>
      <c r="F3108" s="246" t="s">
        <v>1330</v>
      </c>
      <c r="G3108" s="244"/>
      <c r="H3108" s="247">
        <v>-6.4850000000000003</v>
      </c>
      <c r="I3108" s="248"/>
      <c r="J3108" s="244"/>
      <c r="K3108" s="244"/>
      <c r="L3108" s="249"/>
      <c r="M3108" s="250"/>
      <c r="N3108" s="251"/>
      <c r="O3108" s="251"/>
      <c r="P3108" s="251"/>
      <c r="Q3108" s="251"/>
      <c r="R3108" s="251"/>
      <c r="S3108" s="251"/>
      <c r="T3108" s="252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3" t="s">
        <v>171</v>
      </c>
      <c r="AU3108" s="253" t="s">
        <v>81</v>
      </c>
      <c r="AV3108" s="14" t="s">
        <v>81</v>
      </c>
      <c r="AW3108" s="14" t="s">
        <v>33</v>
      </c>
      <c r="AX3108" s="14" t="s">
        <v>72</v>
      </c>
      <c r="AY3108" s="253" t="s">
        <v>160</v>
      </c>
    </row>
    <row r="3109" s="13" customFormat="1">
      <c r="A3109" s="13"/>
      <c r="B3109" s="232"/>
      <c r="C3109" s="233"/>
      <c r="D3109" s="234" t="s">
        <v>171</v>
      </c>
      <c r="E3109" s="235" t="s">
        <v>19</v>
      </c>
      <c r="F3109" s="236" t="s">
        <v>1267</v>
      </c>
      <c r="G3109" s="233"/>
      <c r="H3109" s="235" t="s">
        <v>19</v>
      </c>
      <c r="I3109" s="237"/>
      <c r="J3109" s="233"/>
      <c r="K3109" s="233"/>
      <c r="L3109" s="238"/>
      <c r="M3109" s="239"/>
      <c r="N3109" s="240"/>
      <c r="O3109" s="240"/>
      <c r="P3109" s="240"/>
      <c r="Q3109" s="240"/>
      <c r="R3109" s="240"/>
      <c r="S3109" s="240"/>
      <c r="T3109" s="241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2" t="s">
        <v>171</v>
      </c>
      <c r="AU3109" s="242" t="s">
        <v>81</v>
      </c>
      <c r="AV3109" s="13" t="s">
        <v>79</v>
      </c>
      <c r="AW3109" s="13" t="s">
        <v>33</v>
      </c>
      <c r="AX3109" s="13" t="s">
        <v>72</v>
      </c>
      <c r="AY3109" s="242" t="s">
        <v>160</v>
      </c>
    </row>
    <row r="3110" s="14" customFormat="1">
      <c r="A3110" s="14"/>
      <c r="B3110" s="243"/>
      <c r="C3110" s="244"/>
      <c r="D3110" s="234" t="s">
        <v>171</v>
      </c>
      <c r="E3110" s="245" t="s">
        <v>19</v>
      </c>
      <c r="F3110" s="246" t="s">
        <v>1331</v>
      </c>
      <c r="G3110" s="244"/>
      <c r="H3110" s="247">
        <v>138.815</v>
      </c>
      <c r="I3110" s="248"/>
      <c r="J3110" s="244"/>
      <c r="K3110" s="244"/>
      <c r="L3110" s="249"/>
      <c r="M3110" s="250"/>
      <c r="N3110" s="251"/>
      <c r="O3110" s="251"/>
      <c r="P3110" s="251"/>
      <c r="Q3110" s="251"/>
      <c r="R3110" s="251"/>
      <c r="S3110" s="251"/>
      <c r="T3110" s="252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3" t="s">
        <v>171</v>
      </c>
      <c r="AU3110" s="253" t="s">
        <v>81</v>
      </c>
      <c r="AV3110" s="14" t="s">
        <v>81</v>
      </c>
      <c r="AW3110" s="14" t="s">
        <v>33</v>
      </c>
      <c r="AX3110" s="14" t="s">
        <v>72</v>
      </c>
      <c r="AY3110" s="253" t="s">
        <v>160</v>
      </c>
    </row>
    <row r="3111" s="14" customFormat="1">
      <c r="A3111" s="14"/>
      <c r="B3111" s="243"/>
      <c r="C3111" s="244"/>
      <c r="D3111" s="234" t="s">
        <v>171</v>
      </c>
      <c r="E3111" s="245" t="s">
        <v>19</v>
      </c>
      <c r="F3111" s="246" t="s">
        <v>1332</v>
      </c>
      <c r="G3111" s="244"/>
      <c r="H3111" s="247">
        <v>15.788</v>
      </c>
      <c r="I3111" s="248"/>
      <c r="J3111" s="244"/>
      <c r="K3111" s="244"/>
      <c r="L3111" s="249"/>
      <c r="M3111" s="250"/>
      <c r="N3111" s="251"/>
      <c r="O3111" s="251"/>
      <c r="P3111" s="251"/>
      <c r="Q3111" s="251"/>
      <c r="R3111" s="251"/>
      <c r="S3111" s="251"/>
      <c r="T3111" s="252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3" t="s">
        <v>171</v>
      </c>
      <c r="AU3111" s="253" t="s">
        <v>81</v>
      </c>
      <c r="AV3111" s="14" t="s">
        <v>81</v>
      </c>
      <c r="AW3111" s="14" t="s">
        <v>33</v>
      </c>
      <c r="AX3111" s="14" t="s">
        <v>72</v>
      </c>
      <c r="AY3111" s="253" t="s">
        <v>160</v>
      </c>
    </row>
    <row r="3112" s="14" customFormat="1">
      <c r="A3112" s="14"/>
      <c r="B3112" s="243"/>
      <c r="C3112" s="244"/>
      <c r="D3112" s="234" t="s">
        <v>171</v>
      </c>
      <c r="E3112" s="245" t="s">
        <v>19</v>
      </c>
      <c r="F3112" s="246" t="s">
        <v>1333</v>
      </c>
      <c r="G3112" s="244"/>
      <c r="H3112" s="247">
        <v>43.576000000000001</v>
      </c>
      <c r="I3112" s="248"/>
      <c r="J3112" s="244"/>
      <c r="K3112" s="244"/>
      <c r="L3112" s="249"/>
      <c r="M3112" s="250"/>
      <c r="N3112" s="251"/>
      <c r="O3112" s="251"/>
      <c r="P3112" s="251"/>
      <c r="Q3112" s="251"/>
      <c r="R3112" s="251"/>
      <c r="S3112" s="251"/>
      <c r="T3112" s="252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3" t="s">
        <v>171</v>
      </c>
      <c r="AU3112" s="253" t="s">
        <v>81</v>
      </c>
      <c r="AV3112" s="14" t="s">
        <v>81</v>
      </c>
      <c r="AW3112" s="14" t="s">
        <v>33</v>
      </c>
      <c r="AX3112" s="14" t="s">
        <v>72</v>
      </c>
      <c r="AY3112" s="253" t="s">
        <v>160</v>
      </c>
    </row>
    <row r="3113" s="14" customFormat="1">
      <c r="A3113" s="14"/>
      <c r="B3113" s="243"/>
      <c r="C3113" s="244"/>
      <c r="D3113" s="234" t="s">
        <v>171</v>
      </c>
      <c r="E3113" s="245" t="s">
        <v>19</v>
      </c>
      <c r="F3113" s="246" t="s">
        <v>1334</v>
      </c>
      <c r="G3113" s="244"/>
      <c r="H3113" s="247">
        <v>43.366999999999997</v>
      </c>
      <c r="I3113" s="248"/>
      <c r="J3113" s="244"/>
      <c r="K3113" s="244"/>
      <c r="L3113" s="249"/>
      <c r="M3113" s="250"/>
      <c r="N3113" s="251"/>
      <c r="O3113" s="251"/>
      <c r="P3113" s="251"/>
      <c r="Q3113" s="251"/>
      <c r="R3113" s="251"/>
      <c r="S3113" s="251"/>
      <c r="T3113" s="252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3" t="s">
        <v>171</v>
      </c>
      <c r="AU3113" s="253" t="s">
        <v>81</v>
      </c>
      <c r="AV3113" s="14" t="s">
        <v>81</v>
      </c>
      <c r="AW3113" s="14" t="s">
        <v>33</v>
      </c>
      <c r="AX3113" s="14" t="s">
        <v>72</v>
      </c>
      <c r="AY3113" s="253" t="s">
        <v>160</v>
      </c>
    </row>
    <row r="3114" s="14" customFormat="1">
      <c r="A3114" s="14"/>
      <c r="B3114" s="243"/>
      <c r="C3114" s="244"/>
      <c r="D3114" s="234" t="s">
        <v>171</v>
      </c>
      <c r="E3114" s="245" t="s">
        <v>19</v>
      </c>
      <c r="F3114" s="246" t="s">
        <v>1333</v>
      </c>
      <c r="G3114" s="244"/>
      <c r="H3114" s="247">
        <v>43.576000000000001</v>
      </c>
      <c r="I3114" s="248"/>
      <c r="J3114" s="244"/>
      <c r="K3114" s="244"/>
      <c r="L3114" s="249"/>
      <c r="M3114" s="250"/>
      <c r="N3114" s="251"/>
      <c r="O3114" s="251"/>
      <c r="P3114" s="251"/>
      <c r="Q3114" s="251"/>
      <c r="R3114" s="251"/>
      <c r="S3114" s="251"/>
      <c r="T3114" s="252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3" t="s">
        <v>171</v>
      </c>
      <c r="AU3114" s="253" t="s">
        <v>81</v>
      </c>
      <c r="AV3114" s="14" t="s">
        <v>81</v>
      </c>
      <c r="AW3114" s="14" t="s">
        <v>33</v>
      </c>
      <c r="AX3114" s="14" t="s">
        <v>72</v>
      </c>
      <c r="AY3114" s="253" t="s">
        <v>160</v>
      </c>
    </row>
    <row r="3115" s="14" customFormat="1">
      <c r="A3115" s="14"/>
      <c r="B3115" s="243"/>
      <c r="C3115" s="244"/>
      <c r="D3115" s="234" t="s">
        <v>171</v>
      </c>
      <c r="E3115" s="245" t="s">
        <v>19</v>
      </c>
      <c r="F3115" s="246" t="s">
        <v>1335</v>
      </c>
      <c r="G3115" s="244"/>
      <c r="H3115" s="247">
        <v>2.2599999999999998</v>
      </c>
      <c r="I3115" s="248"/>
      <c r="J3115" s="244"/>
      <c r="K3115" s="244"/>
      <c r="L3115" s="249"/>
      <c r="M3115" s="250"/>
      <c r="N3115" s="251"/>
      <c r="O3115" s="251"/>
      <c r="P3115" s="251"/>
      <c r="Q3115" s="251"/>
      <c r="R3115" s="251"/>
      <c r="S3115" s="251"/>
      <c r="T3115" s="252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3" t="s">
        <v>171</v>
      </c>
      <c r="AU3115" s="253" t="s">
        <v>81</v>
      </c>
      <c r="AV3115" s="14" t="s">
        <v>81</v>
      </c>
      <c r="AW3115" s="14" t="s">
        <v>33</v>
      </c>
      <c r="AX3115" s="14" t="s">
        <v>72</v>
      </c>
      <c r="AY3115" s="253" t="s">
        <v>160</v>
      </c>
    </row>
    <row r="3116" s="14" customFormat="1">
      <c r="A3116" s="14"/>
      <c r="B3116" s="243"/>
      <c r="C3116" s="244"/>
      <c r="D3116" s="234" t="s">
        <v>171</v>
      </c>
      <c r="E3116" s="245" t="s">
        <v>19</v>
      </c>
      <c r="F3116" s="246" t="s">
        <v>1336</v>
      </c>
      <c r="G3116" s="244"/>
      <c r="H3116" s="247">
        <v>-29.167000000000002</v>
      </c>
      <c r="I3116" s="248"/>
      <c r="J3116" s="244"/>
      <c r="K3116" s="244"/>
      <c r="L3116" s="249"/>
      <c r="M3116" s="250"/>
      <c r="N3116" s="251"/>
      <c r="O3116" s="251"/>
      <c r="P3116" s="251"/>
      <c r="Q3116" s="251"/>
      <c r="R3116" s="251"/>
      <c r="S3116" s="251"/>
      <c r="T3116" s="252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3" t="s">
        <v>171</v>
      </c>
      <c r="AU3116" s="253" t="s">
        <v>81</v>
      </c>
      <c r="AV3116" s="14" t="s">
        <v>81</v>
      </c>
      <c r="AW3116" s="14" t="s">
        <v>33</v>
      </c>
      <c r="AX3116" s="14" t="s">
        <v>72</v>
      </c>
      <c r="AY3116" s="253" t="s">
        <v>160</v>
      </c>
    </row>
    <row r="3117" s="13" customFormat="1">
      <c r="A3117" s="13"/>
      <c r="B3117" s="232"/>
      <c r="C3117" s="233"/>
      <c r="D3117" s="234" t="s">
        <v>171</v>
      </c>
      <c r="E3117" s="235" t="s">
        <v>19</v>
      </c>
      <c r="F3117" s="236" t="s">
        <v>326</v>
      </c>
      <c r="G3117" s="233"/>
      <c r="H3117" s="235" t="s">
        <v>19</v>
      </c>
      <c r="I3117" s="237"/>
      <c r="J3117" s="233"/>
      <c r="K3117" s="233"/>
      <c r="L3117" s="238"/>
      <c r="M3117" s="239"/>
      <c r="N3117" s="240"/>
      <c r="O3117" s="240"/>
      <c r="P3117" s="240"/>
      <c r="Q3117" s="240"/>
      <c r="R3117" s="240"/>
      <c r="S3117" s="240"/>
      <c r="T3117" s="241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2" t="s">
        <v>171</v>
      </c>
      <c r="AU3117" s="242" t="s">
        <v>81</v>
      </c>
      <c r="AV3117" s="13" t="s">
        <v>79</v>
      </c>
      <c r="AW3117" s="13" t="s">
        <v>33</v>
      </c>
      <c r="AX3117" s="13" t="s">
        <v>72</v>
      </c>
      <c r="AY3117" s="242" t="s">
        <v>160</v>
      </c>
    </row>
    <row r="3118" s="13" customFormat="1">
      <c r="A3118" s="13"/>
      <c r="B3118" s="232"/>
      <c r="C3118" s="233"/>
      <c r="D3118" s="234" t="s">
        <v>171</v>
      </c>
      <c r="E3118" s="235" t="s">
        <v>19</v>
      </c>
      <c r="F3118" s="236" t="s">
        <v>444</v>
      </c>
      <c r="G3118" s="233"/>
      <c r="H3118" s="235" t="s">
        <v>19</v>
      </c>
      <c r="I3118" s="237"/>
      <c r="J3118" s="233"/>
      <c r="K3118" s="233"/>
      <c r="L3118" s="238"/>
      <c r="M3118" s="239"/>
      <c r="N3118" s="240"/>
      <c r="O3118" s="240"/>
      <c r="P3118" s="240"/>
      <c r="Q3118" s="240"/>
      <c r="R3118" s="240"/>
      <c r="S3118" s="240"/>
      <c r="T3118" s="241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2" t="s">
        <v>171</v>
      </c>
      <c r="AU3118" s="242" t="s">
        <v>81</v>
      </c>
      <c r="AV3118" s="13" t="s">
        <v>79</v>
      </c>
      <c r="AW3118" s="13" t="s">
        <v>33</v>
      </c>
      <c r="AX3118" s="13" t="s">
        <v>72</v>
      </c>
      <c r="AY3118" s="242" t="s">
        <v>160</v>
      </c>
    </row>
    <row r="3119" s="14" customFormat="1">
      <c r="A3119" s="14"/>
      <c r="B3119" s="243"/>
      <c r="C3119" s="244"/>
      <c r="D3119" s="234" t="s">
        <v>171</v>
      </c>
      <c r="E3119" s="245" t="s">
        <v>19</v>
      </c>
      <c r="F3119" s="246" t="s">
        <v>1337</v>
      </c>
      <c r="G3119" s="244"/>
      <c r="H3119" s="247">
        <v>19.202999999999999</v>
      </c>
      <c r="I3119" s="248"/>
      <c r="J3119" s="244"/>
      <c r="K3119" s="244"/>
      <c r="L3119" s="249"/>
      <c r="M3119" s="250"/>
      <c r="N3119" s="251"/>
      <c r="O3119" s="251"/>
      <c r="P3119" s="251"/>
      <c r="Q3119" s="251"/>
      <c r="R3119" s="251"/>
      <c r="S3119" s="251"/>
      <c r="T3119" s="252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3" t="s">
        <v>171</v>
      </c>
      <c r="AU3119" s="253" t="s">
        <v>81</v>
      </c>
      <c r="AV3119" s="14" t="s">
        <v>81</v>
      </c>
      <c r="AW3119" s="14" t="s">
        <v>33</v>
      </c>
      <c r="AX3119" s="14" t="s">
        <v>72</v>
      </c>
      <c r="AY3119" s="253" t="s">
        <v>160</v>
      </c>
    </row>
    <row r="3120" s="14" customFormat="1">
      <c r="A3120" s="14"/>
      <c r="B3120" s="243"/>
      <c r="C3120" s="244"/>
      <c r="D3120" s="234" t="s">
        <v>171</v>
      </c>
      <c r="E3120" s="245" t="s">
        <v>19</v>
      </c>
      <c r="F3120" s="246" t="s">
        <v>1338</v>
      </c>
      <c r="G3120" s="244"/>
      <c r="H3120" s="247">
        <v>3.6000000000000001</v>
      </c>
      <c r="I3120" s="248"/>
      <c r="J3120" s="244"/>
      <c r="K3120" s="244"/>
      <c r="L3120" s="249"/>
      <c r="M3120" s="250"/>
      <c r="N3120" s="251"/>
      <c r="O3120" s="251"/>
      <c r="P3120" s="251"/>
      <c r="Q3120" s="251"/>
      <c r="R3120" s="251"/>
      <c r="S3120" s="251"/>
      <c r="T3120" s="252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3" t="s">
        <v>171</v>
      </c>
      <c r="AU3120" s="253" t="s">
        <v>81</v>
      </c>
      <c r="AV3120" s="14" t="s">
        <v>81</v>
      </c>
      <c r="AW3120" s="14" t="s">
        <v>33</v>
      </c>
      <c r="AX3120" s="14" t="s">
        <v>72</v>
      </c>
      <c r="AY3120" s="253" t="s">
        <v>160</v>
      </c>
    </row>
    <row r="3121" s="14" customFormat="1">
      <c r="A3121" s="14"/>
      <c r="B3121" s="243"/>
      <c r="C3121" s="244"/>
      <c r="D3121" s="234" t="s">
        <v>171</v>
      </c>
      <c r="E3121" s="245" t="s">
        <v>19</v>
      </c>
      <c r="F3121" s="246" t="s">
        <v>1339</v>
      </c>
      <c r="G3121" s="244"/>
      <c r="H3121" s="247">
        <v>-3.375</v>
      </c>
      <c r="I3121" s="248"/>
      <c r="J3121" s="244"/>
      <c r="K3121" s="244"/>
      <c r="L3121" s="249"/>
      <c r="M3121" s="250"/>
      <c r="N3121" s="251"/>
      <c r="O3121" s="251"/>
      <c r="P3121" s="251"/>
      <c r="Q3121" s="251"/>
      <c r="R3121" s="251"/>
      <c r="S3121" s="251"/>
      <c r="T3121" s="252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3" t="s">
        <v>171</v>
      </c>
      <c r="AU3121" s="253" t="s">
        <v>81</v>
      </c>
      <c r="AV3121" s="14" t="s">
        <v>81</v>
      </c>
      <c r="AW3121" s="14" t="s">
        <v>33</v>
      </c>
      <c r="AX3121" s="14" t="s">
        <v>72</v>
      </c>
      <c r="AY3121" s="253" t="s">
        <v>160</v>
      </c>
    </row>
    <row r="3122" s="14" customFormat="1">
      <c r="A3122" s="14"/>
      <c r="B3122" s="243"/>
      <c r="C3122" s="244"/>
      <c r="D3122" s="234" t="s">
        <v>171</v>
      </c>
      <c r="E3122" s="245" t="s">
        <v>19</v>
      </c>
      <c r="F3122" s="246" t="s">
        <v>1340</v>
      </c>
      <c r="G3122" s="244"/>
      <c r="H3122" s="247">
        <v>3.3599999999999999</v>
      </c>
      <c r="I3122" s="248"/>
      <c r="J3122" s="244"/>
      <c r="K3122" s="244"/>
      <c r="L3122" s="249"/>
      <c r="M3122" s="250"/>
      <c r="N3122" s="251"/>
      <c r="O3122" s="251"/>
      <c r="P3122" s="251"/>
      <c r="Q3122" s="251"/>
      <c r="R3122" s="251"/>
      <c r="S3122" s="251"/>
      <c r="T3122" s="252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3" t="s">
        <v>171</v>
      </c>
      <c r="AU3122" s="253" t="s">
        <v>81</v>
      </c>
      <c r="AV3122" s="14" t="s">
        <v>81</v>
      </c>
      <c r="AW3122" s="14" t="s">
        <v>33</v>
      </c>
      <c r="AX3122" s="14" t="s">
        <v>72</v>
      </c>
      <c r="AY3122" s="253" t="s">
        <v>160</v>
      </c>
    </row>
    <row r="3123" s="14" customFormat="1">
      <c r="A3123" s="14"/>
      <c r="B3123" s="243"/>
      <c r="C3123" s="244"/>
      <c r="D3123" s="234" t="s">
        <v>171</v>
      </c>
      <c r="E3123" s="245" t="s">
        <v>19</v>
      </c>
      <c r="F3123" s="246" t="s">
        <v>1037</v>
      </c>
      <c r="G3123" s="244"/>
      <c r="H3123" s="247">
        <v>-2.4239999999999999</v>
      </c>
      <c r="I3123" s="248"/>
      <c r="J3123" s="244"/>
      <c r="K3123" s="244"/>
      <c r="L3123" s="249"/>
      <c r="M3123" s="250"/>
      <c r="N3123" s="251"/>
      <c r="O3123" s="251"/>
      <c r="P3123" s="251"/>
      <c r="Q3123" s="251"/>
      <c r="R3123" s="251"/>
      <c r="S3123" s="251"/>
      <c r="T3123" s="252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3" t="s">
        <v>171</v>
      </c>
      <c r="AU3123" s="253" t="s">
        <v>81</v>
      </c>
      <c r="AV3123" s="14" t="s">
        <v>81</v>
      </c>
      <c r="AW3123" s="14" t="s">
        <v>33</v>
      </c>
      <c r="AX3123" s="14" t="s">
        <v>72</v>
      </c>
      <c r="AY3123" s="253" t="s">
        <v>160</v>
      </c>
    </row>
    <row r="3124" s="13" customFormat="1">
      <c r="A3124" s="13"/>
      <c r="B3124" s="232"/>
      <c r="C3124" s="233"/>
      <c r="D3124" s="234" t="s">
        <v>171</v>
      </c>
      <c r="E3124" s="235" t="s">
        <v>19</v>
      </c>
      <c r="F3124" s="236" t="s">
        <v>446</v>
      </c>
      <c r="G3124" s="233"/>
      <c r="H3124" s="235" t="s">
        <v>19</v>
      </c>
      <c r="I3124" s="237"/>
      <c r="J3124" s="233"/>
      <c r="K3124" s="233"/>
      <c r="L3124" s="238"/>
      <c r="M3124" s="239"/>
      <c r="N3124" s="240"/>
      <c r="O3124" s="240"/>
      <c r="P3124" s="240"/>
      <c r="Q3124" s="240"/>
      <c r="R3124" s="240"/>
      <c r="S3124" s="240"/>
      <c r="T3124" s="241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2" t="s">
        <v>171</v>
      </c>
      <c r="AU3124" s="242" t="s">
        <v>81</v>
      </c>
      <c r="AV3124" s="13" t="s">
        <v>79</v>
      </c>
      <c r="AW3124" s="13" t="s">
        <v>33</v>
      </c>
      <c r="AX3124" s="13" t="s">
        <v>72</v>
      </c>
      <c r="AY3124" s="242" t="s">
        <v>160</v>
      </c>
    </row>
    <row r="3125" s="14" customFormat="1">
      <c r="A3125" s="14"/>
      <c r="B3125" s="243"/>
      <c r="C3125" s="244"/>
      <c r="D3125" s="234" t="s">
        <v>171</v>
      </c>
      <c r="E3125" s="245" t="s">
        <v>19</v>
      </c>
      <c r="F3125" s="246" t="s">
        <v>1341</v>
      </c>
      <c r="G3125" s="244"/>
      <c r="H3125" s="247">
        <v>60.654000000000003</v>
      </c>
      <c r="I3125" s="248"/>
      <c r="J3125" s="244"/>
      <c r="K3125" s="244"/>
      <c r="L3125" s="249"/>
      <c r="M3125" s="250"/>
      <c r="N3125" s="251"/>
      <c r="O3125" s="251"/>
      <c r="P3125" s="251"/>
      <c r="Q3125" s="251"/>
      <c r="R3125" s="251"/>
      <c r="S3125" s="251"/>
      <c r="T3125" s="252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53" t="s">
        <v>171</v>
      </c>
      <c r="AU3125" s="253" t="s">
        <v>81</v>
      </c>
      <c r="AV3125" s="14" t="s">
        <v>81</v>
      </c>
      <c r="AW3125" s="14" t="s">
        <v>33</v>
      </c>
      <c r="AX3125" s="14" t="s">
        <v>72</v>
      </c>
      <c r="AY3125" s="253" t="s">
        <v>160</v>
      </c>
    </row>
    <row r="3126" s="14" customFormat="1">
      <c r="A3126" s="14"/>
      <c r="B3126" s="243"/>
      <c r="C3126" s="244"/>
      <c r="D3126" s="234" t="s">
        <v>171</v>
      </c>
      <c r="E3126" s="245" t="s">
        <v>19</v>
      </c>
      <c r="F3126" s="246" t="s">
        <v>1342</v>
      </c>
      <c r="G3126" s="244"/>
      <c r="H3126" s="247">
        <v>4.1399999999999997</v>
      </c>
      <c r="I3126" s="248"/>
      <c r="J3126" s="244"/>
      <c r="K3126" s="244"/>
      <c r="L3126" s="249"/>
      <c r="M3126" s="250"/>
      <c r="N3126" s="251"/>
      <c r="O3126" s="251"/>
      <c r="P3126" s="251"/>
      <c r="Q3126" s="251"/>
      <c r="R3126" s="251"/>
      <c r="S3126" s="251"/>
      <c r="T3126" s="252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3" t="s">
        <v>171</v>
      </c>
      <c r="AU3126" s="253" t="s">
        <v>81</v>
      </c>
      <c r="AV3126" s="14" t="s">
        <v>81</v>
      </c>
      <c r="AW3126" s="14" t="s">
        <v>33</v>
      </c>
      <c r="AX3126" s="14" t="s">
        <v>72</v>
      </c>
      <c r="AY3126" s="253" t="s">
        <v>160</v>
      </c>
    </row>
    <row r="3127" s="14" customFormat="1">
      <c r="A3127" s="14"/>
      <c r="B3127" s="243"/>
      <c r="C3127" s="244"/>
      <c r="D3127" s="234" t="s">
        <v>171</v>
      </c>
      <c r="E3127" s="245" t="s">
        <v>19</v>
      </c>
      <c r="F3127" s="246" t="s">
        <v>1342</v>
      </c>
      <c r="G3127" s="244"/>
      <c r="H3127" s="247">
        <v>4.1399999999999997</v>
      </c>
      <c r="I3127" s="248"/>
      <c r="J3127" s="244"/>
      <c r="K3127" s="244"/>
      <c r="L3127" s="249"/>
      <c r="M3127" s="250"/>
      <c r="N3127" s="251"/>
      <c r="O3127" s="251"/>
      <c r="P3127" s="251"/>
      <c r="Q3127" s="251"/>
      <c r="R3127" s="251"/>
      <c r="S3127" s="251"/>
      <c r="T3127" s="252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3" t="s">
        <v>171</v>
      </c>
      <c r="AU3127" s="253" t="s">
        <v>81</v>
      </c>
      <c r="AV3127" s="14" t="s">
        <v>81</v>
      </c>
      <c r="AW3127" s="14" t="s">
        <v>33</v>
      </c>
      <c r="AX3127" s="14" t="s">
        <v>72</v>
      </c>
      <c r="AY3127" s="253" t="s">
        <v>160</v>
      </c>
    </row>
    <row r="3128" s="14" customFormat="1">
      <c r="A3128" s="14"/>
      <c r="B3128" s="243"/>
      <c r="C3128" s="244"/>
      <c r="D3128" s="234" t="s">
        <v>171</v>
      </c>
      <c r="E3128" s="245" t="s">
        <v>19</v>
      </c>
      <c r="F3128" s="246" t="s">
        <v>1343</v>
      </c>
      <c r="G3128" s="244"/>
      <c r="H3128" s="247">
        <v>-12.948</v>
      </c>
      <c r="I3128" s="248"/>
      <c r="J3128" s="244"/>
      <c r="K3128" s="244"/>
      <c r="L3128" s="249"/>
      <c r="M3128" s="250"/>
      <c r="N3128" s="251"/>
      <c r="O3128" s="251"/>
      <c r="P3128" s="251"/>
      <c r="Q3128" s="251"/>
      <c r="R3128" s="251"/>
      <c r="S3128" s="251"/>
      <c r="T3128" s="252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3" t="s">
        <v>171</v>
      </c>
      <c r="AU3128" s="253" t="s">
        <v>81</v>
      </c>
      <c r="AV3128" s="14" t="s">
        <v>81</v>
      </c>
      <c r="AW3128" s="14" t="s">
        <v>33</v>
      </c>
      <c r="AX3128" s="14" t="s">
        <v>72</v>
      </c>
      <c r="AY3128" s="253" t="s">
        <v>160</v>
      </c>
    </row>
    <row r="3129" s="13" customFormat="1">
      <c r="A3129" s="13"/>
      <c r="B3129" s="232"/>
      <c r="C3129" s="233"/>
      <c r="D3129" s="234" t="s">
        <v>171</v>
      </c>
      <c r="E3129" s="235" t="s">
        <v>19</v>
      </c>
      <c r="F3129" s="236" t="s">
        <v>1344</v>
      </c>
      <c r="G3129" s="233"/>
      <c r="H3129" s="235" t="s">
        <v>19</v>
      </c>
      <c r="I3129" s="237"/>
      <c r="J3129" s="233"/>
      <c r="K3129" s="233"/>
      <c r="L3129" s="238"/>
      <c r="M3129" s="239"/>
      <c r="N3129" s="240"/>
      <c r="O3129" s="240"/>
      <c r="P3129" s="240"/>
      <c r="Q3129" s="240"/>
      <c r="R3129" s="240"/>
      <c r="S3129" s="240"/>
      <c r="T3129" s="241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2" t="s">
        <v>171</v>
      </c>
      <c r="AU3129" s="242" t="s">
        <v>81</v>
      </c>
      <c r="AV3129" s="13" t="s">
        <v>79</v>
      </c>
      <c r="AW3129" s="13" t="s">
        <v>33</v>
      </c>
      <c r="AX3129" s="13" t="s">
        <v>72</v>
      </c>
      <c r="AY3129" s="242" t="s">
        <v>160</v>
      </c>
    </row>
    <row r="3130" s="14" customFormat="1">
      <c r="A3130" s="14"/>
      <c r="B3130" s="243"/>
      <c r="C3130" s="244"/>
      <c r="D3130" s="234" t="s">
        <v>171</v>
      </c>
      <c r="E3130" s="245" t="s">
        <v>19</v>
      </c>
      <c r="F3130" s="246" t="s">
        <v>1345</v>
      </c>
      <c r="G3130" s="244"/>
      <c r="H3130" s="247">
        <v>75.531999999999996</v>
      </c>
      <c r="I3130" s="248"/>
      <c r="J3130" s="244"/>
      <c r="K3130" s="244"/>
      <c r="L3130" s="249"/>
      <c r="M3130" s="250"/>
      <c r="N3130" s="251"/>
      <c r="O3130" s="251"/>
      <c r="P3130" s="251"/>
      <c r="Q3130" s="251"/>
      <c r="R3130" s="251"/>
      <c r="S3130" s="251"/>
      <c r="T3130" s="252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3" t="s">
        <v>171</v>
      </c>
      <c r="AU3130" s="253" t="s">
        <v>81</v>
      </c>
      <c r="AV3130" s="14" t="s">
        <v>81</v>
      </c>
      <c r="AW3130" s="14" t="s">
        <v>33</v>
      </c>
      <c r="AX3130" s="14" t="s">
        <v>72</v>
      </c>
      <c r="AY3130" s="253" t="s">
        <v>160</v>
      </c>
    </row>
    <row r="3131" s="14" customFormat="1">
      <c r="A3131" s="14"/>
      <c r="B3131" s="243"/>
      <c r="C3131" s="244"/>
      <c r="D3131" s="234" t="s">
        <v>171</v>
      </c>
      <c r="E3131" s="245" t="s">
        <v>19</v>
      </c>
      <c r="F3131" s="246" t="s">
        <v>1346</v>
      </c>
      <c r="G3131" s="244"/>
      <c r="H3131" s="247">
        <v>1</v>
      </c>
      <c r="I3131" s="248"/>
      <c r="J3131" s="244"/>
      <c r="K3131" s="244"/>
      <c r="L3131" s="249"/>
      <c r="M3131" s="250"/>
      <c r="N3131" s="251"/>
      <c r="O3131" s="251"/>
      <c r="P3131" s="251"/>
      <c r="Q3131" s="251"/>
      <c r="R3131" s="251"/>
      <c r="S3131" s="251"/>
      <c r="T3131" s="252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3" t="s">
        <v>171</v>
      </c>
      <c r="AU3131" s="253" t="s">
        <v>81</v>
      </c>
      <c r="AV3131" s="14" t="s">
        <v>81</v>
      </c>
      <c r="AW3131" s="14" t="s">
        <v>33</v>
      </c>
      <c r="AX3131" s="14" t="s">
        <v>72</v>
      </c>
      <c r="AY3131" s="253" t="s">
        <v>160</v>
      </c>
    </row>
    <row r="3132" s="14" customFormat="1">
      <c r="A3132" s="14"/>
      <c r="B3132" s="243"/>
      <c r="C3132" s="244"/>
      <c r="D3132" s="234" t="s">
        <v>171</v>
      </c>
      <c r="E3132" s="245" t="s">
        <v>19</v>
      </c>
      <c r="F3132" s="246" t="s">
        <v>1347</v>
      </c>
      <c r="G3132" s="244"/>
      <c r="H3132" s="247">
        <v>1.73</v>
      </c>
      <c r="I3132" s="248"/>
      <c r="J3132" s="244"/>
      <c r="K3132" s="244"/>
      <c r="L3132" s="249"/>
      <c r="M3132" s="250"/>
      <c r="N3132" s="251"/>
      <c r="O3132" s="251"/>
      <c r="P3132" s="251"/>
      <c r="Q3132" s="251"/>
      <c r="R3132" s="251"/>
      <c r="S3132" s="251"/>
      <c r="T3132" s="252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3" t="s">
        <v>171</v>
      </c>
      <c r="AU3132" s="253" t="s">
        <v>81</v>
      </c>
      <c r="AV3132" s="14" t="s">
        <v>81</v>
      </c>
      <c r="AW3132" s="14" t="s">
        <v>33</v>
      </c>
      <c r="AX3132" s="14" t="s">
        <v>72</v>
      </c>
      <c r="AY3132" s="253" t="s">
        <v>160</v>
      </c>
    </row>
    <row r="3133" s="14" customFormat="1">
      <c r="A3133" s="14"/>
      <c r="B3133" s="243"/>
      <c r="C3133" s="244"/>
      <c r="D3133" s="234" t="s">
        <v>171</v>
      </c>
      <c r="E3133" s="245" t="s">
        <v>19</v>
      </c>
      <c r="F3133" s="246" t="s">
        <v>1348</v>
      </c>
      <c r="G3133" s="244"/>
      <c r="H3133" s="247">
        <v>-19.962</v>
      </c>
      <c r="I3133" s="248"/>
      <c r="J3133" s="244"/>
      <c r="K3133" s="244"/>
      <c r="L3133" s="249"/>
      <c r="M3133" s="250"/>
      <c r="N3133" s="251"/>
      <c r="O3133" s="251"/>
      <c r="P3133" s="251"/>
      <c r="Q3133" s="251"/>
      <c r="R3133" s="251"/>
      <c r="S3133" s="251"/>
      <c r="T3133" s="252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3" t="s">
        <v>171</v>
      </c>
      <c r="AU3133" s="253" t="s">
        <v>81</v>
      </c>
      <c r="AV3133" s="14" t="s">
        <v>81</v>
      </c>
      <c r="AW3133" s="14" t="s">
        <v>33</v>
      </c>
      <c r="AX3133" s="14" t="s">
        <v>72</v>
      </c>
      <c r="AY3133" s="253" t="s">
        <v>160</v>
      </c>
    </row>
    <row r="3134" s="13" customFormat="1">
      <c r="A3134" s="13"/>
      <c r="B3134" s="232"/>
      <c r="C3134" s="233"/>
      <c r="D3134" s="234" t="s">
        <v>171</v>
      </c>
      <c r="E3134" s="235" t="s">
        <v>19</v>
      </c>
      <c r="F3134" s="236" t="s">
        <v>1349</v>
      </c>
      <c r="G3134" s="233"/>
      <c r="H3134" s="235" t="s">
        <v>19</v>
      </c>
      <c r="I3134" s="237"/>
      <c r="J3134" s="233"/>
      <c r="K3134" s="233"/>
      <c r="L3134" s="238"/>
      <c r="M3134" s="239"/>
      <c r="N3134" s="240"/>
      <c r="O3134" s="240"/>
      <c r="P3134" s="240"/>
      <c r="Q3134" s="240"/>
      <c r="R3134" s="240"/>
      <c r="S3134" s="240"/>
      <c r="T3134" s="241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2" t="s">
        <v>171</v>
      </c>
      <c r="AU3134" s="242" t="s">
        <v>81</v>
      </c>
      <c r="AV3134" s="13" t="s">
        <v>79</v>
      </c>
      <c r="AW3134" s="13" t="s">
        <v>33</v>
      </c>
      <c r="AX3134" s="13" t="s">
        <v>72</v>
      </c>
      <c r="AY3134" s="242" t="s">
        <v>160</v>
      </c>
    </row>
    <row r="3135" s="14" customFormat="1">
      <c r="A3135" s="14"/>
      <c r="B3135" s="243"/>
      <c r="C3135" s="244"/>
      <c r="D3135" s="234" t="s">
        <v>171</v>
      </c>
      <c r="E3135" s="245" t="s">
        <v>19</v>
      </c>
      <c r="F3135" s="246" t="s">
        <v>1350</v>
      </c>
      <c r="G3135" s="244"/>
      <c r="H3135" s="247">
        <v>119.024</v>
      </c>
      <c r="I3135" s="248"/>
      <c r="J3135" s="244"/>
      <c r="K3135" s="244"/>
      <c r="L3135" s="249"/>
      <c r="M3135" s="250"/>
      <c r="N3135" s="251"/>
      <c r="O3135" s="251"/>
      <c r="P3135" s="251"/>
      <c r="Q3135" s="251"/>
      <c r="R3135" s="251"/>
      <c r="S3135" s="251"/>
      <c r="T3135" s="252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3" t="s">
        <v>171</v>
      </c>
      <c r="AU3135" s="253" t="s">
        <v>81</v>
      </c>
      <c r="AV3135" s="14" t="s">
        <v>81</v>
      </c>
      <c r="AW3135" s="14" t="s">
        <v>33</v>
      </c>
      <c r="AX3135" s="14" t="s">
        <v>72</v>
      </c>
      <c r="AY3135" s="253" t="s">
        <v>160</v>
      </c>
    </row>
    <row r="3136" s="14" customFormat="1">
      <c r="A3136" s="14"/>
      <c r="B3136" s="243"/>
      <c r="C3136" s="244"/>
      <c r="D3136" s="234" t="s">
        <v>171</v>
      </c>
      <c r="E3136" s="245" t="s">
        <v>19</v>
      </c>
      <c r="F3136" s="246" t="s">
        <v>1351</v>
      </c>
      <c r="G3136" s="244"/>
      <c r="H3136" s="247">
        <v>1.3</v>
      </c>
      <c r="I3136" s="248"/>
      <c r="J3136" s="244"/>
      <c r="K3136" s="244"/>
      <c r="L3136" s="249"/>
      <c r="M3136" s="250"/>
      <c r="N3136" s="251"/>
      <c r="O3136" s="251"/>
      <c r="P3136" s="251"/>
      <c r="Q3136" s="251"/>
      <c r="R3136" s="251"/>
      <c r="S3136" s="251"/>
      <c r="T3136" s="252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3" t="s">
        <v>171</v>
      </c>
      <c r="AU3136" s="253" t="s">
        <v>81</v>
      </c>
      <c r="AV3136" s="14" t="s">
        <v>81</v>
      </c>
      <c r="AW3136" s="14" t="s">
        <v>33</v>
      </c>
      <c r="AX3136" s="14" t="s">
        <v>72</v>
      </c>
      <c r="AY3136" s="253" t="s">
        <v>160</v>
      </c>
    </row>
    <row r="3137" s="14" customFormat="1">
      <c r="A3137" s="14"/>
      <c r="B3137" s="243"/>
      <c r="C3137" s="244"/>
      <c r="D3137" s="234" t="s">
        <v>171</v>
      </c>
      <c r="E3137" s="245" t="s">
        <v>19</v>
      </c>
      <c r="F3137" s="246" t="s">
        <v>1352</v>
      </c>
      <c r="G3137" s="244"/>
      <c r="H3137" s="247">
        <v>-17.286000000000001</v>
      </c>
      <c r="I3137" s="248"/>
      <c r="J3137" s="244"/>
      <c r="K3137" s="244"/>
      <c r="L3137" s="249"/>
      <c r="M3137" s="250"/>
      <c r="N3137" s="251"/>
      <c r="O3137" s="251"/>
      <c r="P3137" s="251"/>
      <c r="Q3137" s="251"/>
      <c r="R3137" s="251"/>
      <c r="S3137" s="251"/>
      <c r="T3137" s="252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3" t="s">
        <v>171</v>
      </c>
      <c r="AU3137" s="253" t="s">
        <v>81</v>
      </c>
      <c r="AV3137" s="14" t="s">
        <v>81</v>
      </c>
      <c r="AW3137" s="14" t="s">
        <v>33</v>
      </c>
      <c r="AX3137" s="14" t="s">
        <v>72</v>
      </c>
      <c r="AY3137" s="253" t="s">
        <v>160</v>
      </c>
    </row>
    <row r="3138" s="13" customFormat="1">
      <c r="A3138" s="13"/>
      <c r="B3138" s="232"/>
      <c r="C3138" s="233"/>
      <c r="D3138" s="234" t="s">
        <v>171</v>
      </c>
      <c r="E3138" s="235" t="s">
        <v>19</v>
      </c>
      <c r="F3138" s="236" t="s">
        <v>1353</v>
      </c>
      <c r="G3138" s="233"/>
      <c r="H3138" s="235" t="s">
        <v>19</v>
      </c>
      <c r="I3138" s="237"/>
      <c r="J3138" s="233"/>
      <c r="K3138" s="233"/>
      <c r="L3138" s="238"/>
      <c r="M3138" s="239"/>
      <c r="N3138" s="240"/>
      <c r="O3138" s="240"/>
      <c r="P3138" s="240"/>
      <c r="Q3138" s="240"/>
      <c r="R3138" s="240"/>
      <c r="S3138" s="240"/>
      <c r="T3138" s="241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2" t="s">
        <v>171</v>
      </c>
      <c r="AU3138" s="242" t="s">
        <v>81</v>
      </c>
      <c r="AV3138" s="13" t="s">
        <v>79</v>
      </c>
      <c r="AW3138" s="13" t="s">
        <v>33</v>
      </c>
      <c r="AX3138" s="13" t="s">
        <v>72</v>
      </c>
      <c r="AY3138" s="242" t="s">
        <v>160</v>
      </c>
    </row>
    <row r="3139" s="14" customFormat="1">
      <c r="A3139" s="14"/>
      <c r="B3139" s="243"/>
      <c r="C3139" s="244"/>
      <c r="D3139" s="234" t="s">
        <v>171</v>
      </c>
      <c r="E3139" s="245" t="s">
        <v>19</v>
      </c>
      <c r="F3139" s="246" t="s">
        <v>1354</v>
      </c>
      <c r="G3139" s="244"/>
      <c r="H3139" s="247">
        <v>62.625999999999998</v>
      </c>
      <c r="I3139" s="248"/>
      <c r="J3139" s="244"/>
      <c r="K3139" s="244"/>
      <c r="L3139" s="249"/>
      <c r="M3139" s="250"/>
      <c r="N3139" s="251"/>
      <c r="O3139" s="251"/>
      <c r="P3139" s="251"/>
      <c r="Q3139" s="251"/>
      <c r="R3139" s="251"/>
      <c r="S3139" s="251"/>
      <c r="T3139" s="252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3" t="s">
        <v>171</v>
      </c>
      <c r="AU3139" s="253" t="s">
        <v>81</v>
      </c>
      <c r="AV3139" s="14" t="s">
        <v>81</v>
      </c>
      <c r="AW3139" s="14" t="s">
        <v>33</v>
      </c>
      <c r="AX3139" s="14" t="s">
        <v>72</v>
      </c>
      <c r="AY3139" s="253" t="s">
        <v>160</v>
      </c>
    </row>
    <row r="3140" s="14" customFormat="1">
      <c r="A3140" s="14"/>
      <c r="B3140" s="243"/>
      <c r="C3140" s="244"/>
      <c r="D3140" s="234" t="s">
        <v>171</v>
      </c>
      <c r="E3140" s="245" t="s">
        <v>19</v>
      </c>
      <c r="F3140" s="246" t="s">
        <v>1355</v>
      </c>
      <c r="G3140" s="244"/>
      <c r="H3140" s="247">
        <v>1.73</v>
      </c>
      <c r="I3140" s="248"/>
      <c r="J3140" s="244"/>
      <c r="K3140" s="244"/>
      <c r="L3140" s="249"/>
      <c r="M3140" s="250"/>
      <c r="N3140" s="251"/>
      <c r="O3140" s="251"/>
      <c r="P3140" s="251"/>
      <c r="Q3140" s="251"/>
      <c r="R3140" s="251"/>
      <c r="S3140" s="251"/>
      <c r="T3140" s="252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3" t="s">
        <v>171</v>
      </c>
      <c r="AU3140" s="253" t="s">
        <v>81</v>
      </c>
      <c r="AV3140" s="14" t="s">
        <v>81</v>
      </c>
      <c r="AW3140" s="14" t="s">
        <v>33</v>
      </c>
      <c r="AX3140" s="14" t="s">
        <v>72</v>
      </c>
      <c r="AY3140" s="253" t="s">
        <v>160</v>
      </c>
    </row>
    <row r="3141" s="14" customFormat="1">
      <c r="A3141" s="14"/>
      <c r="B3141" s="243"/>
      <c r="C3141" s="244"/>
      <c r="D3141" s="234" t="s">
        <v>171</v>
      </c>
      <c r="E3141" s="245" t="s">
        <v>19</v>
      </c>
      <c r="F3141" s="246" t="s">
        <v>1356</v>
      </c>
      <c r="G3141" s="244"/>
      <c r="H3141" s="247">
        <v>0.88</v>
      </c>
      <c r="I3141" s="248"/>
      <c r="J3141" s="244"/>
      <c r="K3141" s="244"/>
      <c r="L3141" s="249"/>
      <c r="M3141" s="250"/>
      <c r="N3141" s="251"/>
      <c r="O3141" s="251"/>
      <c r="P3141" s="251"/>
      <c r="Q3141" s="251"/>
      <c r="R3141" s="251"/>
      <c r="S3141" s="251"/>
      <c r="T3141" s="252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3" t="s">
        <v>171</v>
      </c>
      <c r="AU3141" s="253" t="s">
        <v>81</v>
      </c>
      <c r="AV3141" s="14" t="s">
        <v>81</v>
      </c>
      <c r="AW3141" s="14" t="s">
        <v>33</v>
      </c>
      <c r="AX3141" s="14" t="s">
        <v>72</v>
      </c>
      <c r="AY3141" s="253" t="s">
        <v>160</v>
      </c>
    </row>
    <row r="3142" s="14" customFormat="1">
      <c r="A3142" s="14"/>
      <c r="B3142" s="243"/>
      <c r="C3142" s="244"/>
      <c r="D3142" s="234" t="s">
        <v>171</v>
      </c>
      <c r="E3142" s="245" t="s">
        <v>19</v>
      </c>
      <c r="F3142" s="246" t="s">
        <v>1357</v>
      </c>
      <c r="G3142" s="244"/>
      <c r="H3142" s="247">
        <v>-9.9190000000000005</v>
      </c>
      <c r="I3142" s="248"/>
      <c r="J3142" s="244"/>
      <c r="K3142" s="244"/>
      <c r="L3142" s="249"/>
      <c r="M3142" s="250"/>
      <c r="N3142" s="251"/>
      <c r="O3142" s="251"/>
      <c r="P3142" s="251"/>
      <c r="Q3142" s="251"/>
      <c r="R3142" s="251"/>
      <c r="S3142" s="251"/>
      <c r="T3142" s="252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3" t="s">
        <v>171</v>
      </c>
      <c r="AU3142" s="253" t="s">
        <v>81</v>
      </c>
      <c r="AV3142" s="14" t="s">
        <v>81</v>
      </c>
      <c r="AW3142" s="14" t="s">
        <v>33</v>
      </c>
      <c r="AX3142" s="14" t="s">
        <v>72</v>
      </c>
      <c r="AY3142" s="253" t="s">
        <v>160</v>
      </c>
    </row>
    <row r="3143" s="13" customFormat="1">
      <c r="A3143" s="13"/>
      <c r="B3143" s="232"/>
      <c r="C3143" s="233"/>
      <c r="D3143" s="234" t="s">
        <v>171</v>
      </c>
      <c r="E3143" s="235" t="s">
        <v>19</v>
      </c>
      <c r="F3143" s="236" t="s">
        <v>1358</v>
      </c>
      <c r="G3143" s="233"/>
      <c r="H3143" s="235" t="s">
        <v>19</v>
      </c>
      <c r="I3143" s="237"/>
      <c r="J3143" s="233"/>
      <c r="K3143" s="233"/>
      <c r="L3143" s="238"/>
      <c r="M3143" s="239"/>
      <c r="N3143" s="240"/>
      <c r="O3143" s="240"/>
      <c r="P3143" s="240"/>
      <c r="Q3143" s="240"/>
      <c r="R3143" s="240"/>
      <c r="S3143" s="240"/>
      <c r="T3143" s="241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2" t="s">
        <v>171</v>
      </c>
      <c r="AU3143" s="242" t="s">
        <v>81</v>
      </c>
      <c r="AV3143" s="13" t="s">
        <v>79</v>
      </c>
      <c r="AW3143" s="13" t="s">
        <v>33</v>
      </c>
      <c r="AX3143" s="13" t="s">
        <v>72</v>
      </c>
      <c r="AY3143" s="242" t="s">
        <v>160</v>
      </c>
    </row>
    <row r="3144" s="14" customFormat="1">
      <c r="A3144" s="14"/>
      <c r="B3144" s="243"/>
      <c r="C3144" s="244"/>
      <c r="D3144" s="234" t="s">
        <v>171</v>
      </c>
      <c r="E3144" s="245" t="s">
        <v>19</v>
      </c>
      <c r="F3144" s="246" t="s">
        <v>1359</v>
      </c>
      <c r="G3144" s="244"/>
      <c r="H3144" s="247">
        <v>63.456000000000003</v>
      </c>
      <c r="I3144" s="248"/>
      <c r="J3144" s="244"/>
      <c r="K3144" s="244"/>
      <c r="L3144" s="249"/>
      <c r="M3144" s="250"/>
      <c r="N3144" s="251"/>
      <c r="O3144" s="251"/>
      <c r="P3144" s="251"/>
      <c r="Q3144" s="251"/>
      <c r="R3144" s="251"/>
      <c r="S3144" s="251"/>
      <c r="T3144" s="252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3" t="s">
        <v>171</v>
      </c>
      <c r="AU3144" s="253" t="s">
        <v>81</v>
      </c>
      <c r="AV3144" s="14" t="s">
        <v>81</v>
      </c>
      <c r="AW3144" s="14" t="s">
        <v>33</v>
      </c>
      <c r="AX3144" s="14" t="s">
        <v>72</v>
      </c>
      <c r="AY3144" s="253" t="s">
        <v>160</v>
      </c>
    </row>
    <row r="3145" s="14" customFormat="1">
      <c r="A3145" s="14"/>
      <c r="B3145" s="243"/>
      <c r="C3145" s="244"/>
      <c r="D3145" s="234" t="s">
        <v>171</v>
      </c>
      <c r="E3145" s="245" t="s">
        <v>19</v>
      </c>
      <c r="F3145" s="246" t="s">
        <v>1346</v>
      </c>
      <c r="G3145" s="244"/>
      <c r="H3145" s="247">
        <v>1</v>
      </c>
      <c r="I3145" s="248"/>
      <c r="J3145" s="244"/>
      <c r="K3145" s="244"/>
      <c r="L3145" s="249"/>
      <c r="M3145" s="250"/>
      <c r="N3145" s="251"/>
      <c r="O3145" s="251"/>
      <c r="P3145" s="251"/>
      <c r="Q3145" s="251"/>
      <c r="R3145" s="251"/>
      <c r="S3145" s="251"/>
      <c r="T3145" s="252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3" t="s">
        <v>171</v>
      </c>
      <c r="AU3145" s="253" t="s">
        <v>81</v>
      </c>
      <c r="AV3145" s="14" t="s">
        <v>81</v>
      </c>
      <c r="AW3145" s="14" t="s">
        <v>33</v>
      </c>
      <c r="AX3145" s="14" t="s">
        <v>72</v>
      </c>
      <c r="AY3145" s="253" t="s">
        <v>160</v>
      </c>
    </row>
    <row r="3146" s="14" customFormat="1">
      <c r="A3146" s="14"/>
      <c r="B3146" s="243"/>
      <c r="C3146" s="244"/>
      <c r="D3146" s="234" t="s">
        <v>171</v>
      </c>
      <c r="E3146" s="245" t="s">
        <v>19</v>
      </c>
      <c r="F3146" s="246" t="s">
        <v>1360</v>
      </c>
      <c r="G3146" s="244"/>
      <c r="H3146" s="247">
        <v>-8.4139999999999997</v>
      </c>
      <c r="I3146" s="248"/>
      <c r="J3146" s="244"/>
      <c r="K3146" s="244"/>
      <c r="L3146" s="249"/>
      <c r="M3146" s="250"/>
      <c r="N3146" s="251"/>
      <c r="O3146" s="251"/>
      <c r="P3146" s="251"/>
      <c r="Q3146" s="251"/>
      <c r="R3146" s="251"/>
      <c r="S3146" s="251"/>
      <c r="T3146" s="252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3" t="s">
        <v>171</v>
      </c>
      <c r="AU3146" s="253" t="s">
        <v>81</v>
      </c>
      <c r="AV3146" s="14" t="s">
        <v>81</v>
      </c>
      <c r="AW3146" s="14" t="s">
        <v>33</v>
      </c>
      <c r="AX3146" s="14" t="s">
        <v>72</v>
      </c>
      <c r="AY3146" s="253" t="s">
        <v>160</v>
      </c>
    </row>
    <row r="3147" s="13" customFormat="1">
      <c r="A3147" s="13"/>
      <c r="B3147" s="232"/>
      <c r="C3147" s="233"/>
      <c r="D3147" s="234" t="s">
        <v>171</v>
      </c>
      <c r="E3147" s="235" t="s">
        <v>19</v>
      </c>
      <c r="F3147" s="236" t="s">
        <v>1361</v>
      </c>
      <c r="G3147" s="233"/>
      <c r="H3147" s="235" t="s">
        <v>19</v>
      </c>
      <c r="I3147" s="237"/>
      <c r="J3147" s="233"/>
      <c r="K3147" s="233"/>
      <c r="L3147" s="238"/>
      <c r="M3147" s="239"/>
      <c r="N3147" s="240"/>
      <c r="O3147" s="240"/>
      <c r="P3147" s="240"/>
      <c r="Q3147" s="240"/>
      <c r="R3147" s="240"/>
      <c r="S3147" s="240"/>
      <c r="T3147" s="241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2" t="s">
        <v>171</v>
      </c>
      <c r="AU3147" s="242" t="s">
        <v>81</v>
      </c>
      <c r="AV3147" s="13" t="s">
        <v>79</v>
      </c>
      <c r="AW3147" s="13" t="s">
        <v>33</v>
      </c>
      <c r="AX3147" s="13" t="s">
        <v>72</v>
      </c>
      <c r="AY3147" s="242" t="s">
        <v>160</v>
      </c>
    </row>
    <row r="3148" s="14" customFormat="1">
      <c r="A3148" s="14"/>
      <c r="B3148" s="243"/>
      <c r="C3148" s="244"/>
      <c r="D3148" s="234" t="s">
        <v>171</v>
      </c>
      <c r="E3148" s="245" t="s">
        <v>19</v>
      </c>
      <c r="F3148" s="246" t="s">
        <v>1362</v>
      </c>
      <c r="G3148" s="244"/>
      <c r="H3148" s="247">
        <v>28.718</v>
      </c>
      <c r="I3148" s="248"/>
      <c r="J3148" s="244"/>
      <c r="K3148" s="244"/>
      <c r="L3148" s="249"/>
      <c r="M3148" s="250"/>
      <c r="N3148" s="251"/>
      <c r="O3148" s="251"/>
      <c r="P3148" s="251"/>
      <c r="Q3148" s="251"/>
      <c r="R3148" s="251"/>
      <c r="S3148" s="251"/>
      <c r="T3148" s="252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3" t="s">
        <v>171</v>
      </c>
      <c r="AU3148" s="253" t="s">
        <v>81</v>
      </c>
      <c r="AV3148" s="14" t="s">
        <v>81</v>
      </c>
      <c r="AW3148" s="14" t="s">
        <v>33</v>
      </c>
      <c r="AX3148" s="14" t="s">
        <v>72</v>
      </c>
      <c r="AY3148" s="253" t="s">
        <v>160</v>
      </c>
    </row>
    <row r="3149" s="14" customFormat="1">
      <c r="A3149" s="14"/>
      <c r="B3149" s="243"/>
      <c r="C3149" s="244"/>
      <c r="D3149" s="234" t="s">
        <v>171</v>
      </c>
      <c r="E3149" s="245" t="s">
        <v>19</v>
      </c>
      <c r="F3149" s="246" t="s">
        <v>1363</v>
      </c>
      <c r="G3149" s="244"/>
      <c r="H3149" s="247">
        <v>-1.5760000000000001</v>
      </c>
      <c r="I3149" s="248"/>
      <c r="J3149" s="244"/>
      <c r="K3149" s="244"/>
      <c r="L3149" s="249"/>
      <c r="M3149" s="250"/>
      <c r="N3149" s="251"/>
      <c r="O3149" s="251"/>
      <c r="P3149" s="251"/>
      <c r="Q3149" s="251"/>
      <c r="R3149" s="251"/>
      <c r="S3149" s="251"/>
      <c r="T3149" s="252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3" t="s">
        <v>171</v>
      </c>
      <c r="AU3149" s="253" t="s">
        <v>81</v>
      </c>
      <c r="AV3149" s="14" t="s">
        <v>81</v>
      </c>
      <c r="AW3149" s="14" t="s">
        <v>33</v>
      </c>
      <c r="AX3149" s="14" t="s">
        <v>72</v>
      </c>
      <c r="AY3149" s="253" t="s">
        <v>160</v>
      </c>
    </row>
    <row r="3150" s="13" customFormat="1">
      <c r="A3150" s="13"/>
      <c r="B3150" s="232"/>
      <c r="C3150" s="233"/>
      <c r="D3150" s="234" t="s">
        <v>171</v>
      </c>
      <c r="E3150" s="235" t="s">
        <v>19</v>
      </c>
      <c r="F3150" s="236" t="s">
        <v>1364</v>
      </c>
      <c r="G3150" s="233"/>
      <c r="H3150" s="235" t="s">
        <v>19</v>
      </c>
      <c r="I3150" s="237"/>
      <c r="J3150" s="233"/>
      <c r="K3150" s="233"/>
      <c r="L3150" s="238"/>
      <c r="M3150" s="239"/>
      <c r="N3150" s="240"/>
      <c r="O3150" s="240"/>
      <c r="P3150" s="240"/>
      <c r="Q3150" s="240"/>
      <c r="R3150" s="240"/>
      <c r="S3150" s="240"/>
      <c r="T3150" s="241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2" t="s">
        <v>171</v>
      </c>
      <c r="AU3150" s="242" t="s">
        <v>81</v>
      </c>
      <c r="AV3150" s="13" t="s">
        <v>79</v>
      </c>
      <c r="AW3150" s="13" t="s">
        <v>33</v>
      </c>
      <c r="AX3150" s="13" t="s">
        <v>72</v>
      </c>
      <c r="AY3150" s="242" t="s">
        <v>160</v>
      </c>
    </row>
    <row r="3151" s="14" customFormat="1">
      <c r="A3151" s="14"/>
      <c r="B3151" s="243"/>
      <c r="C3151" s="244"/>
      <c r="D3151" s="234" t="s">
        <v>171</v>
      </c>
      <c r="E3151" s="245" t="s">
        <v>19</v>
      </c>
      <c r="F3151" s="246" t="s">
        <v>1365</v>
      </c>
      <c r="G3151" s="244"/>
      <c r="H3151" s="247">
        <v>64.978999999999999</v>
      </c>
      <c r="I3151" s="248"/>
      <c r="J3151" s="244"/>
      <c r="K3151" s="244"/>
      <c r="L3151" s="249"/>
      <c r="M3151" s="250"/>
      <c r="N3151" s="251"/>
      <c r="O3151" s="251"/>
      <c r="P3151" s="251"/>
      <c r="Q3151" s="251"/>
      <c r="R3151" s="251"/>
      <c r="S3151" s="251"/>
      <c r="T3151" s="252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3" t="s">
        <v>171</v>
      </c>
      <c r="AU3151" s="253" t="s">
        <v>81</v>
      </c>
      <c r="AV3151" s="14" t="s">
        <v>81</v>
      </c>
      <c r="AW3151" s="14" t="s">
        <v>33</v>
      </c>
      <c r="AX3151" s="14" t="s">
        <v>72</v>
      </c>
      <c r="AY3151" s="253" t="s">
        <v>160</v>
      </c>
    </row>
    <row r="3152" s="14" customFormat="1">
      <c r="A3152" s="14"/>
      <c r="B3152" s="243"/>
      <c r="C3152" s="244"/>
      <c r="D3152" s="234" t="s">
        <v>171</v>
      </c>
      <c r="E3152" s="245" t="s">
        <v>19</v>
      </c>
      <c r="F3152" s="246" t="s">
        <v>1346</v>
      </c>
      <c r="G3152" s="244"/>
      <c r="H3152" s="247">
        <v>1</v>
      </c>
      <c r="I3152" s="248"/>
      <c r="J3152" s="244"/>
      <c r="K3152" s="244"/>
      <c r="L3152" s="249"/>
      <c r="M3152" s="250"/>
      <c r="N3152" s="251"/>
      <c r="O3152" s="251"/>
      <c r="P3152" s="251"/>
      <c r="Q3152" s="251"/>
      <c r="R3152" s="251"/>
      <c r="S3152" s="251"/>
      <c r="T3152" s="252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3" t="s">
        <v>171</v>
      </c>
      <c r="AU3152" s="253" t="s">
        <v>81</v>
      </c>
      <c r="AV3152" s="14" t="s">
        <v>81</v>
      </c>
      <c r="AW3152" s="14" t="s">
        <v>33</v>
      </c>
      <c r="AX3152" s="14" t="s">
        <v>72</v>
      </c>
      <c r="AY3152" s="253" t="s">
        <v>160</v>
      </c>
    </row>
    <row r="3153" s="14" customFormat="1">
      <c r="A3153" s="14"/>
      <c r="B3153" s="243"/>
      <c r="C3153" s="244"/>
      <c r="D3153" s="234" t="s">
        <v>171</v>
      </c>
      <c r="E3153" s="245" t="s">
        <v>19</v>
      </c>
      <c r="F3153" s="246" t="s">
        <v>1366</v>
      </c>
      <c r="G3153" s="244"/>
      <c r="H3153" s="247">
        <v>-7</v>
      </c>
      <c r="I3153" s="248"/>
      <c r="J3153" s="244"/>
      <c r="K3153" s="244"/>
      <c r="L3153" s="249"/>
      <c r="M3153" s="250"/>
      <c r="N3153" s="251"/>
      <c r="O3153" s="251"/>
      <c r="P3153" s="251"/>
      <c r="Q3153" s="251"/>
      <c r="R3153" s="251"/>
      <c r="S3153" s="251"/>
      <c r="T3153" s="252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3" t="s">
        <v>171</v>
      </c>
      <c r="AU3153" s="253" t="s">
        <v>81</v>
      </c>
      <c r="AV3153" s="14" t="s">
        <v>81</v>
      </c>
      <c r="AW3153" s="14" t="s">
        <v>33</v>
      </c>
      <c r="AX3153" s="14" t="s">
        <v>72</v>
      </c>
      <c r="AY3153" s="253" t="s">
        <v>160</v>
      </c>
    </row>
    <row r="3154" s="13" customFormat="1">
      <c r="A3154" s="13"/>
      <c r="B3154" s="232"/>
      <c r="C3154" s="233"/>
      <c r="D3154" s="234" t="s">
        <v>171</v>
      </c>
      <c r="E3154" s="235" t="s">
        <v>19</v>
      </c>
      <c r="F3154" s="236" t="s">
        <v>1367</v>
      </c>
      <c r="G3154" s="233"/>
      <c r="H3154" s="235" t="s">
        <v>19</v>
      </c>
      <c r="I3154" s="237"/>
      <c r="J3154" s="233"/>
      <c r="K3154" s="233"/>
      <c r="L3154" s="238"/>
      <c r="M3154" s="239"/>
      <c r="N3154" s="240"/>
      <c r="O3154" s="240"/>
      <c r="P3154" s="240"/>
      <c r="Q3154" s="240"/>
      <c r="R3154" s="240"/>
      <c r="S3154" s="240"/>
      <c r="T3154" s="241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2" t="s">
        <v>171</v>
      </c>
      <c r="AU3154" s="242" t="s">
        <v>81</v>
      </c>
      <c r="AV3154" s="13" t="s">
        <v>79</v>
      </c>
      <c r="AW3154" s="13" t="s">
        <v>33</v>
      </c>
      <c r="AX3154" s="13" t="s">
        <v>72</v>
      </c>
      <c r="AY3154" s="242" t="s">
        <v>160</v>
      </c>
    </row>
    <row r="3155" s="14" customFormat="1">
      <c r="A3155" s="14"/>
      <c r="B3155" s="243"/>
      <c r="C3155" s="244"/>
      <c r="D3155" s="234" t="s">
        <v>171</v>
      </c>
      <c r="E3155" s="245" t="s">
        <v>19</v>
      </c>
      <c r="F3155" s="246" t="s">
        <v>1368</v>
      </c>
      <c r="G3155" s="244"/>
      <c r="H3155" s="247">
        <v>29.41</v>
      </c>
      <c r="I3155" s="248"/>
      <c r="J3155" s="244"/>
      <c r="K3155" s="244"/>
      <c r="L3155" s="249"/>
      <c r="M3155" s="250"/>
      <c r="N3155" s="251"/>
      <c r="O3155" s="251"/>
      <c r="P3155" s="251"/>
      <c r="Q3155" s="251"/>
      <c r="R3155" s="251"/>
      <c r="S3155" s="251"/>
      <c r="T3155" s="252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3" t="s">
        <v>171</v>
      </c>
      <c r="AU3155" s="253" t="s">
        <v>81</v>
      </c>
      <c r="AV3155" s="14" t="s">
        <v>81</v>
      </c>
      <c r="AW3155" s="14" t="s">
        <v>33</v>
      </c>
      <c r="AX3155" s="14" t="s">
        <v>72</v>
      </c>
      <c r="AY3155" s="253" t="s">
        <v>160</v>
      </c>
    </row>
    <row r="3156" s="14" customFormat="1">
      <c r="A3156" s="14"/>
      <c r="B3156" s="243"/>
      <c r="C3156" s="244"/>
      <c r="D3156" s="234" t="s">
        <v>171</v>
      </c>
      <c r="E3156" s="245" t="s">
        <v>19</v>
      </c>
      <c r="F3156" s="246" t="s">
        <v>1363</v>
      </c>
      <c r="G3156" s="244"/>
      <c r="H3156" s="247">
        <v>-1.5760000000000001</v>
      </c>
      <c r="I3156" s="248"/>
      <c r="J3156" s="244"/>
      <c r="K3156" s="244"/>
      <c r="L3156" s="249"/>
      <c r="M3156" s="250"/>
      <c r="N3156" s="251"/>
      <c r="O3156" s="251"/>
      <c r="P3156" s="251"/>
      <c r="Q3156" s="251"/>
      <c r="R3156" s="251"/>
      <c r="S3156" s="251"/>
      <c r="T3156" s="252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3" t="s">
        <v>171</v>
      </c>
      <c r="AU3156" s="253" t="s">
        <v>81</v>
      </c>
      <c r="AV3156" s="14" t="s">
        <v>81</v>
      </c>
      <c r="AW3156" s="14" t="s">
        <v>33</v>
      </c>
      <c r="AX3156" s="14" t="s">
        <v>72</v>
      </c>
      <c r="AY3156" s="253" t="s">
        <v>160</v>
      </c>
    </row>
    <row r="3157" s="13" customFormat="1">
      <c r="A3157" s="13"/>
      <c r="B3157" s="232"/>
      <c r="C3157" s="233"/>
      <c r="D3157" s="234" t="s">
        <v>171</v>
      </c>
      <c r="E3157" s="235" t="s">
        <v>19</v>
      </c>
      <c r="F3157" s="236" t="s">
        <v>1369</v>
      </c>
      <c r="G3157" s="233"/>
      <c r="H3157" s="235" t="s">
        <v>19</v>
      </c>
      <c r="I3157" s="237"/>
      <c r="J3157" s="233"/>
      <c r="K3157" s="233"/>
      <c r="L3157" s="238"/>
      <c r="M3157" s="239"/>
      <c r="N3157" s="240"/>
      <c r="O3157" s="240"/>
      <c r="P3157" s="240"/>
      <c r="Q3157" s="240"/>
      <c r="R3157" s="240"/>
      <c r="S3157" s="240"/>
      <c r="T3157" s="241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2" t="s">
        <v>171</v>
      </c>
      <c r="AU3157" s="242" t="s">
        <v>81</v>
      </c>
      <c r="AV3157" s="13" t="s">
        <v>79</v>
      </c>
      <c r="AW3157" s="13" t="s">
        <v>33</v>
      </c>
      <c r="AX3157" s="13" t="s">
        <v>72</v>
      </c>
      <c r="AY3157" s="242" t="s">
        <v>160</v>
      </c>
    </row>
    <row r="3158" s="14" customFormat="1">
      <c r="A3158" s="14"/>
      <c r="B3158" s="243"/>
      <c r="C3158" s="244"/>
      <c r="D3158" s="234" t="s">
        <v>171</v>
      </c>
      <c r="E3158" s="245" t="s">
        <v>19</v>
      </c>
      <c r="F3158" s="246" t="s">
        <v>1370</v>
      </c>
      <c r="G3158" s="244"/>
      <c r="H3158" s="247">
        <v>64.147999999999996</v>
      </c>
      <c r="I3158" s="248"/>
      <c r="J3158" s="244"/>
      <c r="K3158" s="244"/>
      <c r="L3158" s="249"/>
      <c r="M3158" s="250"/>
      <c r="N3158" s="251"/>
      <c r="O3158" s="251"/>
      <c r="P3158" s="251"/>
      <c r="Q3158" s="251"/>
      <c r="R3158" s="251"/>
      <c r="S3158" s="251"/>
      <c r="T3158" s="252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3" t="s">
        <v>171</v>
      </c>
      <c r="AU3158" s="253" t="s">
        <v>81</v>
      </c>
      <c r="AV3158" s="14" t="s">
        <v>81</v>
      </c>
      <c r="AW3158" s="14" t="s">
        <v>33</v>
      </c>
      <c r="AX3158" s="14" t="s">
        <v>72</v>
      </c>
      <c r="AY3158" s="253" t="s">
        <v>160</v>
      </c>
    </row>
    <row r="3159" s="14" customFormat="1">
      <c r="A3159" s="14"/>
      <c r="B3159" s="243"/>
      <c r="C3159" s="244"/>
      <c r="D3159" s="234" t="s">
        <v>171</v>
      </c>
      <c r="E3159" s="245" t="s">
        <v>19</v>
      </c>
      <c r="F3159" s="246" t="s">
        <v>1346</v>
      </c>
      <c r="G3159" s="244"/>
      <c r="H3159" s="247">
        <v>1</v>
      </c>
      <c r="I3159" s="248"/>
      <c r="J3159" s="244"/>
      <c r="K3159" s="244"/>
      <c r="L3159" s="249"/>
      <c r="M3159" s="250"/>
      <c r="N3159" s="251"/>
      <c r="O3159" s="251"/>
      <c r="P3159" s="251"/>
      <c r="Q3159" s="251"/>
      <c r="R3159" s="251"/>
      <c r="S3159" s="251"/>
      <c r="T3159" s="252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3" t="s">
        <v>171</v>
      </c>
      <c r="AU3159" s="253" t="s">
        <v>81</v>
      </c>
      <c r="AV3159" s="14" t="s">
        <v>81</v>
      </c>
      <c r="AW3159" s="14" t="s">
        <v>33</v>
      </c>
      <c r="AX3159" s="14" t="s">
        <v>72</v>
      </c>
      <c r="AY3159" s="253" t="s">
        <v>160</v>
      </c>
    </row>
    <row r="3160" s="14" customFormat="1">
      <c r="A3160" s="14"/>
      <c r="B3160" s="243"/>
      <c r="C3160" s="244"/>
      <c r="D3160" s="234" t="s">
        <v>171</v>
      </c>
      <c r="E3160" s="245" t="s">
        <v>19</v>
      </c>
      <c r="F3160" s="246" t="s">
        <v>1366</v>
      </c>
      <c r="G3160" s="244"/>
      <c r="H3160" s="247">
        <v>-7</v>
      </c>
      <c r="I3160" s="248"/>
      <c r="J3160" s="244"/>
      <c r="K3160" s="244"/>
      <c r="L3160" s="249"/>
      <c r="M3160" s="250"/>
      <c r="N3160" s="251"/>
      <c r="O3160" s="251"/>
      <c r="P3160" s="251"/>
      <c r="Q3160" s="251"/>
      <c r="R3160" s="251"/>
      <c r="S3160" s="251"/>
      <c r="T3160" s="252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3" t="s">
        <v>171</v>
      </c>
      <c r="AU3160" s="253" t="s">
        <v>81</v>
      </c>
      <c r="AV3160" s="14" t="s">
        <v>81</v>
      </c>
      <c r="AW3160" s="14" t="s">
        <v>33</v>
      </c>
      <c r="AX3160" s="14" t="s">
        <v>72</v>
      </c>
      <c r="AY3160" s="253" t="s">
        <v>160</v>
      </c>
    </row>
    <row r="3161" s="13" customFormat="1">
      <c r="A3161" s="13"/>
      <c r="B3161" s="232"/>
      <c r="C3161" s="233"/>
      <c r="D3161" s="234" t="s">
        <v>171</v>
      </c>
      <c r="E3161" s="235" t="s">
        <v>19</v>
      </c>
      <c r="F3161" s="236" t="s">
        <v>1371</v>
      </c>
      <c r="G3161" s="233"/>
      <c r="H3161" s="235" t="s">
        <v>19</v>
      </c>
      <c r="I3161" s="237"/>
      <c r="J3161" s="233"/>
      <c r="K3161" s="233"/>
      <c r="L3161" s="238"/>
      <c r="M3161" s="239"/>
      <c r="N3161" s="240"/>
      <c r="O3161" s="240"/>
      <c r="P3161" s="240"/>
      <c r="Q3161" s="240"/>
      <c r="R3161" s="240"/>
      <c r="S3161" s="240"/>
      <c r="T3161" s="241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2" t="s">
        <v>171</v>
      </c>
      <c r="AU3161" s="242" t="s">
        <v>81</v>
      </c>
      <c r="AV3161" s="13" t="s">
        <v>79</v>
      </c>
      <c r="AW3161" s="13" t="s">
        <v>33</v>
      </c>
      <c r="AX3161" s="13" t="s">
        <v>72</v>
      </c>
      <c r="AY3161" s="242" t="s">
        <v>160</v>
      </c>
    </row>
    <row r="3162" s="14" customFormat="1">
      <c r="A3162" s="14"/>
      <c r="B3162" s="243"/>
      <c r="C3162" s="244"/>
      <c r="D3162" s="234" t="s">
        <v>171</v>
      </c>
      <c r="E3162" s="245" t="s">
        <v>19</v>
      </c>
      <c r="F3162" s="246" t="s">
        <v>1368</v>
      </c>
      <c r="G3162" s="244"/>
      <c r="H3162" s="247">
        <v>29.41</v>
      </c>
      <c r="I3162" s="248"/>
      <c r="J3162" s="244"/>
      <c r="K3162" s="244"/>
      <c r="L3162" s="249"/>
      <c r="M3162" s="250"/>
      <c r="N3162" s="251"/>
      <c r="O3162" s="251"/>
      <c r="P3162" s="251"/>
      <c r="Q3162" s="251"/>
      <c r="R3162" s="251"/>
      <c r="S3162" s="251"/>
      <c r="T3162" s="252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3" t="s">
        <v>171</v>
      </c>
      <c r="AU3162" s="253" t="s">
        <v>81</v>
      </c>
      <c r="AV3162" s="14" t="s">
        <v>81</v>
      </c>
      <c r="AW3162" s="14" t="s">
        <v>33</v>
      </c>
      <c r="AX3162" s="14" t="s">
        <v>72</v>
      </c>
      <c r="AY3162" s="253" t="s">
        <v>160</v>
      </c>
    </row>
    <row r="3163" s="14" customFormat="1">
      <c r="A3163" s="14"/>
      <c r="B3163" s="243"/>
      <c r="C3163" s="244"/>
      <c r="D3163" s="234" t="s">
        <v>171</v>
      </c>
      <c r="E3163" s="245" t="s">
        <v>19</v>
      </c>
      <c r="F3163" s="246" t="s">
        <v>1363</v>
      </c>
      <c r="G3163" s="244"/>
      <c r="H3163" s="247">
        <v>-1.5760000000000001</v>
      </c>
      <c r="I3163" s="248"/>
      <c r="J3163" s="244"/>
      <c r="K3163" s="244"/>
      <c r="L3163" s="249"/>
      <c r="M3163" s="250"/>
      <c r="N3163" s="251"/>
      <c r="O3163" s="251"/>
      <c r="P3163" s="251"/>
      <c r="Q3163" s="251"/>
      <c r="R3163" s="251"/>
      <c r="S3163" s="251"/>
      <c r="T3163" s="252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3" t="s">
        <v>171</v>
      </c>
      <c r="AU3163" s="253" t="s">
        <v>81</v>
      </c>
      <c r="AV3163" s="14" t="s">
        <v>81</v>
      </c>
      <c r="AW3163" s="14" t="s">
        <v>33</v>
      </c>
      <c r="AX3163" s="14" t="s">
        <v>72</v>
      </c>
      <c r="AY3163" s="253" t="s">
        <v>160</v>
      </c>
    </row>
    <row r="3164" s="13" customFormat="1">
      <c r="A3164" s="13"/>
      <c r="B3164" s="232"/>
      <c r="C3164" s="233"/>
      <c r="D3164" s="234" t="s">
        <v>171</v>
      </c>
      <c r="E3164" s="235" t="s">
        <v>19</v>
      </c>
      <c r="F3164" s="236" t="s">
        <v>1372</v>
      </c>
      <c r="G3164" s="233"/>
      <c r="H3164" s="235" t="s">
        <v>19</v>
      </c>
      <c r="I3164" s="237"/>
      <c r="J3164" s="233"/>
      <c r="K3164" s="233"/>
      <c r="L3164" s="238"/>
      <c r="M3164" s="239"/>
      <c r="N3164" s="240"/>
      <c r="O3164" s="240"/>
      <c r="P3164" s="240"/>
      <c r="Q3164" s="240"/>
      <c r="R3164" s="240"/>
      <c r="S3164" s="240"/>
      <c r="T3164" s="241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2" t="s">
        <v>171</v>
      </c>
      <c r="AU3164" s="242" t="s">
        <v>81</v>
      </c>
      <c r="AV3164" s="13" t="s">
        <v>79</v>
      </c>
      <c r="AW3164" s="13" t="s">
        <v>33</v>
      </c>
      <c r="AX3164" s="13" t="s">
        <v>72</v>
      </c>
      <c r="AY3164" s="242" t="s">
        <v>160</v>
      </c>
    </row>
    <row r="3165" s="14" customFormat="1">
      <c r="A3165" s="14"/>
      <c r="B3165" s="243"/>
      <c r="C3165" s="244"/>
      <c r="D3165" s="234" t="s">
        <v>171</v>
      </c>
      <c r="E3165" s="245" t="s">
        <v>19</v>
      </c>
      <c r="F3165" s="246" t="s">
        <v>1373</v>
      </c>
      <c r="G3165" s="244"/>
      <c r="H3165" s="247">
        <v>64.114000000000004</v>
      </c>
      <c r="I3165" s="248"/>
      <c r="J3165" s="244"/>
      <c r="K3165" s="244"/>
      <c r="L3165" s="249"/>
      <c r="M3165" s="250"/>
      <c r="N3165" s="251"/>
      <c r="O3165" s="251"/>
      <c r="P3165" s="251"/>
      <c r="Q3165" s="251"/>
      <c r="R3165" s="251"/>
      <c r="S3165" s="251"/>
      <c r="T3165" s="252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3" t="s">
        <v>171</v>
      </c>
      <c r="AU3165" s="253" t="s">
        <v>81</v>
      </c>
      <c r="AV3165" s="14" t="s">
        <v>81</v>
      </c>
      <c r="AW3165" s="14" t="s">
        <v>33</v>
      </c>
      <c r="AX3165" s="14" t="s">
        <v>72</v>
      </c>
      <c r="AY3165" s="253" t="s">
        <v>160</v>
      </c>
    </row>
    <row r="3166" s="14" customFormat="1">
      <c r="A3166" s="14"/>
      <c r="B3166" s="243"/>
      <c r="C3166" s="244"/>
      <c r="D3166" s="234" t="s">
        <v>171</v>
      </c>
      <c r="E3166" s="245" t="s">
        <v>19</v>
      </c>
      <c r="F3166" s="246" t="s">
        <v>1346</v>
      </c>
      <c r="G3166" s="244"/>
      <c r="H3166" s="247">
        <v>1</v>
      </c>
      <c r="I3166" s="248"/>
      <c r="J3166" s="244"/>
      <c r="K3166" s="244"/>
      <c r="L3166" s="249"/>
      <c r="M3166" s="250"/>
      <c r="N3166" s="251"/>
      <c r="O3166" s="251"/>
      <c r="P3166" s="251"/>
      <c r="Q3166" s="251"/>
      <c r="R3166" s="251"/>
      <c r="S3166" s="251"/>
      <c r="T3166" s="252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3" t="s">
        <v>171</v>
      </c>
      <c r="AU3166" s="253" t="s">
        <v>81</v>
      </c>
      <c r="AV3166" s="14" t="s">
        <v>81</v>
      </c>
      <c r="AW3166" s="14" t="s">
        <v>33</v>
      </c>
      <c r="AX3166" s="14" t="s">
        <v>72</v>
      </c>
      <c r="AY3166" s="253" t="s">
        <v>160</v>
      </c>
    </row>
    <row r="3167" s="14" customFormat="1">
      <c r="A3167" s="14"/>
      <c r="B3167" s="243"/>
      <c r="C3167" s="244"/>
      <c r="D3167" s="234" t="s">
        <v>171</v>
      </c>
      <c r="E3167" s="245" t="s">
        <v>19</v>
      </c>
      <c r="F3167" s="246" t="s">
        <v>1366</v>
      </c>
      <c r="G3167" s="244"/>
      <c r="H3167" s="247">
        <v>-7</v>
      </c>
      <c r="I3167" s="248"/>
      <c r="J3167" s="244"/>
      <c r="K3167" s="244"/>
      <c r="L3167" s="249"/>
      <c r="M3167" s="250"/>
      <c r="N3167" s="251"/>
      <c r="O3167" s="251"/>
      <c r="P3167" s="251"/>
      <c r="Q3167" s="251"/>
      <c r="R3167" s="251"/>
      <c r="S3167" s="251"/>
      <c r="T3167" s="252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3" t="s">
        <v>171</v>
      </c>
      <c r="AU3167" s="253" t="s">
        <v>81</v>
      </c>
      <c r="AV3167" s="14" t="s">
        <v>81</v>
      </c>
      <c r="AW3167" s="14" t="s">
        <v>33</v>
      </c>
      <c r="AX3167" s="14" t="s">
        <v>72</v>
      </c>
      <c r="AY3167" s="253" t="s">
        <v>160</v>
      </c>
    </row>
    <row r="3168" s="13" customFormat="1">
      <c r="A3168" s="13"/>
      <c r="B3168" s="232"/>
      <c r="C3168" s="233"/>
      <c r="D3168" s="234" t="s">
        <v>171</v>
      </c>
      <c r="E3168" s="235" t="s">
        <v>19</v>
      </c>
      <c r="F3168" s="236" t="s">
        <v>1374</v>
      </c>
      <c r="G3168" s="233"/>
      <c r="H3168" s="235" t="s">
        <v>19</v>
      </c>
      <c r="I3168" s="237"/>
      <c r="J3168" s="233"/>
      <c r="K3168" s="233"/>
      <c r="L3168" s="238"/>
      <c r="M3168" s="239"/>
      <c r="N3168" s="240"/>
      <c r="O3168" s="240"/>
      <c r="P3168" s="240"/>
      <c r="Q3168" s="240"/>
      <c r="R3168" s="240"/>
      <c r="S3168" s="240"/>
      <c r="T3168" s="241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2" t="s">
        <v>171</v>
      </c>
      <c r="AU3168" s="242" t="s">
        <v>81</v>
      </c>
      <c r="AV3168" s="13" t="s">
        <v>79</v>
      </c>
      <c r="AW3168" s="13" t="s">
        <v>33</v>
      </c>
      <c r="AX3168" s="13" t="s">
        <v>72</v>
      </c>
      <c r="AY3168" s="242" t="s">
        <v>160</v>
      </c>
    </row>
    <row r="3169" s="14" customFormat="1">
      <c r="A3169" s="14"/>
      <c r="B3169" s="243"/>
      <c r="C3169" s="244"/>
      <c r="D3169" s="234" t="s">
        <v>171</v>
      </c>
      <c r="E3169" s="245" t="s">
        <v>19</v>
      </c>
      <c r="F3169" s="246" t="s">
        <v>1368</v>
      </c>
      <c r="G3169" s="244"/>
      <c r="H3169" s="247">
        <v>29.41</v>
      </c>
      <c r="I3169" s="248"/>
      <c r="J3169" s="244"/>
      <c r="K3169" s="244"/>
      <c r="L3169" s="249"/>
      <c r="M3169" s="250"/>
      <c r="N3169" s="251"/>
      <c r="O3169" s="251"/>
      <c r="P3169" s="251"/>
      <c r="Q3169" s="251"/>
      <c r="R3169" s="251"/>
      <c r="S3169" s="251"/>
      <c r="T3169" s="252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3" t="s">
        <v>171</v>
      </c>
      <c r="AU3169" s="253" t="s">
        <v>81</v>
      </c>
      <c r="AV3169" s="14" t="s">
        <v>81</v>
      </c>
      <c r="AW3169" s="14" t="s">
        <v>33</v>
      </c>
      <c r="AX3169" s="14" t="s">
        <v>72</v>
      </c>
      <c r="AY3169" s="253" t="s">
        <v>160</v>
      </c>
    </row>
    <row r="3170" s="14" customFormat="1">
      <c r="A3170" s="14"/>
      <c r="B3170" s="243"/>
      <c r="C3170" s="244"/>
      <c r="D3170" s="234" t="s">
        <v>171</v>
      </c>
      <c r="E3170" s="245" t="s">
        <v>19</v>
      </c>
      <c r="F3170" s="246" t="s">
        <v>1363</v>
      </c>
      <c r="G3170" s="244"/>
      <c r="H3170" s="247">
        <v>-1.5760000000000001</v>
      </c>
      <c r="I3170" s="248"/>
      <c r="J3170" s="244"/>
      <c r="K3170" s="244"/>
      <c r="L3170" s="249"/>
      <c r="M3170" s="250"/>
      <c r="N3170" s="251"/>
      <c r="O3170" s="251"/>
      <c r="P3170" s="251"/>
      <c r="Q3170" s="251"/>
      <c r="R3170" s="251"/>
      <c r="S3170" s="251"/>
      <c r="T3170" s="252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3" t="s">
        <v>171</v>
      </c>
      <c r="AU3170" s="253" t="s">
        <v>81</v>
      </c>
      <c r="AV3170" s="14" t="s">
        <v>81</v>
      </c>
      <c r="AW3170" s="14" t="s">
        <v>33</v>
      </c>
      <c r="AX3170" s="14" t="s">
        <v>72</v>
      </c>
      <c r="AY3170" s="253" t="s">
        <v>160</v>
      </c>
    </row>
    <row r="3171" s="13" customFormat="1">
      <c r="A3171" s="13"/>
      <c r="B3171" s="232"/>
      <c r="C3171" s="233"/>
      <c r="D3171" s="234" t="s">
        <v>171</v>
      </c>
      <c r="E3171" s="235" t="s">
        <v>19</v>
      </c>
      <c r="F3171" s="236" t="s">
        <v>1375</v>
      </c>
      <c r="G3171" s="233"/>
      <c r="H3171" s="235" t="s">
        <v>19</v>
      </c>
      <c r="I3171" s="237"/>
      <c r="J3171" s="233"/>
      <c r="K3171" s="233"/>
      <c r="L3171" s="238"/>
      <c r="M3171" s="239"/>
      <c r="N3171" s="240"/>
      <c r="O3171" s="240"/>
      <c r="P3171" s="240"/>
      <c r="Q3171" s="240"/>
      <c r="R3171" s="240"/>
      <c r="S3171" s="240"/>
      <c r="T3171" s="241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2" t="s">
        <v>171</v>
      </c>
      <c r="AU3171" s="242" t="s">
        <v>81</v>
      </c>
      <c r="AV3171" s="13" t="s">
        <v>79</v>
      </c>
      <c r="AW3171" s="13" t="s">
        <v>33</v>
      </c>
      <c r="AX3171" s="13" t="s">
        <v>72</v>
      </c>
      <c r="AY3171" s="242" t="s">
        <v>160</v>
      </c>
    </row>
    <row r="3172" s="14" customFormat="1">
      <c r="A3172" s="14"/>
      <c r="B3172" s="243"/>
      <c r="C3172" s="244"/>
      <c r="D3172" s="234" t="s">
        <v>171</v>
      </c>
      <c r="E3172" s="245" t="s">
        <v>19</v>
      </c>
      <c r="F3172" s="246" t="s">
        <v>1376</v>
      </c>
      <c r="G3172" s="244"/>
      <c r="H3172" s="247">
        <v>64.183000000000007</v>
      </c>
      <c r="I3172" s="248"/>
      <c r="J3172" s="244"/>
      <c r="K3172" s="244"/>
      <c r="L3172" s="249"/>
      <c r="M3172" s="250"/>
      <c r="N3172" s="251"/>
      <c r="O3172" s="251"/>
      <c r="P3172" s="251"/>
      <c r="Q3172" s="251"/>
      <c r="R3172" s="251"/>
      <c r="S3172" s="251"/>
      <c r="T3172" s="252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3" t="s">
        <v>171</v>
      </c>
      <c r="AU3172" s="253" t="s">
        <v>81</v>
      </c>
      <c r="AV3172" s="14" t="s">
        <v>81</v>
      </c>
      <c r="AW3172" s="14" t="s">
        <v>33</v>
      </c>
      <c r="AX3172" s="14" t="s">
        <v>72</v>
      </c>
      <c r="AY3172" s="253" t="s">
        <v>160</v>
      </c>
    </row>
    <row r="3173" s="14" customFormat="1">
      <c r="A3173" s="14"/>
      <c r="B3173" s="243"/>
      <c r="C3173" s="244"/>
      <c r="D3173" s="234" t="s">
        <v>171</v>
      </c>
      <c r="E3173" s="245" t="s">
        <v>19</v>
      </c>
      <c r="F3173" s="246" t="s">
        <v>1346</v>
      </c>
      <c r="G3173" s="244"/>
      <c r="H3173" s="247">
        <v>1</v>
      </c>
      <c r="I3173" s="248"/>
      <c r="J3173" s="244"/>
      <c r="K3173" s="244"/>
      <c r="L3173" s="249"/>
      <c r="M3173" s="250"/>
      <c r="N3173" s="251"/>
      <c r="O3173" s="251"/>
      <c r="P3173" s="251"/>
      <c r="Q3173" s="251"/>
      <c r="R3173" s="251"/>
      <c r="S3173" s="251"/>
      <c r="T3173" s="252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3" t="s">
        <v>171</v>
      </c>
      <c r="AU3173" s="253" t="s">
        <v>81</v>
      </c>
      <c r="AV3173" s="14" t="s">
        <v>81</v>
      </c>
      <c r="AW3173" s="14" t="s">
        <v>33</v>
      </c>
      <c r="AX3173" s="14" t="s">
        <v>72</v>
      </c>
      <c r="AY3173" s="253" t="s">
        <v>160</v>
      </c>
    </row>
    <row r="3174" s="14" customFormat="1">
      <c r="A3174" s="14"/>
      <c r="B3174" s="243"/>
      <c r="C3174" s="244"/>
      <c r="D3174" s="234" t="s">
        <v>171</v>
      </c>
      <c r="E3174" s="245" t="s">
        <v>19</v>
      </c>
      <c r="F3174" s="246" t="s">
        <v>1366</v>
      </c>
      <c r="G3174" s="244"/>
      <c r="H3174" s="247">
        <v>-7</v>
      </c>
      <c r="I3174" s="248"/>
      <c r="J3174" s="244"/>
      <c r="K3174" s="244"/>
      <c r="L3174" s="249"/>
      <c r="M3174" s="250"/>
      <c r="N3174" s="251"/>
      <c r="O3174" s="251"/>
      <c r="P3174" s="251"/>
      <c r="Q3174" s="251"/>
      <c r="R3174" s="251"/>
      <c r="S3174" s="251"/>
      <c r="T3174" s="252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3" t="s">
        <v>171</v>
      </c>
      <c r="AU3174" s="253" t="s">
        <v>81</v>
      </c>
      <c r="AV3174" s="14" t="s">
        <v>81</v>
      </c>
      <c r="AW3174" s="14" t="s">
        <v>33</v>
      </c>
      <c r="AX3174" s="14" t="s">
        <v>72</v>
      </c>
      <c r="AY3174" s="253" t="s">
        <v>160</v>
      </c>
    </row>
    <row r="3175" s="13" customFormat="1">
      <c r="A3175" s="13"/>
      <c r="B3175" s="232"/>
      <c r="C3175" s="233"/>
      <c r="D3175" s="234" t="s">
        <v>171</v>
      </c>
      <c r="E3175" s="235" t="s">
        <v>19</v>
      </c>
      <c r="F3175" s="236" t="s">
        <v>1377</v>
      </c>
      <c r="G3175" s="233"/>
      <c r="H3175" s="235" t="s">
        <v>19</v>
      </c>
      <c r="I3175" s="237"/>
      <c r="J3175" s="233"/>
      <c r="K3175" s="233"/>
      <c r="L3175" s="238"/>
      <c r="M3175" s="239"/>
      <c r="N3175" s="240"/>
      <c r="O3175" s="240"/>
      <c r="P3175" s="240"/>
      <c r="Q3175" s="240"/>
      <c r="R3175" s="240"/>
      <c r="S3175" s="240"/>
      <c r="T3175" s="241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2" t="s">
        <v>171</v>
      </c>
      <c r="AU3175" s="242" t="s">
        <v>81</v>
      </c>
      <c r="AV3175" s="13" t="s">
        <v>79</v>
      </c>
      <c r="AW3175" s="13" t="s">
        <v>33</v>
      </c>
      <c r="AX3175" s="13" t="s">
        <v>72</v>
      </c>
      <c r="AY3175" s="242" t="s">
        <v>160</v>
      </c>
    </row>
    <row r="3176" s="14" customFormat="1">
      <c r="A3176" s="14"/>
      <c r="B3176" s="243"/>
      <c r="C3176" s="244"/>
      <c r="D3176" s="234" t="s">
        <v>171</v>
      </c>
      <c r="E3176" s="245" t="s">
        <v>19</v>
      </c>
      <c r="F3176" s="246" t="s">
        <v>1368</v>
      </c>
      <c r="G3176" s="244"/>
      <c r="H3176" s="247">
        <v>29.41</v>
      </c>
      <c r="I3176" s="248"/>
      <c r="J3176" s="244"/>
      <c r="K3176" s="244"/>
      <c r="L3176" s="249"/>
      <c r="M3176" s="250"/>
      <c r="N3176" s="251"/>
      <c r="O3176" s="251"/>
      <c r="P3176" s="251"/>
      <c r="Q3176" s="251"/>
      <c r="R3176" s="251"/>
      <c r="S3176" s="251"/>
      <c r="T3176" s="252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3" t="s">
        <v>171</v>
      </c>
      <c r="AU3176" s="253" t="s">
        <v>81</v>
      </c>
      <c r="AV3176" s="14" t="s">
        <v>81</v>
      </c>
      <c r="AW3176" s="14" t="s">
        <v>33</v>
      </c>
      <c r="AX3176" s="14" t="s">
        <v>72</v>
      </c>
      <c r="AY3176" s="253" t="s">
        <v>160</v>
      </c>
    </row>
    <row r="3177" s="14" customFormat="1">
      <c r="A3177" s="14"/>
      <c r="B3177" s="243"/>
      <c r="C3177" s="244"/>
      <c r="D3177" s="234" t="s">
        <v>171</v>
      </c>
      <c r="E3177" s="245" t="s">
        <v>19</v>
      </c>
      <c r="F3177" s="246" t="s">
        <v>1363</v>
      </c>
      <c r="G3177" s="244"/>
      <c r="H3177" s="247">
        <v>-1.5760000000000001</v>
      </c>
      <c r="I3177" s="248"/>
      <c r="J3177" s="244"/>
      <c r="K3177" s="244"/>
      <c r="L3177" s="249"/>
      <c r="M3177" s="250"/>
      <c r="N3177" s="251"/>
      <c r="O3177" s="251"/>
      <c r="P3177" s="251"/>
      <c r="Q3177" s="251"/>
      <c r="R3177" s="251"/>
      <c r="S3177" s="251"/>
      <c r="T3177" s="252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3" t="s">
        <v>171</v>
      </c>
      <c r="AU3177" s="253" t="s">
        <v>81</v>
      </c>
      <c r="AV3177" s="14" t="s">
        <v>81</v>
      </c>
      <c r="AW3177" s="14" t="s">
        <v>33</v>
      </c>
      <c r="AX3177" s="14" t="s">
        <v>72</v>
      </c>
      <c r="AY3177" s="253" t="s">
        <v>160</v>
      </c>
    </row>
    <row r="3178" s="16" customFormat="1">
      <c r="A3178" s="16"/>
      <c r="B3178" s="265"/>
      <c r="C3178" s="266"/>
      <c r="D3178" s="234" t="s">
        <v>171</v>
      </c>
      <c r="E3178" s="267" t="s">
        <v>19</v>
      </c>
      <c r="F3178" s="268" t="s">
        <v>198</v>
      </c>
      <c r="G3178" s="266"/>
      <c r="H3178" s="269">
        <v>1173.6320000000001</v>
      </c>
      <c r="I3178" s="270"/>
      <c r="J3178" s="266"/>
      <c r="K3178" s="266"/>
      <c r="L3178" s="271"/>
      <c r="M3178" s="272"/>
      <c r="N3178" s="273"/>
      <c r="O3178" s="273"/>
      <c r="P3178" s="273"/>
      <c r="Q3178" s="273"/>
      <c r="R3178" s="273"/>
      <c r="S3178" s="273"/>
      <c r="T3178" s="274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T3178" s="275" t="s">
        <v>171</v>
      </c>
      <c r="AU3178" s="275" t="s">
        <v>81</v>
      </c>
      <c r="AV3178" s="16" t="s">
        <v>178</v>
      </c>
      <c r="AW3178" s="16" t="s">
        <v>33</v>
      </c>
      <c r="AX3178" s="16" t="s">
        <v>72</v>
      </c>
      <c r="AY3178" s="275" t="s">
        <v>160</v>
      </c>
    </row>
    <row r="3179" s="13" customFormat="1">
      <c r="A3179" s="13"/>
      <c r="B3179" s="232"/>
      <c r="C3179" s="233"/>
      <c r="D3179" s="234" t="s">
        <v>171</v>
      </c>
      <c r="E3179" s="235" t="s">
        <v>19</v>
      </c>
      <c r="F3179" s="236" t="s">
        <v>1388</v>
      </c>
      <c r="G3179" s="233"/>
      <c r="H3179" s="235" t="s">
        <v>19</v>
      </c>
      <c r="I3179" s="237"/>
      <c r="J3179" s="233"/>
      <c r="K3179" s="233"/>
      <c r="L3179" s="238"/>
      <c r="M3179" s="239"/>
      <c r="N3179" s="240"/>
      <c r="O3179" s="240"/>
      <c r="P3179" s="240"/>
      <c r="Q3179" s="240"/>
      <c r="R3179" s="240"/>
      <c r="S3179" s="240"/>
      <c r="T3179" s="241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2" t="s">
        <v>171</v>
      </c>
      <c r="AU3179" s="242" t="s">
        <v>81</v>
      </c>
      <c r="AV3179" s="13" t="s">
        <v>79</v>
      </c>
      <c r="AW3179" s="13" t="s">
        <v>33</v>
      </c>
      <c r="AX3179" s="13" t="s">
        <v>72</v>
      </c>
      <c r="AY3179" s="242" t="s">
        <v>160</v>
      </c>
    </row>
    <row r="3180" s="14" customFormat="1">
      <c r="A3180" s="14"/>
      <c r="B3180" s="243"/>
      <c r="C3180" s="244"/>
      <c r="D3180" s="234" t="s">
        <v>171</v>
      </c>
      <c r="E3180" s="245" t="s">
        <v>19</v>
      </c>
      <c r="F3180" s="246" t="s">
        <v>1389</v>
      </c>
      <c r="G3180" s="244"/>
      <c r="H3180" s="247">
        <v>-113.958</v>
      </c>
      <c r="I3180" s="248"/>
      <c r="J3180" s="244"/>
      <c r="K3180" s="244"/>
      <c r="L3180" s="249"/>
      <c r="M3180" s="250"/>
      <c r="N3180" s="251"/>
      <c r="O3180" s="251"/>
      <c r="P3180" s="251"/>
      <c r="Q3180" s="251"/>
      <c r="R3180" s="251"/>
      <c r="S3180" s="251"/>
      <c r="T3180" s="252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3" t="s">
        <v>171</v>
      </c>
      <c r="AU3180" s="253" t="s">
        <v>81</v>
      </c>
      <c r="AV3180" s="14" t="s">
        <v>81</v>
      </c>
      <c r="AW3180" s="14" t="s">
        <v>33</v>
      </c>
      <c r="AX3180" s="14" t="s">
        <v>72</v>
      </c>
      <c r="AY3180" s="253" t="s">
        <v>160</v>
      </c>
    </row>
    <row r="3181" s="16" customFormat="1">
      <c r="A3181" s="16"/>
      <c r="B3181" s="265"/>
      <c r="C3181" s="266"/>
      <c r="D3181" s="234" t="s">
        <v>171</v>
      </c>
      <c r="E3181" s="267" t="s">
        <v>19</v>
      </c>
      <c r="F3181" s="268" t="s">
        <v>198</v>
      </c>
      <c r="G3181" s="266"/>
      <c r="H3181" s="269">
        <v>-113.958</v>
      </c>
      <c r="I3181" s="270"/>
      <c r="J3181" s="266"/>
      <c r="K3181" s="266"/>
      <c r="L3181" s="271"/>
      <c r="M3181" s="272"/>
      <c r="N3181" s="273"/>
      <c r="O3181" s="273"/>
      <c r="P3181" s="273"/>
      <c r="Q3181" s="273"/>
      <c r="R3181" s="273"/>
      <c r="S3181" s="273"/>
      <c r="T3181" s="274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T3181" s="275" t="s">
        <v>171</v>
      </c>
      <c r="AU3181" s="275" t="s">
        <v>81</v>
      </c>
      <c r="AV3181" s="16" t="s">
        <v>178</v>
      </c>
      <c r="AW3181" s="16" t="s">
        <v>33</v>
      </c>
      <c r="AX3181" s="16" t="s">
        <v>72</v>
      </c>
      <c r="AY3181" s="275" t="s">
        <v>160</v>
      </c>
    </row>
    <row r="3182" s="15" customFormat="1">
      <c r="A3182" s="15"/>
      <c r="B3182" s="254"/>
      <c r="C3182" s="255"/>
      <c r="D3182" s="234" t="s">
        <v>171</v>
      </c>
      <c r="E3182" s="256" t="s">
        <v>19</v>
      </c>
      <c r="F3182" s="257" t="s">
        <v>173</v>
      </c>
      <c r="G3182" s="255"/>
      <c r="H3182" s="258">
        <v>1059.674</v>
      </c>
      <c r="I3182" s="259"/>
      <c r="J3182" s="255"/>
      <c r="K3182" s="255"/>
      <c r="L3182" s="260"/>
      <c r="M3182" s="261"/>
      <c r="N3182" s="262"/>
      <c r="O3182" s="262"/>
      <c r="P3182" s="262"/>
      <c r="Q3182" s="262"/>
      <c r="R3182" s="262"/>
      <c r="S3182" s="262"/>
      <c r="T3182" s="263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T3182" s="264" t="s">
        <v>171</v>
      </c>
      <c r="AU3182" s="264" t="s">
        <v>81</v>
      </c>
      <c r="AV3182" s="15" t="s">
        <v>167</v>
      </c>
      <c r="AW3182" s="15" t="s">
        <v>33</v>
      </c>
      <c r="AX3182" s="15" t="s">
        <v>79</v>
      </c>
      <c r="AY3182" s="264" t="s">
        <v>160</v>
      </c>
    </row>
    <row r="3183" s="12" customFormat="1" ht="22.8" customHeight="1">
      <c r="A3183" s="12"/>
      <c r="B3183" s="198"/>
      <c r="C3183" s="199"/>
      <c r="D3183" s="200" t="s">
        <v>71</v>
      </c>
      <c r="E3183" s="212" t="s">
        <v>634</v>
      </c>
      <c r="F3183" s="212" t="s">
        <v>635</v>
      </c>
      <c r="G3183" s="199"/>
      <c r="H3183" s="199"/>
      <c r="I3183" s="202"/>
      <c r="J3183" s="213">
        <f>BK3183</f>
        <v>0</v>
      </c>
      <c r="K3183" s="199"/>
      <c r="L3183" s="204"/>
      <c r="M3183" s="205"/>
      <c r="N3183" s="206"/>
      <c r="O3183" s="206"/>
      <c r="P3183" s="207">
        <f>SUM(P3184:P3231)</f>
        <v>0</v>
      </c>
      <c r="Q3183" s="206"/>
      <c r="R3183" s="207">
        <f>SUM(R3184:R3231)</f>
        <v>0.046770000000000006</v>
      </c>
      <c r="S3183" s="206"/>
      <c r="T3183" s="208">
        <f>SUM(T3184:T3231)</f>
        <v>0</v>
      </c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R3183" s="209" t="s">
        <v>81</v>
      </c>
      <c r="AT3183" s="210" t="s">
        <v>71</v>
      </c>
      <c r="AU3183" s="210" t="s">
        <v>79</v>
      </c>
      <c r="AY3183" s="209" t="s">
        <v>160</v>
      </c>
      <c r="BK3183" s="211">
        <f>SUM(BK3184:BK3231)</f>
        <v>0</v>
      </c>
    </row>
    <row r="3184" s="2" customFormat="1" ht="24.15" customHeight="1">
      <c r="A3184" s="40"/>
      <c r="B3184" s="41"/>
      <c r="C3184" s="214" t="s">
        <v>2890</v>
      </c>
      <c r="D3184" s="214" t="s">
        <v>162</v>
      </c>
      <c r="E3184" s="215" t="s">
        <v>2891</v>
      </c>
      <c r="F3184" s="216" t="s">
        <v>2892</v>
      </c>
      <c r="G3184" s="217" t="s">
        <v>165</v>
      </c>
      <c r="H3184" s="218">
        <v>13</v>
      </c>
      <c r="I3184" s="219"/>
      <c r="J3184" s="220">
        <f>ROUND(I3184*H3184,2)</f>
        <v>0</v>
      </c>
      <c r="K3184" s="216" t="s">
        <v>166</v>
      </c>
      <c r="L3184" s="46"/>
      <c r="M3184" s="221" t="s">
        <v>19</v>
      </c>
      <c r="N3184" s="222" t="s">
        <v>43</v>
      </c>
      <c r="O3184" s="86"/>
      <c r="P3184" s="223">
        <f>O3184*H3184</f>
        <v>0</v>
      </c>
      <c r="Q3184" s="223">
        <v>0</v>
      </c>
      <c r="R3184" s="223">
        <f>Q3184*H3184</f>
        <v>0</v>
      </c>
      <c r="S3184" s="223">
        <v>0</v>
      </c>
      <c r="T3184" s="224">
        <f>S3184*H3184</f>
        <v>0</v>
      </c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R3184" s="225" t="s">
        <v>269</v>
      </c>
      <c r="AT3184" s="225" t="s">
        <v>162</v>
      </c>
      <c r="AU3184" s="225" t="s">
        <v>81</v>
      </c>
      <c r="AY3184" s="19" t="s">
        <v>160</v>
      </c>
      <c r="BE3184" s="226">
        <f>IF(N3184="základní",J3184,0)</f>
        <v>0</v>
      </c>
      <c r="BF3184" s="226">
        <f>IF(N3184="snížená",J3184,0)</f>
        <v>0</v>
      </c>
      <c r="BG3184" s="226">
        <f>IF(N3184="zákl. přenesená",J3184,0)</f>
        <v>0</v>
      </c>
      <c r="BH3184" s="226">
        <f>IF(N3184="sníž. přenesená",J3184,0)</f>
        <v>0</v>
      </c>
      <c r="BI3184" s="226">
        <f>IF(N3184="nulová",J3184,0)</f>
        <v>0</v>
      </c>
      <c r="BJ3184" s="19" t="s">
        <v>79</v>
      </c>
      <c r="BK3184" s="226">
        <f>ROUND(I3184*H3184,2)</f>
        <v>0</v>
      </c>
      <c r="BL3184" s="19" t="s">
        <v>269</v>
      </c>
      <c r="BM3184" s="225" t="s">
        <v>2893</v>
      </c>
    </row>
    <row r="3185" s="2" customFormat="1">
      <c r="A3185" s="40"/>
      <c r="B3185" s="41"/>
      <c r="C3185" s="42"/>
      <c r="D3185" s="227" t="s">
        <v>169</v>
      </c>
      <c r="E3185" s="42"/>
      <c r="F3185" s="228" t="s">
        <v>2894</v>
      </c>
      <c r="G3185" s="42"/>
      <c r="H3185" s="42"/>
      <c r="I3185" s="229"/>
      <c r="J3185" s="42"/>
      <c r="K3185" s="42"/>
      <c r="L3185" s="46"/>
      <c r="M3185" s="230"/>
      <c r="N3185" s="231"/>
      <c r="O3185" s="86"/>
      <c r="P3185" s="86"/>
      <c r="Q3185" s="86"/>
      <c r="R3185" s="86"/>
      <c r="S3185" s="86"/>
      <c r="T3185" s="87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T3185" s="19" t="s">
        <v>169</v>
      </c>
      <c r="AU3185" s="19" t="s">
        <v>81</v>
      </c>
    </row>
    <row r="3186" s="13" customFormat="1">
      <c r="A3186" s="13"/>
      <c r="B3186" s="232"/>
      <c r="C3186" s="233"/>
      <c r="D3186" s="234" t="s">
        <v>171</v>
      </c>
      <c r="E3186" s="235" t="s">
        <v>19</v>
      </c>
      <c r="F3186" s="236" t="s">
        <v>324</v>
      </c>
      <c r="G3186" s="233"/>
      <c r="H3186" s="235" t="s">
        <v>19</v>
      </c>
      <c r="I3186" s="237"/>
      <c r="J3186" s="233"/>
      <c r="K3186" s="233"/>
      <c r="L3186" s="238"/>
      <c r="M3186" s="239"/>
      <c r="N3186" s="240"/>
      <c r="O3186" s="240"/>
      <c r="P3186" s="240"/>
      <c r="Q3186" s="240"/>
      <c r="R3186" s="240"/>
      <c r="S3186" s="240"/>
      <c r="T3186" s="241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2" t="s">
        <v>171</v>
      </c>
      <c r="AU3186" s="242" t="s">
        <v>81</v>
      </c>
      <c r="AV3186" s="13" t="s">
        <v>79</v>
      </c>
      <c r="AW3186" s="13" t="s">
        <v>33</v>
      </c>
      <c r="AX3186" s="13" t="s">
        <v>72</v>
      </c>
      <c r="AY3186" s="242" t="s">
        <v>160</v>
      </c>
    </row>
    <row r="3187" s="14" customFormat="1">
      <c r="A3187" s="14"/>
      <c r="B3187" s="243"/>
      <c r="C3187" s="244"/>
      <c r="D3187" s="234" t="s">
        <v>171</v>
      </c>
      <c r="E3187" s="245" t="s">
        <v>19</v>
      </c>
      <c r="F3187" s="246" t="s">
        <v>2895</v>
      </c>
      <c r="G3187" s="244"/>
      <c r="H3187" s="247">
        <v>6</v>
      </c>
      <c r="I3187" s="248"/>
      <c r="J3187" s="244"/>
      <c r="K3187" s="244"/>
      <c r="L3187" s="249"/>
      <c r="M3187" s="250"/>
      <c r="N3187" s="251"/>
      <c r="O3187" s="251"/>
      <c r="P3187" s="251"/>
      <c r="Q3187" s="251"/>
      <c r="R3187" s="251"/>
      <c r="S3187" s="251"/>
      <c r="T3187" s="252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3" t="s">
        <v>171</v>
      </c>
      <c r="AU3187" s="253" t="s">
        <v>81</v>
      </c>
      <c r="AV3187" s="14" t="s">
        <v>81</v>
      </c>
      <c r="AW3187" s="14" t="s">
        <v>33</v>
      </c>
      <c r="AX3187" s="14" t="s">
        <v>72</v>
      </c>
      <c r="AY3187" s="253" t="s">
        <v>160</v>
      </c>
    </row>
    <row r="3188" s="13" customFormat="1">
      <c r="A3188" s="13"/>
      <c r="B3188" s="232"/>
      <c r="C3188" s="233"/>
      <c r="D3188" s="234" t="s">
        <v>171</v>
      </c>
      <c r="E3188" s="235" t="s">
        <v>19</v>
      </c>
      <c r="F3188" s="236" t="s">
        <v>326</v>
      </c>
      <c r="G3188" s="233"/>
      <c r="H3188" s="235" t="s">
        <v>19</v>
      </c>
      <c r="I3188" s="237"/>
      <c r="J3188" s="233"/>
      <c r="K3188" s="233"/>
      <c r="L3188" s="238"/>
      <c r="M3188" s="239"/>
      <c r="N3188" s="240"/>
      <c r="O3188" s="240"/>
      <c r="P3188" s="240"/>
      <c r="Q3188" s="240"/>
      <c r="R3188" s="240"/>
      <c r="S3188" s="240"/>
      <c r="T3188" s="241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2" t="s">
        <v>171</v>
      </c>
      <c r="AU3188" s="242" t="s">
        <v>81</v>
      </c>
      <c r="AV3188" s="13" t="s">
        <v>79</v>
      </c>
      <c r="AW3188" s="13" t="s">
        <v>33</v>
      </c>
      <c r="AX3188" s="13" t="s">
        <v>72</v>
      </c>
      <c r="AY3188" s="242" t="s">
        <v>160</v>
      </c>
    </row>
    <row r="3189" s="14" customFormat="1">
      <c r="A3189" s="14"/>
      <c r="B3189" s="243"/>
      <c r="C3189" s="244"/>
      <c r="D3189" s="234" t="s">
        <v>171</v>
      </c>
      <c r="E3189" s="245" t="s">
        <v>19</v>
      </c>
      <c r="F3189" s="246" t="s">
        <v>213</v>
      </c>
      <c r="G3189" s="244"/>
      <c r="H3189" s="247">
        <v>7</v>
      </c>
      <c r="I3189" s="248"/>
      <c r="J3189" s="244"/>
      <c r="K3189" s="244"/>
      <c r="L3189" s="249"/>
      <c r="M3189" s="250"/>
      <c r="N3189" s="251"/>
      <c r="O3189" s="251"/>
      <c r="P3189" s="251"/>
      <c r="Q3189" s="251"/>
      <c r="R3189" s="251"/>
      <c r="S3189" s="251"/>
      <c r="T3189" s="252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3" t="s">
        <v>171</v>
      </c>
      <c r="AU3189" s="253" t="s">
        <v>81</v>
      </c>
      <c r="AV3189" s="14" t="s">
        <v>81</v>
      </c>
      <c r="AW3189" s="14" t="s">
        <v>33</v>
      </c>
      <c r="AX3189" s="14" t="s">
        <v>72</v>
      </c>
      <c r="AY3189" s="253" t="s">
        <v>160</v>
      </c>
    </row>
    <row r="3190" s="15" customFormat="1">
      <c r="A3190" s="15"/>
      <c r="B3190" s="254"/>
      <c r="C3190" s="255"/>
      <c r="D3190" s="234" t="s">
        <v>171</v>
      </c>
      <c r="E3190" s="256" t="s">
        <v>19</v>
      </c>
      <c r="F3190" s="257" t="s">
        <v>173</v>
      </c>
      <c r="G3190" s="255"/>
      <c r="H3190" s="258">
        <v>13</v>
      </c>
      <c r="I3190" s="259"/>
      <c r="J3190" s="255"/>
      <c r="K3190" s="255"/>
      <c r="L3190" s="260"/>
      <c r="M3190" s="261"/>
      <c r="N3190" s="262"/>
      <c r="O3190" s="262"/>
      <c r="P3190" s="262"/>
      <c r="Q3190" s="262"/>
      <c r="R3190" s="262"/>
      <c r="S3190" s="262"/>
      <c r="T3190" s="263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5"/>
      <c r="AE3190" s="15"/>
      <c r="AT3190" s="264" t="s">
        <v>171</v>
      </c>
      <c r="AU3190" s="264" t="s">
        <v>81</v>
      </c>
      <c r="AV3190" s="15" t="s">
        <v>167</v>
      </c>
      <c r="AW3190" s="15" t="s">
        <v>33</v>
      </c>
      <c r="AX3190" s="15" t="s">
        <v>79</v>
      </c>
      <c r="AY3190" s="264" t="s">
        <v>160</v>
      </c>
    </row>
    <row r="3191" s="2" customFormat="1" ht="16.5" customHeight="1">
      <c r="A3191" s="40"/>
      <c r="B3191" s="41"/>
      <c r="C3191" s="279" t="s">
        <v>2896</v>
      </c>
      <c r="D3191" s="279" t="s">
        <v>1270</v>
      </c>
      <c r="E3191" s="280" t="s">
        <v>2897</v>
      </c>
      <c r="F3191" s="281" t="s">
        <v>2898</v>
      </c>
      <c r="G3191" s="282" t="s">
        <v>181</v>
      </c>
      <c r="H3191" s="283">
        <v>13.529999999999999</v>
      </c>
      <c r="I3191" s="284"/>
      <c r="J3191" s="285">
        <f>ROUND(I3191*H3191,2)</f>
        <v>0</v>
      </c>
      <c r="K3191" s="281" t="s">
        <v>166</v>
      </c>
      <c r="L3191" s="286"/>
      <c r="M3191" s="287" t="s">
        <v>19</v>
      </c>
      <c r="N3191" s="288" t="s">
        <v>43</v>
      </c>
      <c r="O3191" s="86"/>
      <c r="P3191" s="223">
        <f>O3191*H3191</f>
        <v>0</v>
      </c>
      <c r="Q3191" s="223">
        <v>0.001</v>
      </c>
      <c r="R3191" s="223">
        <f>Q3191*H3191</f>
        <v>0.01353</v>
      </c>
      <c r="S3191" s="223">
        <v>0</v>
      </c>
      <c r="T3191" s="224">
        <f>S3191*H3191</f>
        <v>0</v>
      </c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R3191" s="225" t="s">
        <v>367</v>
      </c>
      <c r="AT3191" s="225" t="s">
        <v>1270</v>
      </c>
      <c r="AU3191" s="225" t="s">
        <v>81</v>
      </c>
      <c r="AY3191" s="19" t="s">
        <v>160</v>
      </c>
      <c r="BE3191" s="226">
        <f>IF(N3191="základní",J3191,0)</f>
        <v>0</v>
      </c>
      <c r="BF3191" s="226">
        <f>IF(N3191="snížená",J3191,0)</f>
        <v>0</v>
      </c>
      <c r="BG3191" s="226">
        <f>IF(N3191="zákl. přenesená",J3191,0)</f>
        <v>0</v>
      </c>
      <c r="BH3191" s="226">
        <f>IF(N3191="sníž. přenesená",J3191,0)</f>
        <v>0</v>
      </c>
      <c r="BI3191" s="226">
        <f>IF(N3191="nulová",J3191,0)</f>
        <v>0</v>
      </c>
      <c r="BJ3191" s="19" t="s">
        <v>79</v>
      </c>
      <c r="BK3191" s="226">
        <f>ROUND(I3191*H3191,2)</f>
        <v>0</v>
      </c>
      <c r="BL3191" s="19" t="s">
        <v>269</v>
      </c>
      <c r="BM3191" s="225" t="s">
        <v>2899</v>
      </c>
    </row>
    <row r="3192" s="13" customFormat="1">
      <c r="A3192" s="13"/>
      <c r="B3192" s="232"/>
      <c r="C3192" s="233"/>
      <c r="D3192" s="234" t="s">
        <v>171</v>
      </c>
      <c r="E3192" s="235" t="s">
        <v>19</v>
      </c>
      <c r="F3192" s="236" t="s">
        <v>324</v>
      </c>
      <c r="G3192" s="233"/>
      <c r="H3192" s="235" t="s">
        <v>19</v>
      </c>
      <c r="I3192" s="237"/>
      <c r="J3192" s="233"/>
      <c r="K3192" s="233"/>
      <c r="L3192" s="238"/>
      <c r="M3192" s="239"/>
      <c r="N3192" s="240"/>
      <c r="O3192" s="240"/>
      <c r="P3192" s="240"/>
      <c r="Q3192" s="240"/>
      <c r="R3192" s="240"/>
      <c r="S3192" s="240"/>
      <c r="T3192" s="241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2" t="s">
        <v>171</v>
      </c>
      <c r="AU3192" s="242" t="s">
        <v>81</v>
      </c>
      <c r="AV3192" s="13" t="s">
        <v>79</v>
      </c>
      <c r="AW3192" s="13" t="s">
        <v>33</v>
      </c>
      <c r="AX3192" s="13" t="s">
        <v>72</v>
      </c>
      <c r="AY3192" s="242" t="s">
        <v>160</v>
      </c>
    </row>
    <row r="3193" s="14" customFormat="1">
      <c r="A3193" s="14"/>
      <c r="B3193" s="243"/>
      <c r="C3193" s="244"/>
      <c r="D3193" s="234" t="s">
        <v>171</v>
      </c>
      <c r="E3193" s="245" t="s">
        <v>19</v>
      </c>
      <c r="F3193" s="246" t="s">
        <v>2900</v>
      </c>
      <c r="G3193" s="244"/>
      <c r="H3193" s="247">
        <v>2.0699999999999998</v>
      </c>
      <c r="I3193" s="248"/>
      <c r="J3193" s="244"/>
      <c r="K3193" s="244"/>
      <c r="L3193" s="249"/>
      <c r="M3193" s="250"/>
      <c r="N3193" s="251"/>
      <c r="O3193" s="251"/>
      <c r="P3193" s="251"/>
      <c r="Q3193" s="251"/>
      <c r="R3193" s="251"/>
      <c r="S3193" s="251"/>
      <c r="T3193" s="252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3" t="s">
        <v>171</v>
      </c>
      <c r="AU3193" s="253" t="s">
        <v>81</v>
      </c>
      <c r="AV3193" s="14" t="s">
        <v>81</v>
      </c>
      <c r="AW3193" s="14" t="s">
        <v>33</v>
      </c>
      <c r="AX3193" s="14" t="s">
        <v>72</v>
      </c>
      <c r="AY3193" s="253" t="s">
        <v>160</v>
      </c>
    </row>
    <row r="3194" s="14" customFormat="1">
      <c r="A3194" s="14"/>
      <c r="B3194" s="243"/>
      <c r="C3194" s="244"/>
      <c r="D3194" s="234" t="s">
        <v>171</v>
      </c>
      <c r="E3194" s="245" t="s">
        <v>19</v>
      </c>
      <c r="F3194" s="246" t="s">
        <v>2901</v>
      </c>
      <c r="G3194" s="244"/>
      <c r="H3194" s="247">
        <v>9.3599999999999994</v>
      </c>
      <c r="I3194" s="248"/>
      <c r="J3194" s="244"/>
      <c r="K3194" s="244"/>
      <c r="L3194" s="249"/>
      <c r="M3194" s="250"/>
      <c r="N3194" s="251"/>
      <c r="O3194" s="251"/>
      <c r="P3194" s="251"/>
      <c r="Q3194" s="251"/>
      <c r="R3194" s="251"/>
      <c r="S3194" s="251"/>
      <c r="T3194" s="252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3" t="s">
        <v>171</v>
      </c>
      <c r="AU3194" s="253" t="s">
        <v>81</v>
      </c>
      <c r="AV3194" s="14" t="s">
        <v>81</v>
      </c>
      <c r="AW3194" s="14" t="s">
        <v>33</v>
      </c>
      <c r="AX3194" s="14" t="s">
        <v>72</v>
      </c>
      <c r="AY3194" s="253" t="s">
        <v>160</v>
      </c>
    </row>
    <row r="3195" s="13" customFormat="1">
      <c r="A3195" s="13"/>
      <c r="B3195" s="232"/>
      <c r="C3195" s="233"/>
      <c r="D3195" s="234" t="s">
        <v>171</v>
      </c>
      <c r="E3195" s="235" t="s">
        <v>19</v>
      </c>
      <c r="F3195" s="236" t="s">
        <v>326</v>
      </c>
      <c r="G3195" s="233"/>
      <c r="H3195" s="235" t="s">
        <v>19</v>
      </c>
      <c r="I3195" s="237"/>
      <c r="J3195" s="233"/>
      <c r="K3195" s="233"/>
      <c r="L3195" s="238"/>
      <c r="M3195" s="239"/>
      <c r="N3195" s="240"/>
      <c r="O3195" s="240"/>
      <c r="P3195" s="240"/>
      <c r="Q3195" s="240"/>
      <c r="R3195" s="240"/>
      <c r="S3195" s="240"/>
      <c r="T3195" s="241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2" t="s">
        <v>171</v>
      </c>
      <c r="AU3195" s="242" t="s">
        <v>81</v>
      </c>
      <c r="AV3195" s="13" t="s">
        <v>79</v>
      </c>
      <c r="AW3195" s="13" t="s">
        <v>33</v>
      </c>
      <c r="AX3195" s="13" t="s">
        <v>72</v>
      </c>
      <c r="AY3195" s="242" t="s">
        <v>160</v>
      </c>
    </row>
    <row r="3196" s="14" customFormat="1">
      <c r="A3196" s="14"/>
      <c r="B3196" s="243"/>
      <c r="C3196" s="244"/>
      <c r="D3196" s="234" t="s">
        <v>171</v>
      </c>
      <c r="E3196" s="245" t="s">
        <v>19</v>
      </c>
      <c r="F3196" s="246" t="s">
        <v>2902</v>
      </c>
      <c r="G3196" s="244"/>
      <c r="H3196" s="247">
        <v>2.1000000000000001</v>
      </c>
      <c r="I3196" s="248"/>
      <c r="J3196" s="244"/>
      <c r="K3196" s="244"/>
      <c r="L3196" s="249"/>
      <c r="M3196" s="250"/>
      <c r="N3196" s="251"/>
      <c r="O3196" s="251"/>
      <c r="P3196" s="251"/>
      <c r="Q3196" s="251"/>
      <c r="R3196" s="251"/>
      <c r="S3196" s="251"/>
      <c r="T3196" s="252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3" t="s">
        <v>171</v>
      </c>
      <c r="AU3196" s="253" t="s">
        <v>81</v>
      </c>
      <c r="AV3196" s="14" t="s">
        <v>81</v>
      </c>
      <c r="AW3196" s="14" t="s">
        <v>33</v>
      </c>
      <c r="AX3196" s="14" t="s">
        <v>72</v>
      </c>
      <c r="AY3196" s="253" t="s">
        <v>160</v>
      </c>
    </row>
    <row r="3197" s="15" customFormat="1">
      <c r="A3197" s="15"/>
      <c r="B3197" s="254"/>
      <c r="C3197" s="255"/>
      <c r="D3197" s="234" t="s">
        <v>171</v>
      </c>
      <c r="E3197" s="256" t="s">
        <v>19</v>
      </c>
      <c r="F3197" s="257" t="s">
        <v>173</v>
      </c>
      <c r="G3197" s="255"/>
      <c r="H3197" s="258">
        <v>13.529999999999999</v>
      </c>
      <c r="I3197" s="259"/>
      <c r="J3197" s="255"/>
      <c r="K3197" s="255"/>
      <c r="L3197" s="260"/>
      <c r="M3197" s="261"/>
      <c r="N3197" s="262"/>
      <c r="O3197" s="262"/>
      <c r="P3197" s="262"/>
      <c r="Q3197" s="262"/>
      <c r="R3197" s="262"/>
      <c r="S3197" s="262"/>
      <c r="T3197" s="263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64" t="s">
        <v>171</v>
      </c>
      <c r="AU3197" s="264" t="s">
        <v>81</v>
      </c>
      <c r="AV3197" s="15" t="s">
        <v>167</v>
      </c>
      <c r="AW3197" s="15" t="s">
        <v>33</v>
      </c>
      <c r="AX3197" s="15" t="s">
        <v>79</v>
      </c>
      <c r="AY3197" s="264" t="s">
        <v>160</v>
      </c>
    </row>
    <row r="3198" s="2" customFormat="1" ht="16.5" customHeight="1">
      <c r="A3198" s="40"/>
      <c r="B3198" s="41"/>
      <c r="C3198" s="279" t="s">
        <v>2903</v>
      </c>
      <c r="D3198" s="279" t="s">
        <v>1270</v>
      </c>
      <c r="E3198" s="280" t="s">
        <v>2904</v>
      </c>
      <c r="F3198" s="281" t="s">
        <v>2905</v>
      </c>
      <c r="G3198" s="282" t="s">
        <v>181</v>
      </c>
      <c r="H3198" s="283">
        <v>18</v>
      </c>
      <c r="I3198" s="284"/>
      <c r="J3198" s="285">
        <f>ROUND(I3198*H3198,2)</f>
        <v>0</v>
      </c>
      <c r="K3198" s="281" t="s">
        <v>166</v>
      </c>
      <c r="L3198" s="286"/>
      <c r="M3198" s="287" t="s">
        <v>19</v>
      </c>
      <c r="N3198" s="288" t="s">
        <v>43</v>
      </c>
      <c r="O3198" s="86"/>
      <c r="P3198" s="223">
        <f>O3198*H3198</f>
        <v>0</v>
      </c>
      <c r="Q3198" s="223">
        <v>0.001</v>
      </c>
      <c r="R3198" s="223">
        <f>Q3198*H3198</f>
        <v>0.018000000000000002</v>
      </c>
      <c r="S3198" s="223">
        <v>0</v>
      </c>
      <c r="T3198" s="224">
        <f>S3198*H3198</f>
        <v>0</v>
      </c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R3198" s="225" t="s">
        <v>367</v>
      </c>
      <c r="AT3198" s="225" t="s">
        <v>1270</v>
      </c>
      <c r="AU3198" s="225" t="s">
        <v>81</v>
      </c>
      <c r="AY3198" s="19" t="s">
        <v>160</v>
      </c>
      <c r="BE3198" s="226">
        <f>IF(N3198="základní",J3198,0)</f>
        <v>0</v>
      </c>
      <c r="BF3198" s="226">
        <f>IF(N3198="snížená",J3198,0)</f>
        <v>0</v>
      </c>
      <c r="BG3198" s="226">
        <f>IF(N3198="zákl. přenesená",J3198,0)</f>
        <v>0</v>
      </c>
      <c r="BH3198" s="226">
        <f>IF(N3198="sníž. přenesená",J3198,0)</f>
        <v>0</v>
      </c>
      <c r="BI3198" s="226">
        <f>IF(N3198="nulová",J3198,0)</f>
        <v>0</v>
      </c>
      <c r="BJ3198" s="19" t="s">
        <v>79</v>
      </c>
      <c r="BK3198" s="226">
        <f>ROUND(I3198*H3198,2)</f>
        <v>0</v>
      </c>
      <c r="BL3198" s="19" t="s">
        <v>269</v>
      </c>
      <c r="BM3198" s="225" t="s">
        <v>2906</v>
      </c>
    </row>
    <row r="3199" s="13" customFormat="1">
      <c r="A3199" s="13"/>
      <c r="B3199" s="232"/>
      <c r="C3199" s="233"/>
      <c r="D3199" s="234" t="s">
        <v>171</v>
      </c>
      <c r="E3199" s="235" t="s">
        <v>19</v>
      </c>
      <c r="F3199" s="236" t="s">
        <v>326</v>
      </c>
      <c r="G3199" s="233"/>
      <c r="H3199" s="235" t="s">
        <v>19</v>
      </c>
      <c r="I3199" s="237"/>
      <c r="J3199" s="233"/>
      <c r="K3199" s="233"/>
      <c r="L3199" s="238"/>
      <c r="M3199" s="239"/>
      <c r="N3199" s="240"/>
      <c r="O3199" s="240"/>
      <c r="P3199" s="240"/>
      <c r="Q3199" s="240"/>
      <c r="R3199" s="240"/>
      <c r="S3199" s="240"/>
      <c r="T3199" s="241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2" t="s">
        <v>171</v>
      </c>
      <c r="AU3199" s="242" t="s">
        <v>81</v>
      </c>
      <c r="AV3199" s="13" t="s">
        <v>79</v>
      </c>
      <c r="AW3199" s="13" t="s">
        <v>33</v>
      </c>
      <c r="AX3199" s="13" t="s">
        <v>72</v>
      </c>
      <c r="AY3199" s="242" t="s">
        <v>160</v>
      </c>
    </row>
    <row r="3200" s="14" customFormat="1">
      <c r="A3200" s="14"/>
      <c r="B3200" s="243"/>
      <c r="C3200" s="244"/>
      <c r="D3200" s="234" t="s">
        <v>171</v>
      </c>
      <c r="E3200" s="245" t="s">
        <v>19</v>
      </c>
      <c r="F3200" s="246" t="s">
        <v>2907</v>
      </c>
      <c r="G3200" s="244"/>
      <c r="H3200" s="247">
        <v>18</v>
      </c>
      <c r="I3200" s="248"/>
      <c r="J3200" s="244"/>
      <c r="K3200" s="244"/>
      <c r="L3200" s="249"/>
      <c r="M3200" s="250"/>
      <c r="N3200" s="251"/>
      <c r="O3200" s="251"/>
      <c r="P3200" s="251"/>
      <c r="Q3200" s="251"/>
      <c r="R3200" s="251"/>
      <c r="S3200" s="251"/>
      <c r="T3200" s="252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3" t="s">
        <v>171</v>
      </c>
      <c r="AU3200" s="253" t="s">
        <v>81</v>
      </c>
      <c r="AV3200" s="14" t="s">
        <v>81</v>
      </c>
      <c r="AW3200" s="14" t="s">
        <v>33</v>
      </c>
      <c r="AX3200" s="14" t="s">
        <v>72</v>
      </c>
      <c r="AY3200" s="253" t="s">
        <v>160</v>
      </c>
    </row>
    <row r="3201" s="15" customFormat="1">
      <c r="A3201" s="15"/>
      <c r="B3201" s="254"/>
      <c r="C3201" s="255"/>
      <c r="D3201" s="234" t="s">
        <v>171</v>
      </c>
      <c r="E3201" s="256" t="s">
        <v>19</v>
      </c>
      <c r="F3201" s="257" t="s">
        <v>173</v>
      </c>
      <c r="G3201" s="255"/>
      <c r="H3201" s="258">
        <v>18</v>
      </c>
      <c r="I3201" s="259"/>
      <c r="J3201" s="255"/>
      <c r="K3201" s="255"/>
      <c r="L3201" s="260"/>
      <c r="M3201" s="261"/>
      <c r="N3201" s="262"/>
      <c r="O3201" s="262"/>
      <c r="P3201" s="262"/>
      <c r="Q3201" s="262"/>
      <c r="R3201" s="262"/>
      <c r="S3201" s="262"/>
      <c r="T3201" s="263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T3201" s="264" t="s">
        <v>171</v>
      </c>
      <c r="AU3201" s="264" t="s">
        <v>81</v>
      </c>
      <c r="AV3201" s="15" t="s">
        <v>167</v>
      </c>
      <c r="AW3201" s="15" t="s">
        <v>33</v>
      </c>
      <c r="AX3201" s="15" t="s">
        <v>79</v>
      </c>
      <c r="AY3201" s="264" t="s">
        <v>160</v>
      </c>
    </row>
    <row r="3202" s="2" customFormat="1" ht="16.5" customHeight="1">
      <c r="A3202" s="40"/>
      <c r="B3202" s="41"/>
      <c r="C3202" s="279" t="s">
        <v>2908</v>
      </c>
      <c r="D3202" s="279" t="s">
        <v>1270</v>
      </c>
      <c r="E3202" s="280" t="s">
        <v>2909</v>
      </c>
      <c r="F3202" s="281" t="s">
        <v>2910</v>
      </c>
      <c r="G3202" s="282" t="s">
        <v>181</v>
      </c>
      <c r="H3202" s="283">
        <v>3.2400000000000002</v>
      </c>
      <c r="I3202" s="284"/>
      <c r="J3202" s="285">
        <f>ROUND(I3202*H3202,2)</f>
        <v>0</v>
      </c>
      <c r="K3202" s="281" t="s">
        <v>166</v>
      </c>
      <c r="L3202" s="286"/>
      <c r="M3202" s="287" t="s">
        <v>19</v>
      </c>
      <c r="N3202" s="288" t="s">
        <v>43</v>
      </c>
      <c r="O3202" s="86"/>
      <c r="P3202" s="223">
        <f>O3202*H3202</f>
        <v>0</v>
      </c>
      <c r="Q3202" s="223">
        <v>0.001</v>
      </c>
      <c r="R3202" s="223">
        <f>Q3202*H3202</f>
        <v>0.0032400000000000003</v>
      </c>
      <c r="S3202" s="223">
        <v>0</v>
      </c>
      <c r="T3202" s="224">
        <f>S3202*H3202</f>
        <v>0</v>
      </c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R3202" s="225" t="s">
        <v>367</v>
      </c>
      <c r="AT3202" s="225" t="s">
        <v>1270</v>
      </c>
      <c r="AU3202" s="225" t="s">
        <v>81</v>
      </c>
      <c r="AY3202" s="19" t="s">
        <v>160</v>
      </c>
      <c r="BE3202" s="226">
        <f>IF(N3202="základní",J3202,0)</f>
        <v>0</v>
      </c>
      <c r="BF3202" s="226">
        <f>IF(N3202="snížená",J3202,0)</f>
        <v>0</v>
      </c>
      <c r="BG3202" s="226">
        <f>IF(N3202="zákl. přenesená",J3202,0)</f>
        <v>0</v>
      </c>
      <c r="BH3202" s="226">
        <f>IF(N3202="sníž. přenesená",J3202,0)</f>
        <v>0</v>
      </c>
      <c r="BI3202" s="226">
        <f>IF(N3202="nulová",J3202,0)</f>
        <v>0</v>
      </c>
      <c r="BJ3202" s="19" t="s">
        <v>79</v>
      </c>
      <c r="BK3202" s="226">
        <f>ROUND(I3202*H3202,2)</f>
        <v>0</v>
      </c>
      <c r="BL3202" s="19" t="s">
        <v>269</v>
      </c>
      <c r="BM3202" s="225" t="s">
        <v>2911</v>
      </c>
    </row>
    <row r="3203" s="13" customFormat="1">
      <c r="A3203" s="13"/>
      <c r="B3203" s="232"/>
      <c r="C3203" s="233"/>
      <c r="D3203" s="234" t="s">
        <v>171</v>
      </c>
      <c r="E3203" s="235" t="s">
        <v>19</v>
      </c>
      <c r="F3203" s="236" t="s">
        <v>324</v>
      </c>
      <c r="G3203" s="233"/>
      <c r="H3203" s="235" t="s">
        <v>19</v>
      </c>
      <c r="I3203" s="237"/>
      <c r="J3203" s="233"/>
      <c r="K3203" s="233"/>
      <c r="L3203" s="238"/>
      <c r="M3203" s="239"/>
      <c r="N3203" s="240"/>
      <c r="O3203" s="240"/>
      <c r="P3203" s="240"/>
      <c r="Q3203" s="240"/>
      <c r="R3203" s="240"/>
      <c r="S3203" s="240"/>
      <c r="T3203" s="241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2" t="s">
        <v>171</v>
      </c>
      <c r="AU3203" s="242" t="s">
        <v>81</v>
      </c>
      <c r="AV3203" s="13" t="s">
        <v>79</v>
      </c>
      <c r="AW3203" s="13" t="s">
        <v>33</v>
      </c>
      <c r="AX3203" s="13" t="s">
        <v>72</v>
      </c>
      <c r="AY3203" s="242" t="s">
        <v>160</v>
      </c>
    </row>
    <row r="3204" s="14" customFormat="1">
      <c r="A3204" s="14"/>
      <c r="B3204" s="243"/>
      <c r="C3204" s="244"/>
      <c r="D3204" s="234" t="s">
        <v>171</v>
      </c>
      <c r="E3204" s="245" t="s">
        <v>19</v>
      </c>
      <c r="F3204" s="246" t="s">
        <v>2912</v>
      </c>
      <c r="G3204" s="244"/>
      <c r="H3204" s="247">
        <v>3.2400000000000002</v>
      </c>
      <c r="I3204" s="248"/>
      <c r="J3204" s="244"/>
      <c r="K3204" s="244"/>
      <c r="L3204" s="249"/>
      <c r="M3204" s="250"/>
      <c r="N3204" s="251"/>
      <c r="O3204" s="251"/>
      <c r="P3204" s="251"/>
      <c r="Q3204" s="251"/>
      <c r="R3204" s="251"/>
      <c r="S3204" s="251"/>
      <c r="T3204" s="252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3" t="s">
        <v>171</v>
      </c>
      <c r="AU3204" s="253" t="s">
        <v>81</v>
      </c>
      <c r="AV3204" s="14" t="s">
        <v>81</v>
      </c>
      <c r="AW3204" s="14" t="s">
        <v>33</v>
      </c>
      <c r="AX3204" s="14" t="s">
        <v>72</v>
      </c>
      <c r="AY3204" s="253" t="s">
        <v>160</v>
      </c>
    </row>
    <row r="3205" s="15" customFormat="1">
      <c r="A3205" s="15"/>
      <c r="B3205" s="254"/>
      <c r="C3205" s="255"/>
      <c r="D3205" s="234" t="s">
        <v>171</v>
      </c>
      <c r="E3205" s="256" t="s">
        <v>19</v>
      </c>
      <c r="F3205" s="257" t="s">
        <v>173</v>
      </c>
      <c r="G3205" s="255"/>
      <c r="H3205" s="258">
        <v>3.2400000000000002</v>
      </c>
      <c r="I3205" s="259"/>
      <c r="J3205" s="255"/>
      <c r="K3205" s="255"/>
      <c r="L3205" s="260"/>
      <c r="M3205" s="261"/>
      <c r="N3205" s="262"/>
      <c r="O3205" s="262"/>
      <c r="P3205" s="262"/>
      <c r="Q3205" s="262"/>
      <c r="R3205" s="262"/>
      <c r="S3205" s="262"/>
      <c r="T3205" s="263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64" t="s">
        <v>171</v>
      </c>
      <c r="AU3205" s="264" t="s">
        <v>81</v>
      </c>
      <c r="AV3205" s="15" t="s">
        <v>167</v>
      </c>
      <c r="AW3205" s="15" t="s">
        <v>33</v>
      </c>
      <c r="AX3205" s="15" t="s">
        <v>79</v>
      </c>
      <c r="AY3205" s="264" t="s">
        <v>160</v>
      </c>
    </row>
    <row r="3206" s="2" customFormat="1" ht="16.5" customHeight="1">
      <c r="A3206" s="40"/>
      <c r="B3206" s="41"/>
      <c r="C3206" s="214" t="s">
        <v>2913</v>
      </c>
      <c r="D3206" s="214" t="s">
        <v>162</v>
      </c>
      <c r="E3206" s="215" t="s">
        <v>2914</v>
      </c>
      <c r="F3206" s="216" t="s">
        <v>2915</v>
      </c>
      <c r="G3206" s="217" t="s">
        <v>165</v>
      </c>
      <c r="H3206" s="218">
        <v>1</v>
      </c>
      <c r="I3206" s="219"/>
      <c r="J3206" s="220">
        <f>ROUND(I3206*H3206,2)</f>
        <v>0</v>
      </c>
      <c r="K3206" s="216" t="s">
        <v>166</v>
      </c>
      <c r="L3206" s="46"/>
      <c r="M3206" s="221" t="s">
        <v>19</v>
      </c>
      <c r="N3206" s="222" t="s">
        <v>43</v>
      </c>
      <c r="O3206" s="86"/>
      <c r="P3206" s="223">
        <f>O3206*H3206</f>
        <v>0</v>
      </c>
      <c r="Q3206" s="223">
        <v>0</v>
      </c>
      <c r="R3206" s="223">
        <f>Q3206*H3206</f>
        <v>0</v>
      </c>
      <c r="S3206" s="223">
        <v>0</v>
      </c>
      <c r="T3206" s="224">
        <f>S3206*H3206</f>
        <v>0</v>
      </c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R3206" s="225" t="s">
        <v>269</v>
      </c>
      <c r="AT3206" s="225" t="s">
        <v>162</v>
      </c>
      <c r="AU3206" s="225" t="s">
        <v>81</v>
      </c>
      <c r="AY3206" s="19" t="s">
        <v>160</v>
      </c>
      <c r="BE3206" s="226">
        <f>IF(N3206="základní",J3206,0)</f>
        <v>0</v>
      </c>
      <c r="BF3206" s="226">
        <f>IF(N3206="snížená",J3206,0)</f>
        <v>0</v>
      </c>
      <c r="BG3206" s="226">
        <f>IF(N3206="zákl. přenesená",J3206,0)</f>
        <v>0</v>
      </c>
      <c r="BH3206" s="226">
        <f>IF(N3206="sníž. přenesená",J3206,0)</f>
        <v>0</v>
      </c>
      <c r="BI3206" s="226">
        <f>IF(N3206="nulová",J3206,0)</f>
        <v>0</v>
      </c>
      <c r="BJ3206" s="19" t="s">
        <v>79</v>
      </c>
      <c r="BK3206" s="226">
        <f>ROUND(I3206*H3206,2)</f>
        <v>0</v>
      </c>
      <c r="BL3206" s="19" t="s">
        <v>269</v>
      </c>
      <c r="BM3206" s="225" t="s">
        <v>2916</v>
      </c>
    </row>
    <row r="3207" s="2" customFormat="1">
      <c r="A3207" s="40"/>
      <c r="B3207" s="41"/>
      <c r="C3207" s="42"/>
      <c r="D3207" s="227" t="s">
        <v>169</v>
      </c>
      <c r="E3207" s="42"/>
      <c r="F3207" s="228" t="s">
        <v>2917</v>
      </c>
      <c r="G3207" s="42"/>
      <c r="H3207" s="42"/>
      <c r="I3207" s="229"/>
      <c r="J3207" s="42"/>
      <c r="K3207" s="42"/>
      <c r="L3207" s="46"/>
      <c r="M3207" s="230"/>
      <c r="N3207" s="231"/>
      <c r="O3207" s="86"/>
      <c r="P3207" s="86"/>
      <c r="Q3207" s="86"/>
      <c r="R3207" s="86"/>
      <c r="S3207" s="86"/>
      <c r="T3207" s="87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T3207" s="19" t="s">
        <v>169</v>
      </c>
      <c r="AU3207" s="19" t="s">
        <v>81</v>
      </c>
    </row>
    <row r="3208" s="13" customFormat="1">
      <c r="A3208" s="13"/>
      <c r="B3208" s="232"/>
      <c r="C3208" s="233"/>
      <c r="D3208" s="234" t="s">
        <v>171</v>
      </c>
      <c r="E3208" s="235" t="s">
        <v>19</v>
      </c>
      <c r="F3208" s="236" t="s">
        <v>324</v>
      </c>
      <c r="G3208" s="233"/>
      <c r="H3208" s="235" t="s">
        <v>19</v>
      </c>
      <c r="I3208" s="237"/>
      <c r="J3208" s="233"/>
      <c r="K3208" s="233"/>
      <c r="L3208" s="238"/>
      <c r="M3208" s="239"/>
      <c r="N3208" s="240"/>
      <c r="O3208" s="240"/>
      <c r="P3208" s="240"/>
      <c r="Q3208" s="240"/>
      <c r="R3208" s="240"/>
      <c r="S3208" s="240"/>
      <c r="T3208" s="241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2" t="s">
        <v>171</v>
      </c>
      <c r="AU3208" s="242" t="s">
        <v>81</v>
      </c>
      <c r="AV3208" s="13" t="s">
        <v>79</v>
      </c>
      <c r="AW3208" s="13" t="s">
        <v>33</v>
      </c>
      <c r="AX3208" s="13" t="s">
        <v>72</v>
      </c>
      <c r="AY3208" s="242" t="s">
        <v>160</v>
      </c>
    </row>
    <row r="3209" s="14" customFormat="1">
      <c r="A3209" s="14"/>
      <c r="B3209" s="243"/>
      <c r="C3209" s="244"/>
      <c r="D3209" s="234" t="s">
        <v>171</v>
      </c>
      <c r="E3209" s="245" t="s">
        <v>19</v>
      </c>
      <c r="F3209" s="246" t="s">
        <v>79</v>
      </c>
      <c r="G3209" s="244"/>
      <c r="H3209" s="247">
        <v>1</v>
      </c>
      <c r="I3209" s="248"/>
      <c r="J3209" s="244"/>
      <c r="K3209" s="244"/>
      <c r="L3209" s="249"/>
      <c r="M3209" s="250"/>
      <c r="N3209" s="251"/>
      <c r="O3209" s="251"/>
      <c r="P3209" s="251"/>
      <c r="Q3209" s="251"/>
      <c r="R3209" s="251"/>
      <c r="S3209" s="251"/>
      <c r="T3209" s="252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3" t="s">
        <v>171</v>
      </c>
      <c r="AU3209" s="253" t="s">
        <v>81</v>
      </c>
      <c r="AV3209" s="14" t="s">
        <v>81</v>
      </c>
      <c r="AW3209" s="14" t="s">
        <v>33</v>
      </c>
      <c r="AX3209" s="14" t="s">
        <v>72</v>
      </c>
      <c r="AY3209" s="253" t="s">
        <v>160</v>
      </c>
    </row>
    <row r="3210" s="15" customFormat="1">
      <c r="A3210" s="15"/>
      <c r="B3210" s="254"/>
      <c r="C3210" s="255"/>
      <c r="D3210" s="234" t="s">
        <v>171</v>
      </c>
      <c r="E3210" s="256" t="s">
        <v>19</v>
      </c>
      <c r="F3210" s="257" t="s">
        <v>173</v>
      </c>
      <c r="G3210" s="255"/>
      <c r="H3210" s="258">
        <v>1</v>
      </c>
      <c r="I3210" s="259"/>
      <c r="J3210" s="255"/>
      <c r="K3210" s="255"/>
      <c r="L3210" s="260"/>
      <c r="M3210" s="261"/>
      <c r="N3210" s="262"/>
      <c r="O3210" s="262"/>
      <c r="P3210" s="262"/>
      <c r="Q3210" s="262"/>
      <c r="R3210" s="262"/>
      <c r="S3210" s="262"/>
      <c r="T3210" s="263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T3210" s="264" t="s">
        <v>171</v>
      </c>
      <c r="AU3210" s="264" t="s">
        <v>81</v>
      </c>
      <c r="AV3210" s="15" t="s">
        <v>167</v>
      </c>
      <c r="AW3210" s="15" t="s">
        <v>33</v>
      </c>
      <c r="AX3210" s="15" t="s">
        <v>79</v>
      </c>
      <c r="AY3210" s="264" t="s">
        <v>160</v>
      </c>
    </row>
    <row r="3211" s="2" customFormat="1" ht="16.5" customHeight="1">
      <c r="A3211" s="40"/>
      <c r="B3211" s="41"/>
      <c r="C3211" s="214" t="s">
        <v>2918</v>
      </c>
      <c r="D3211" s="214" t="s">
        <v>162</v>
      </c>
      <c r="E3211" s="215" t="s">
        <v>2919</v>
      </c>
      <c r="F3211" s="216" t="s">
        <v>2920</v>
      </c>
      <c r="G3211" s="217" t="s">
        <v>165</v>
      </c>
      <c r="H3211" s="218">
        <v>12</v>
      </c>
      <c r="I3211" s="219"/>
      <c r="J3211" s="220">
        <f>ROUND(I3211*H3211,2)</f>
        <v>0</v>
      </c>
      <c r="K3211" s="216" t="s">
        <v>166</v>
      </c>
      <c r="L3211" s="46"/>
      <c r="M3211" s="221" t="s">
        <v>19</v>
      </c>
      <c r="N3211" s="222" t="s">
        <v>43</v>
      </c>
      <c r="O3211" s="86"/>
      <c r="P3211" s="223">
        <f>O3211*H3211</f>
        <v>0</v>
      </c>
      <c r="Q3211" s="223">
        <v>0</v>
      </c>
      <c r="R3211" s="223">
        <f>Q3211*H3211</f>
        <v>0</v>
      </c>
      <c r="S3211" s="223">
        <v>0</v>
      </c>
      <c r="T3211" s="224">
        <f>S3211*H3211</f>
        <v>0</v>
      </c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R3211" s="225" t="s">
        <v>269</v>
      </c>
      <c r="AT3211" s="225" t="s">
        <v>162</v>
      </c>
      <c r="AU3211" s="225" t="s">
        <v>81</v>
      </c>
      <c r="AY3211" s="19" t="s">
        <v>160</v>
      </c>
      <c r="BE3211" s="226">
        <f>IF(N3211="základní",J3211,0)</f>
        <v>0</v>
      </c>
      <c r="BF3211" s="226">
        <f>IF(N3211="snížená",J3211,0)</f>
        <v>0</v>
      </c>
      <c r="BG3211" s="226">
        <f>IF(N3211="zákl. přenesená",J3211,0)</f>
        <v>0</v>
      </c>
      <c r="BH3211" s="226">
        <f>IF(N3211="sníž. přenesená",J3211,0)</f>
        <v>0</v>
      </c>
      <c r="BI3211" s="226">
        <f>IF(N3211="nulová",J3211,0)</f>
        <v>0</v>
      </c>
      <c r="BJ3211" s="19" t="s">
        <v>79</v>
      </c>
      <c r="BK3211" s="226">
        <f>ROUND(I3211*H3211,2)</f>
        <v>0</v>
      </c>
      <c r="BL3211" s="19" t="s">
        <v>269</v>
      </c>
      <c r="BM3211" s="225" t="s">
        <v>2921</v>
      </c>
    </row>
    <row r="3212" s="2" customFormat="1">
      <c r="A3212" s="40"/>
      <c r="B3212" s="41"/>
      <c r="C3212" s="42"/>
      <c r="D3212" s="227" t="s">
        <v>169</v>
      </c>
      <c r="E3212" s="42"/>
      <c r="F3212" s="228" t="s">
        <v>2922</v>
      </c>
      <c r="G3212" s="42"/>
      <c r="H3212" s="42"/>
      <c r="I3212" s="229"/>
      <c r="J3212" s="42"/>
      <c r="K3212" s="42"/>
      <c r="L3212" s="46"/>
      <c r="M3212" s="230"/>
      <c r="N3212" s="231"/>
      <c r="O3212" s="86"/>
      <c r="P3212" s="86"/>
      <c r="Q3212" s="86"/>
      <c r="R3212" s="86"/>
      <c r="S3212" s="86"/>
      <c r="T3212" s="87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T3212" s="19" t="s">
        <v>169</v>
      </c>
      <c r="AU3212" s="19" t="s">
        <v>81</v>
      </c>
    </row>
    <row r="3213" s="13" customFormat="1">
      <c r="A3213" s="13"/>
      <c r="B3213" s="232"/>
      <c r="C3213" s="233"/>
      <c r="D3213" s="234" t="s">
        <v>171</v>
      </c>
      <c r="E3213" s="235" t="s">
        <v>19</v>
      </c>
      <c r="F3213" s="236" t="s">
        <v>324</v>
      </c>
      <c r="G3213" s="233"/>
      <c r="H3213" s="235" t="s">
        <v>19</v>
      </c>
      <c r="I3213" s="237"/>
      <c r="J3213" s="233"/>
      <c r="K3213" s="233"/>
      <c r="L3213" s="238"/>
      <c r="M3213" s="239"/>
      <c r="N3213" s="240"/>
      <c r="O3213" s="240"/>
      <c r="P3213" s="240"/>
      <c r="Q3213" s="240"/>
      <c r="R3213" s="240"/>
      <c r="S3213" s="240"/>
      <c r="T3213" s="241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2" t="s">
        <v>171</v>
      </c>
      <c r="AU3213" s="242" t="s">
        <v>81</v>
      </c>
      <c r="AV3213" s="13" t="s">
        <v>79</v>
      </c>
      <c r="AW3213" s="13" t="s">
        <v>33</v>
      </c>
      <c r="AX3213" s="13" t="s">
        <v>72</v>
      </c>
      <c r="AY3213" s="242" t="s">
        <v>160</v>
      </c>
    </row>
    <row r="3214" s="14" customFormat="1">
      <c r="A3214" s="14"/>
      <c r="B3214" s="243"/>
      <c r="C3214" s="244"/>
      <c r="D3214" s="234" t="s">
        <v>171</v>
      </c>
      <c r="E3214" s="245" t="s">
        <v>19</v>
      </c>
      <c r="F3214" s="246" t="s">
        <v>2923</v>
      </c>
      <c r="G3214" s="244"/>
      <c r="H3214" s="247">
        <v>4</v>
      </c>
      <c r="I3214" s="248"/>
      <c r="J3214" s="244"/>
      <c r="K3214" s="244"/>
      <c r="L3214" s="249"/>
      <c r="M3214" s="250"/>
      <c r="N3214" s="251"/>
      <c r="O3214" s="251"/>
      <c r="P3214" s="251"/>
      <c r="Q3214" s="251"/>
      <c r="R3214" s="251"/>
      <c r="S3214" s="251"/>
      <c r="T3214" s="252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3" t="s">
        <v>171</v>
      </c>
      <c r="AU3214" s="253" t="s">
        <v>81</v>
      </c>
      <c r="AV3214" s="14" t="s">
        <v>81</v>
      </c>
      <c r="AW3214" s="14" t="s">
        <v>33</v>
      </c>
      <c r="AX3214" s="14" t="s">
        <v>72</v>
      </c>
      <c r="AY3214" s="253" t="s">
        <v>160</v>
      </c>
    </row>
    <row r="3215" s="14" customFormat="1">
      <c r="A3215" s="14"/>
      <c r="B3215" s="243"/>
      <c r="C3215" s="244"/>
      <c r="D3215" s="234" t="s">
        <v>171</v>
      </c>
      <c r="E3215" s="245" t="s">
        <v>19</v>
      </c>
      <c r="F3215" s="246" t="s">
        <v>79</v>
      </c>
      <c r="G3215" s="244"/>
      <c r="H3215" s="247">
        <v>1</v>
      </c>
      <c r="I3215" s="248"/>
      <c r="J3215" s="244"/>
      <c r="K3215" s="244"/>
      <c r="L3215" s="249"/>
      <c r="M3215" s="250"/>
      <c r="N3215" s="251"/>
      <c r="O3215" s="251"/>
      <c r="P3215" s="251"/>
      <c r="Q3215" s="251"/>
      <c r="R3215" s="251"/>
      <c r="S3215" s="251"/>
      <c r="T3215" s="252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3" t="s">
        <v>171</v>
      </c>
      <c r="AU3215" s="253" t="s">
        <v>81</v>
      </c>
      <c r="AV3215" s="14" t="s">
        <v>81</v>
      </c>
      <c r="AW3215" s="14" t="s">
        <v>33</v>
      </c>
      <c r="AX3215" s="14" t="s">
        <v>72</v>
      </c>
      <c r="AY3215" s="253" t="s">
        <v>160</v>
      </c>
    </row>
    <row r="3216" s="13" customFormat="1">
      <c r="A3216" s="13"/>
      <c r="B3216" s="232"/>
      <c r="C3216" s="233"/>
      <c r="D3216" s="234" t="s">
        <v>171</v>
      </c>
      <c r="E3216" s="235" t="s">
        <v>19</v>
      </c>
      <c r="F3216" s="236" t="s">
        <v>326</v>
      </c>
      <c r="G3216" s="233"/>
      <c r="H3216" s="235" t="s">
        <v>19</v>
      </c>
      <c r="I3216" s="237"/>
      <c r="J3216" s="233"/>
      <c r="K3216" s="233"/>
      <c r="L3216" s="238"/>
      <c r="M3216" s="239"/>
      <c r="N3216" s="240"/>
      <c r="O3216" s="240"/>
      <c r="P3216" s="240"/>
      <c r="Q3216" s="240"/>
      <c r="R3216" s="240"/>
      <c r="S3216" s="240"/>
      <c r="T3216" s="241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2" t="s">
        <v>171</v>
      </c>
      <c r="AU3216" s="242" t="s">
        <v>81</v>
      </c>
      <c r="AV3216" s="13" t="s">
        <v>79</v>
      </c>
      <c r="AW3216" s="13" t="s">
        <v>33</v>
      </c>
      <c r="AX3216" s="13" t="s">
        <v>72</v>
      </c>
      <c r="AY3216" s="242" t="s">
        <v>160</v>
      </c>
    </row>
    <row r="3217" s="14" customFormat="1">
      <c r="A3217" s="14"/>
      <c r="B3217" s="243"/>
      <c r="C3217" s="244"/>
      <c r="D3217" s="234" t="s">
        <v>171</v>
      </c>
      <c r="E3217" s="245" t="s">
        <v>19</v>
      </c>
      <c r="F3217" s="246" t="s">
        <v>213</v>
      </c>
      <c r="G3217" s="244"/>
      <c r="H3217" s="247">
        <v>7</v>
      </c>
      <c r="I3217" s="248"/>
      <c r="J3217" s="244"/>
      <c r="K3217" s="244"/>
      <c r="L3217" s="249"/>
      <c r="M3217" s="250"/>
      <c r="N3217" s="251"/>
      <c r="O3217" s="251"/>
      <c r="P3217" s="251"/>
      <c r="Q3217" s="251"/>
      <c r="R3217" s="251"/>
      <c r="S3217" s="251"/>
      <c r="T3217" s="252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3" t="s">
        <v>171</v>
      </c>
      <c r="AU3217" s="253" t="s">
        <v>81</v>
      </c>
      <c r="AV3217" s="14" t="s">
        <v>81</v>
      </c>
      <c r="AW3217" s="14" t="s">
        <v>33</v>
      </c>
      <c r="AX3217" s="14" t="s">
        <v>72</v>
      </c>
      <c r="AY3217" s="253" t="s">
        <v>160</v>
      </c>
    </row>
    <row r="3218" s="15" customFormat="1">
      <c r="A3218" s="15"/>
      <c r="B3218" s="254"/>
      <c r="C3218" s="255"/>
      <c r="D3218" s="234" t="s">
        <v>171</v>
      </c>
      <c r="E3218" s="256" t="s">
        <v>19</v>
      </c>
      <c r="F3218" s="257" t="s">
        <v>173</v>
      </c>
      <c r="G3218" s="255"/>
      <c r="H3218" s="258">
        <v>12</v>
      </c>
      <c r="I3218" s="259"/>
      <c r="J3218" s="255"/>
      <c r="K3218" s="255"/>
      <c r="L3218" s="260"/>
      <c r="M3218" s="261"/>
      <c r="N3218" s="262"/>
      <c r="O3218" s="262"/>
      <c r="P3218" s="262"/>
      <c r="Q3218" s="262"/>
      <c r="R3218" s="262"/>
      <c r="S3218" s="262"/>
      <c r="T3218" s="263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T3218" s="264" t="s">
        <v>171</v>
      </c>
      <c r="AU3218" s="264" t="s">
        <v>81</v>
      </c>
      <c r="AV3218" s="15" t="s">
        <v>167</v>
      </c>
      <c r="AW3218" s="15" t="s">
        <v>33</v>
      </c>
      <c r="AX3218" s="15" t="s">
        <v>79</v>
      </c>
      <c r="AY3218" s="264" t="s">
        <v>160</v>
      </c>
    </row>
    <row r="3219" s="2" customFormat="1" ht="21.75" customHeight="1">
      <c r="A3219" s="40"/>
      <c r="B3219" s="41"/>
      <c r="C3219" s="279" t="s">
        <v>2924</v>
      </c>
      <c r="D3219" s="279" t="s">
        <v>1270</v>
      </c>
      <c r="E3219" s="280" t="s">
        <v>2925</v>
      </c>
      <c r="F3219" s="281" t="s">
        <v>2926</v>
      </c>
      <c r="G3219" s="282" t="s">
        <v>165</v>
      </c>
      <c r="H3219" s="283">
        <v>11</v>
      </c>
      <c r="I3219" s="284"/>
      <c r="J3219" s="285">
        <f>ROUND(I3219*H3219,2)</f>
        <v>0</v>
      </c>
      <c r="K3219" s="281" t="s">
        <v>166</v>
      </c>
      <c r="L3219" s="286"/>
      <c r="M3219" s="287" t="s">
        <v>19</v>
      </c>
      <c r="N3219" s="288" t="s">
        <v>43</v>
      </c>
      <c r="O3219" s="86"/>
      <c r="P3219" s="223">
        <f>O3219*H3219</f>
        <v>0</v>
      </c>
      <c r="Q3219" s="223">
        <v>0.001</v>
      </c>
      <c r="R3219" s="223">
        <f>Q3219*H3219</f>
        <v>0.010999999999999999</v>
      </c>
      <c r="S3219" s="223">
        <v>0</v>
      </c>
      <c r="T3219" s="224">
        <f>S3219*H3219</f>
        <v>0</v>
      </c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R3219" s="225" t="s">
        <v>367</v>
      </c>
      <c r="AT3219" s="225" t="s">
        <v>1270</v>
      </c>
      <c r="AU3219" s="225" t="s">
        <v>81</v>
      </c>
      <c r="AY3219" s="19" t="s">
        <v>160</v>
      </c>
      <c r="BE3219" s="226">
        <f>IF(N3219="základní",J3219,0)</f>
        <v>0</v>
      </c>
      <c r="BF3219" s="226">
        <f>IF(N3219="snížená",J3219,0)</f>
        <v>0</v>
      </c>
      <c r="BG3219" s="226">
        <f>IF(N3219="zákl. přenesená",J3219,0)</f>
        <v>0</v>
      </c>
      <c r="BH3219" s="226">
        <f>IF(N3219="sníž. přenesená",J3219,0)</f>
        <v>0</v>
      </c>
      <c r="BI3219" s="226">
        <f>IF(N3219="nulová",J3219,0)</f>
        <v>0</v>
      </c>
      <c r="BJ3219" s="19" t="s">
        <v>79</v>
      </c>
      <c r="BK3219" s="226">
        <f>ROUND(I3219*H3219,2)</f>
        <v>0</v>
      </c>
      <c r="BL3219" s="19" t="s">
        <v>269</v>
      </c>
      <c r="BM3219" s="225" t="s">
        <v>2927</v>
      </c>
    </row>
    <row r="3220" s="13" customFormat="1">
      <c r="A3220" s="13"/>
      <c r="B3220" s="232"/>
      <c r="C3220" s="233"/>
      <c r="D3220" s="234" t="s">
        <v>171</v>
      </c>
      <c r="E3220" s="235" t="s">
        <v>19</v>
      </c>
      <c r="F3220" s="236" t="s">
        <v>324</v>
      </c>
      <c r="G3220" s="233"/>
      <c r="H3220" s="235" t="s">
        <v>19</v>
      </c>
      <c r="I3220" s="237"/>
      <c r="J3220" s="233"/>
      <c r="K3220" s="233"/>
      <c r="L3220" s="238"/>
      <c r="M3220" s="239"/>
      <c r="N3220" s="240"/>
      <c r="O3220" s="240"/>
      <c r="P3220" s="240"/>
      <c r="Q3220" s="240"/>
      <c r="R3220" s="240"/>
      <c r="S3220" s="240"/>
      <c r="T3220" s="241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42" t="s">
        <v>171</v>
      </c>
      <c r="AU3220" s="242" t="s">
        <v>81</v>
      </c>
      <c r="AV3220" s="13" t="s">
        <v>79</v>
      </c>
      <c r="AW3220" s="13" t="s">
        <v>33</v>
      </c>
      <c r="AX3220" s="13" t="s">
        <v>72</v>
      </c>
      <c r="AY3220" s="242" t="s">
        <v>160</v>
      </c>
    </row>
    <row r="3221" s="14" customFormat="1">
      <c r="A3221" s="14"/>
      <c r="B3221" s="243"/>
      <c r="C3221" s="244"/>
      <c r="D3221" s="234" t="s">
        <v>171</v>
      </c>
      <c r="E3221" s="245" t="s">
        <v>19</v>
      </c>
      <c r="F3221" s="246" t="s">
        <v>79</v>
      </c>
      <c r="G3221" s="244"/>
      <c r="H3221" s="247">
        <v>1</v>
      </c>
      <c r="I3221" s="248"/>
      <c r="J3221" s="244"/>
      <c r="K3221" s="244"/>
      <c r="L3221" s="249"/>
      <c r="M3221" s="250"/>
      <c r="N3221" s="251"/>
      <c r="O3221" s="251"/>
      <c r="P3221" s="251"/>
      <c r="Q3221" s="251"/>
      <c r="R3221" s="251"/>
      <c r="S3221" s="251"/>
      <c r="T3221" s="252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3" t="s">
        <v>171</v>
      </c>
      <c r="AU3221" s="253" t="s">
        <v>81</v>
      </c>
      <c r="AV3221" s="14" t="s">
        <v>81</v>
      </c>
      <c r="AW3221" s="14" t="s">
        <v>33</v>
      </c>
      <c r="AX3221" s="14" t="s">
        <v>72</v>
      </c>
      <c r="AY3221" s="253" t="s">
        <v>160</v>
      </c>
    </row>
    <row r="3222" s="14" customFormat="1">
      <c r="A3222" s="14"/>
      <c r="B3222" s="243"/>
      <c r="C3222" s="244"/>
      <c r="D3222" s="234" t="s">
        <v>171</v>
      </c>
      <c r="E3222" s="245" t="s">
        <v>19</v>
      </c>
      <c r="F3222" s="246" t="s">
        <v>178</v>
      </c>
      <c r="G3222" s="244"/>
      <c r="H3222" s="247">
        <v>3</v>
      </c>
      <c r="I3222" s="248"/>
      <c r="J3222" s="244"/>
      <c r="K3222" s="244"/>
      <c r="L3222" s="249"/>
      <c r="M3222" s="250"/>
      <c r="N3222" s="251"/>
      <c r="O3222" s="251"/>
      <c r="P3222" s="251"/>
      <c r="Q3222" s="251"/>
      <c r="R3222" s="251"/>
      <c r="S3222" s="251"/>
      <c r="T3222" s="252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3" t="s">
        <v>171</v>
      </c>
      <c r="AU3222" s="253" t="s">
        <v>81</v>
      </c>
      <c r="AV3222" s="14" t="s">
        <v>81</v>
      </c>
      <c r="AW3222" s="14" t="s">
        <v>33</v>
      </c>
      <c r="AX3222" s="14" t="s">
        <v>72</v>
      </c>
      <c r="AY3222" s="253" t="s">
        <v>160</v>
      </c>
    </row>
    <row r="3223" s="13" customFormat="1">
      <c r="A3223" s="13"/>
      <c r="B3223" s="232"/>
      <c r="C3223" s="233"/>
      <c r="D3223" s="234" t="s">
        <v>171</v>
      </c>
      <c r="E3223" s="235" t="s">
        <v>19</v>
      </c>
      <c r="F3223" s="236" t="s">
        <v>326</v>
      </c>
      <c r="G3223" s="233"/>
      <c r="H3223" s="235" t="s">
        <v>19</v>
      </c>
      <c r="I3223" s="237"/>
      <c r="J3223" s="233"/>
      <c r="K3223" s="233"/>
      <c r="L3223" s="238"/>
      <c r="M3223" s="239"/>
      <c r="N3223" s="240"/>
      <c r="O3223" s="240"/>
      <c r="P3223" s="240"/>
      <c r="Q3223" s="240"/>
      <c r="R3223" s="240"/>
      <c r="S3223" s="240"/>
      <c r="T3223" s="241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2" t="s">
        <v>171</v>
      </c>
      <c r="AU3223" s="242" t="s">
        <v>81</v>
      </c>
      <c r="AV3223" s="13" t="s">
        <v>79</v>
      </c>
      <c r="AW3223" s="13" t="s">
        <v>33</v>
      </c>
      <c r="AX3223" s="13" t="s">
        <v>72</v>
      </c>
      <c r="AY3223" s="242" t="s">
        <v>160</v>
      </c>
    </row>
    <row r="3224" s="14" customFormat="1">
      <c r="A3224" s="14"/>
      <c r="B3224" s="243"/>
      <c r="C3224" s="244"/>
      <c r="D3224" s="234" t="s">
        <v>171</v>
      </c>
      <c r="E3224" s="245" t="s">
        <v>19</v>
      </c>
      <c r="F3224" s="246" t="s">
        <v>213</v>
      </c>
      <c r="G3224" s="244"/>
      <c r="H3224" s="247">
        <v>7</v>
      </c>
      <c r="I3224" s="248"/>
      <c r="J3224" s="244"/>
      <c r="K3224" s="244"/>
      <c r="L3224" s="249"/>
      <c r="M3224" s="250"/>
      <c r="N3224" s="251"/>
      <c r="O3224" s="251"/>
      <c r="P3224" s="251"/>
      <c r="Q3224" s="251"/>
      <c r="R3224" s="251"/>
      <c r="S3224" s="251"/>
      <c r="T3224" s="252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3" t="s">
        <v>171</v>
      </c>
      <c r="AU3224" s="253" t="s">
        <v>81</v>
      </c>
      <c r="AV3224" s="14" t="s">
        <v>81</v>
      </c>
      <c r="AW3224" s="14" t="s">
        <v>33</v>
      </c>
      <c r="AX3224" s="14" t="s">
        <v>72</v>
      </c>
      <c r="AY3224" s="253" t="s">
        <v>160</v>
      </c>
    </row>
    <row r="3225" s="15" customFormat="1">
      <c r="A3225" s="15"/>
      <c r="B3225" s="254"/>
      <c r="C3225" s="255"/>
      <c r="D3225" s="234" t="s">
        <v>171</v>
      </c>
      <c r="E3225" s="256" t="s">
        <v>19</v>
      </c>
      <c r="F3225" s="257" t="s">
        <v>173</v>
      </c>
      <c r="G3225" s="255"/>
      <c r="H3225" s="258">
        <v>11</v>
      </c>
      <c r="I3225" s="259"/>
      <c r="J3225" s="255"/>
      <c r="K3225" s="255"/>
      <c r="L3225" s="260"/>
      <c r="M3225" s="261"/>
      <c r="N3225" s="262"/>
      <c r="O3225" s="262"/>
      <c r="P3225" s="262"/>
      <c r="Q3225" s="262"/>
      <c r="R3225" s="262"/>
      <c r="S3225" s="262"/>
      <c r="T3225" s="263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T3225" s="264" t="s">
        <v>171</v>
      </c>
      <c r="AU3225" s="264" t="s">
        <v>81</v>
      </c>
      <c r="AV3225" s="15" t="s">
        <v>167</v>
      </c>
      <c r="AW3225" s="15" t="s">
        <v>33</v>
      </c>
      <c r="AX3225" s="15" t="s">
        <v>79</v>
      </c>
      <c r="AY3225" s="264" t="s">
        <v>160</v>
      </c>
    </row>
    <row r="3226" s="2" customFormat="1" ht="21.75" customHeight="1">
      <c r="A3226" s="40"/>
      <c r="B3226" s="41"/>
      <c r="C3226" s="279" t="s">
        <v>2928</v>
      </c>
      <c r="D3226" s="279" t="s">
        <v>1270</v>
      </c>
      <c r="E3226" s="280" t="s">
        <v>2929</v>
      </c>
      <c r="F3226" s="281" t="s">
        <v>2930</v>
      </c>
      <c r="G3226" s="282" t="s">
        <v>165</v>
      </c>
      <c r="H3226" s="283">
        <v>1</v>
      </c>
      <c r="I3226" s="284"/>
      <c r="J3226" s="285">
        <f>ROUND(I3226*H3226,2)</f>
        <v>0</v>
      </c>
      <c r="K3226" s="281" t="s">
        <v>166</v>
      </c>
      <c r="L3226" s="286"/>
      <c r="M3226" s="287" t="s">
        <v>19</v>
      </c>
      <c r="N3226" s="288" t="s">
        <v>43</v>
      </c>
      <c r="O3226" s="86"/>
      <c r="P3226" s="223">
        <f>O3226*H3226</f>
        <v>0</v>
      </c>
      <c r="Q3226" s="223">
        <v>0.001</v>
      </c>
      <c r="R3226" s="223">
        <f>Q3226*H3226</f>
        <v>0.001</v>
      </c>
      <c r="S3226" s="223">
        <v>0</v>
      </c>
      <c r="T3226" s="224">
        <f>S3226*H3226</f>
        <v>0</v>
      </c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R3226" s="225" t="s">
        <v>367</v>
      </c>
      <c r="AT3226" s="225" t="s">
        <v>1270</v>
      </c>
      <c r="AU3226" s="225" t="s">
        <v>81</v>
      </c>
      <c r="AY3226" s="19" t="s">
        <v>160</v>
      </c>
      <c r="BE3226" s="226">
        <f>IF(N3226="základní",J3226,0)</f>
        <v>0</v>
      </c>
      <c r="BF3226" s="226">
        <f>IF(N3226="snížená",J3226,0)</f>
        <v>0</v>
      </c>
      <c r="BG3226" s="226">
        <f>IF(N3226="zákl. přenesená",J3226,0)</f>
        <v>0</v>
      </c>
      <c r="BH3226" s="226">
        <f>IF(N3226="sníž. přenesená",J3226,0)</f>
        <v>0</v>
      </c>
      <c r="BI3226" s="226">
        <f>IF(N3226="nulová",J3226,0)</f>
        <v>0</v>
      </c>
      <c r="BJ3226" s="19" t="s">
        <v>79</v>
      </c>
      <c r="BK3226" s="226">
        <f>ROUND(I3226*H3226,2)</f>
        <v>0</v>
      </c>
      <c r="BL3226" s="19" t="s">
        <v>269</v>
      </c>
      <c r="BM3226" s="225" t="s">
        <v>2931</v>
      </c>
    </row>
    <row r="3227" s="13" customFormat="1">
      <c r="A3227" s="13"/>
      <c r="B3227" s="232"/>
      <c r="C3227" s="233"/>
      <c r="D3227" s="234" t="s">
        <v>171</v>
      </c>
      <c r="E3227" s="235" t="s">
        <v>19</v>
      </c>
      <c r="F3227" s="236" t="s">
        <v>324</v>
      </c>
      <c r="G3227" s="233"/>
      <c r="H3227" s="235" t="s">
        <v>19</v>
      </c>
      <c r="I3227" s="237"/>
      <c r="J3227" s="233"/>
      <c r="K3227" s="233"/>
      <c r="L3227" s="238"/>
      <c r="M3227" s="239"/>
      <c r="N3227" s="240"/>
      <c r="O3227" s="240"/>
      <c r="P3227" s="240"/>
      <c r="Q3227" s="240"/>
      <c r="R3227" s="240"/>
      <c r="S3227" s="240"/>
      <c r="T3227" s="241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2" t="s">
        <v>171</v>
      </c>
      <c r="AU3227" s="242" t="s">
        <v>81</v>
      </c>
      <c r="AV3227" s="13" t="s">
        <v>79</v>
      </c>
      <c r="AW3227" s="13" t="s">
        <v>33</v>
      </c>
      <c r="AX3227" s="13" t="s">
        <v>72</v>
      </c>
      <c r="AY3227" s="242" t="s">
        <v>160</v>
      </c>
    </row>
    <row r="3228" s="14" customFormat="1">
      <c r="A3228" s="14"/>
      <c r="B3228" s="243"/>
      <c r="C3228" s="244"/>
      <c r="D3228" s="234" t="s">
        <v>171</v>
      </c>
      <c r="E3228" s="245" t="s">
        <v>19</v>
      </c>
      <c r="F3228" s="246" t="s">
        <v>79</v>
      </c>
      <c r="G3228" s="244"/>
      <c r="H3228" s="247">
        <v>1</v>
      </c>
      <c r="I3228" s="248"/>
      <c r="J3228" s="244"/>
      <c r="K3228" s="244"/>
      <c r="L3228" s="249"/>
      <c r="M3228" s="250"/>
      <c r="N3228" s="251"/>
      <c r="O3228" s="251"/>
      <c r="P3228" s="251"/>
      <c r="Q3228" s="251"/>
      <c r="R3228" s="251"/>
      <c r="S3228" s="251"/>
      <c r="T3228" s="252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3" t="s">
        <v>171</v>
      </c>
      <c r="AU3228" s="253" t="s">
        <v>81</v>
      </c>
      <c r="AV3228" s="14" t="s">
        <v>81</v>
      </c>
      <c r="AW3228" s="14" t="s">
        <v>33</v>
      </c>
      <c r="AX3228" s="14" t="s">
        <v>72</v>
      </c>
      <c r="AY3228" s="253" t="s">
        <v>160</v>
      </c>
    </row>
    <row r="3229" s="15" customFormat="1">
      <c r="A3229" s="15"/>
      <c r="B3229" s="254"/>
      <c r="C3229" s="255"/>
      <c r="D3229" s="234" t="s">
        <v>171</v>
      </c>
      <c r="E3229" s="256" t="s">
        <v>19</v>
      </c>
      <c r="F3229" s="257" t="s">
        <v>173</v>
      </c>
      <c r="G3229" s="255"/>
      <c r="H3229" s="258">
        <v>1</v>
      </c>
      <c r="I3229" s="259"/>
      <c r="J3229" s="255"/>
      <c r="K3229" s="255"/>
      <c r="L3229" s="260"/>
      <c r="M3229" s="261"/>
      <c r="N3229" s="262"/>
      <c r="O3229" s="262"/>
      <c r="P3229" s="262"/>
      <c r="Q3229" s="262"/>
      <c r="R3229" s="262"/>
      <c r="S3229" s="262"/>
      <c r="T3229" s="263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T3229" s="264" t="s">
        <v>171</v>
      </c>
      <c r="AU3229" s="264" t="s">
        <v>81</v>
      </c>
      <c r="AV3229" s="15" t="s">
        <v>167</v>
      </c>
      <c r="AW3229" s="15" t="s">
        <v>33</v>
      </c>
      <c r="AX3229" s="15" t="s">
        <v>79</v>
      </c>
      <c r="AY3229" s="264" t="s">
        <v>160</v>
      </c>
    </row>
    <row r="3230" s="2" customFormat="1" ht="24.15" customHeight="1">
      <c r="A3230" s="40"/>
      <c r="B3230" s="41"/>
      <c r="C3230" s="214" t="s">
        <v>2932</v>
      </c>
      <c r="D3230" s="214" t="s">
        <v>162</v>
      </c>
      <c r="E3230" s="215" t="s">
        <v>2933</v>
      </c>
      <c r="F3230" s="216" t="s">
        <v>2934</v>
      </c>
      <c r="G3230" s="217" t="s">
        <v>253</v>
      </c>
      <c r="H3230" s="218">
        <v>0.043999999999999997</v>
      </c>
      <c r="I3230" s="219"/>
      <c r="J3230" s="220">
        <f>ROUND(I3230*H3230,2)</f>
        <v>0</v>
      </c>
      <c r="K3230" s="216" t="s">
        <v>166</v>
      </c>
      <c r="L3230" s="46"/>
      <c r="M3230" s="221" t="s">
        <v>19</v>
      </c>
      <c r="N3230" s="222" t="s">
        <v>43</v>
      </c>
      <c r="O3230" s="86"/>
      <c r="P3230" s="223">
        <f>O3230*H3230</f>
        <v>0</v>
      </c>
      <c r="Q3230" s="223">
        <v>0</v>
      </c>
      <c r="R3230" s="223">
        <f>Q3230*H3230</f>
        <v>0</v>
      </c>
      <c r="S3230" s="223">
        <v>0</v>
      </c>
      <c r="T3230" s="224">
        <f>S3230*H3230</f>
        <v>0</v>
      </c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R3230" s="225" t="s">
        <v>269</v>
      </c>
      <c r="AT3230" s="225" t="s">
        <v>162</v>
      </c>
      <c r="AU3230" s="225" t="s">
        <v>81</v>
      </c>
      <c r="AY3230" s="19" t="s">
        <v>160</v>
      </c>
      <c r="BE3230" s="226">
        <f>IF(N3230="základní",J3230,0)</f>
        <v>0</v>
      </c>
      <c r="BF3230" s="226">
        <f>IF(N3230="snížená",J3230,0)</f>
        <v>0</v>
      </c>
      <c r="BG3230" s="226">
        <f>IF(N3230="zákl. přenesená",J3230,0)</f>
        <v>0</v>
      </c>
      <c r="BH3230" s="226">
        <f>IF(N3230="sníž. přenesená",J3230,0)</f>
        <v>0</v>
      </c>
      <c r="BI3230" s="226">
        <f>IF(N3230="nulová",J3230,0)</f>
        <v>0</v>
      </c>
      <c r="BJ3230" s="19" t="s">
        <v>79</v>
      </c>
      <c r="BK3230" s="226">
        <f>ROUND(I3230*H3230,2)</f>
        <v>0</v>
      </c>
      <c r="BL3230" s="19" t="s">
        <v>269</v>
      </c>
      <c r="BM3230" s="225" t="s">
        <v>2935</v>
      </c>
    </row>
    <row r="3231" s="2" customFormat="1">
      <c r="A3231" s="40"/>
      <c r="B3231" s="41"/>
      <c r="C3231" s="42"/>
      <c r="D3231" s="227" t="s">
        <v>169</v>
      </c>
      <c r="E3231" s="42"/>
      <c r="F3231" s="228" t="s">
        <v>2936</v>
      </c>
      <c r="G3231" s="42"/>
      <c r="H3231" s="42"/>
      <c r="I3231" s="229"/>
      <c r="J3231" s="42"/>
      <c r="K3231" s="42"/>
      <c r="L3231" s="46"/>
      <c r="M3231" s="290"/>
      <c r="N3231" s="291"/>
      <c r="O3231" s="292"/>
      <c r="P3231" s="292"/>
      <c r="Q3231" s="292"/>
      <c r="R3231" s="292"/>
      <c r="S3231" s="292"/>
      <c r="T3231" s="293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T3231" s="19" t="s">
        <v>169</v>
      </c>
      <c r="AU3231" s="19" t="s">
        <v>81</v>
      </c>
    </row>
    <row r="3232" s="2" customFormat="1" ht="6.96" customHeight="1">
      <c r="A3232" s="40"/>
      <c r="B3232" s="61"/>
      <c r="C3232" s="62"/>
      <c r="D3232" s="62"/>
      <c r="E3232" s="62"/>
      <c r="F3232" s="62"/>
      <c r="G3232" s="62"/>
      <c r="H3232" s="62"/>
      <c r="I3232" s="62"/>
      <c r="J3232" s="62"/>
      <c r="K3232" s="62"/>
      <c r="L3232" s="46"/>
      <c r="M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</row>
  </sheetData>
  <sheetProtection sheet="1" autoFilter="0" formatColumns="0" formatRows="0" objects="1" scenarios="1" spinCount="100000" saltValue="rqWB39J0G/e841Rbvtoizb9CEaZZ6qXYXNnb5lIz1ShjO9PWlOvWnJ1Fua6aqkINBGmO648bWtopRe0FHTm+Dw==" hashValue="Vc22SUND1X/DOSxcshnUCIcs3fqCOKqyyZ0zrc5qxkHPf4EDtsywSuRLLJhLs+fjEP8V103w/kDZ4qcj8f723g==" algorithmName="SHA-512" password="CC35"/>
  <autoFilter ref="C108:K3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3" r:id="rId1" display="https://podminky.urs.cz/item/CS_URS_2023_01/122251102"/>
    <hyperlink ref="F126" r:id="rId2" display="https://podminky.urs.cz/item/CS_URS_2023_01/132254102"/>
    <hyperlink ref="F132" r:id="rId3" display="https://podminky.urs.cz/item/CS_URS_2023_01/132254204"/>
    <hyperlink ref="F145" r:id="rId4" display="https://podminky.urs.cz/item/CS_URS_2023_01/151101202"/>
    <hyperlink ref="F156" r:id="rId5" display="https://podminky.urs.cz/item/CS_URS_2023_01/151101212"/>
    <hyperlink ref="F167" r:id="rId6" display="https://podminky.urs.cz/item/CS_URS_2023_01/151101402"/>
    <hyperlink ref="F178" r:id="rId7" display="https://podminky.urs.cz/item/CS_URS_2023_01/151101412"/>
    <hyperlink ref="F189" r:id="rId8" display="https://podminky.urs.cz/item/CS_URS_2023_01/161151103"/>
    <hyperlink ref="F205" r:id="rId9" display="https://podminky.urs.cz/item/CS_URS_2023_01/162751117"/>
    <hyperlink ref="F214" r:id="rId10" display="https://podminky.urs.cz/item/CS_URS_2023_01/162751119"/>
    <hyperlink ref="F219" r:id="rId11" display="https://podminky.urs.cz/item/CS_URS_2023_01/171201221"/>
    <hyperlink ref="F229" r:id="rId12" display="https://podminky.urs.cz/item/CS_URS_2023_01/171251201"/>
    <hyperlink ref="F238" r:id="rId13" display="https://podminky.urs.cz/item/CS_URS_2023_01/174151101"/>
    <hyperlink ref="F265" r:id="rId14" display="https://podminky.urs.cz/item/CS_URS_2023_01/271532213"/>
    <hyperlink ref="F274" r:id="rId15" display="https://podminky.urs.cz/item/CS_URS_2023_01/273322511"/>
    <hyperlink ref="F282" r:id="rId16" display="https://podminky.urs.cz/item/CS_URS_2023_01/273351121"/>
    <hyperlink ref="F288" r:id="rId17" display="https://podminky.urs.cz/item/CS_URS_2023_01/273351122"/>
    <hyperlink ref="F294" r:id="rId18" display="https://podminky.urs.cz/item/CS_URS_2023_01/273362021"/>
    <hyperlink ref="F303" r:id="rId19" display="https://podminky.urs.cz/item/CS_URS_2023_01/274322511"/>
    <hyperlink ref="F324" r:id="rId20" display="https://podminky.urs.cz/item/CS_URS_2023_01/274351121"/>
    <hyperlink ref="F330" r:id="rId21" display="https://podminky.urs.cz/item/CS_URS_2023_01/274351122"/>
    <hyperlink ref="F336" r:id="rId22" display="https://podminky.urs.cz/item/CS_URS_2023_01/274352231"/>
    <hyperlink ref="F341" r:id="rId23" display="https://podminky.urs.cz/item/CS_URS_2023_01/274352232"/>
    <hyperlink ref="F346" r:id="rId24" display="https://podminky.urs.cz/item/CS_URS_2023_01/274361821"/>
    <hyperlink ref="F351" r:id="rId25" display="https://podminky.urs.cz/item/CS_URS_2023_01/279113154"/>
    <hyperlink ref="F359" r:id="rId26" display="https://podminky.urs.cz/item/CS_URS_2023_01/279361821"/>
    <hyperlink ref="F365" r:id="rId27" display="https://podminky.urs.cz/item/CS_URS_2023_01/310238211"/>
    <hyperlink ref="F371" r:id="rId28" display="https://podminky.urs.cz/item/CS_URS_2023_01/311272031"/>
    <hyperlink ref="F386" r:id="rId29" display="https://podminky.urs.cz/item/CS_URS_2023_01/311272125"/>
    <hyperlink ref="F402" r:id="rId30" display="https://podminky.urs.cz/item/CS_URS_2023_01/311273901"/>
    <hyperlink ref="F409" r:id="rId31" display="https://podminky.urs.cz/item/CS_URS_2023_01/311273953"/>
    <hyperlink ref="F416" r:id="rId32" display="https://podminky.urs.cz/item/CS_URS_2023_01/311321611"/>
    <hyperlink ref="F430" r:id="rId33" display="https://podminky.urs.cz/item/CS_URS_2023_01/311351121"/>
    <hyperlink ref="F445" r:id="rId34" display="https://podminky.urs.cz/item/CS_URS_2023_01/311351122"/>
    <hyperlink ref="F460" r:id="rId35" display="https://podminky.urs.cz/item/CS_URS_2023_01/311361821"/>
    <hyperlink ref="F464" r:id="rId36" display="https://podminky.urs.cz/item/CS_URS_2023_01/317142432"/>
    <hyperlink ref="F469" r:id="rId37" display="https://podminky.urs.cz/item/CS_URS_2023_01/317142444"/>
    <hyperlink ref="F474" r:id="rId38" display="https://podminky.urs.cz/item/CS_URS_2023_01/317142446"/>
    <hyperlink ref="F479" r:id="rId39" display="https://podminky.urs.cz/item/CS_URS_2023_01/317142448"/>
    <hyperlink ref="F484" r:id="rId40" display="https://podminky.urs.cz/item/CS_URS_2023_01/317143431"/>
    <hyperlink ref="F489" r:id="rId41" display="https://podminky.urs.cz/item/CS_URS_2023_01/317143432"/>
    <hyperlink ref="F496" r:id="rId42" display="https://podminky.urs.cz/item/CS_URS_2023_01/317143442"/>
    <hyperlink ref="F501" r:id="rId43" display="https://podminky.urs.cz/item/CS_URS_2023_01/317143445"/>
    <hyperlink ref="F507" r:id="rId44" display="https://podminky.urs.cz/item/CS_URS_2023_01/317321611"/>
    <hyperlink ref="F512" r:id="rId45" display="https://podminky.urs.cz/item/CS_URS_2023_01/317352211"/>
    <hyperlink ref="F517" r:id="rId46" display="https://podminky.urs.cz/item/CS_URS_2023_01/317361821"/>
    <hyperlink ref="F522" r:id="rId47" display="https://podminky.urs.cz/item/CS_URS_2023_01/330321610"/>
    <hyperlink ref="F539" r:id="rId48" display="https://podminky.urs.cz/item/CS_URS_2023_01/331351311"/>
    <hyperlink ref="F544" r:id="rId49" display="https://podminky.urs.cz/item/CS_URS_2023_01/331351312"/>
    <hyperlink ref="F549" r:id="rId50" display="https://podminky.urs.cz/item/CS_URS_2023_01/331351315"/>
    <hyperlink ref="F561" r:id="rId51" display="https://podminky.urs.cz/item/CS_URS_2023_01/331351316"/>
    <hyperlink ref="F573" r:id="rId52" display="https://podminky.urs.cz/item/CS_URS_2023_01/331351321"/>
    <hyperlink ref="F581" r:id="rId53" display="https://podminky.urs.cz/item/CS_URS_2023_01/331351322"/>
    <hyperlink ref="F589" r:id="rId54" display="https://podminky.urs.cz/item/CS_URS_2023_01/331361821"/>
    <hyperlink ref="F593" r:id="rId55" display="https://podminky.urs.cz/item/CS_URS_2023_01/342272205"/>
    <hyperlink ref="F599" r:id="rId56" display="https://podminky.urs.cz/item/CS_URS_2023_01/342272235"/>
    <hyperlink ref="F606" r:id="rId57" display="https://podminky.urs.cz/item/CS_URS_2023_01/342272245"/>
    <hyperlink ref="F618" r:id="rId58" display="https://podminky.urs.cz/item/CS_URS_2023_01/342291121"/>
    <hyperlink ref="F625" r:id="rId59" display="https://podminky.urs.cz/item/CS_URS_2023_01/342291131"/>
    <hyperlink ref="F632" r:id="rId60" display="https://podminky.urs.cz/item/CS_URS_2023_01/342321610"/>
    <hyperlink ref="F646" r:id="rId61" display="https://podminky.urs.cz/item/CS_URS_2023_01/342351111"/>
    <hyperlink ref="F656" r:id="rId62" display="https://podminky.urs.cz/item/CS_URS_2023_01/342351112"/>
    <hyperlink ref="F666" r:id="rId63" display="https://podminky.urs.cz/item/CS_URS_2023_01/342361821"/>
    <hyperlink ref="F670" r:id="rId64" display="https://podminky.urs.cz/item/CS_URS_2023_01/346244381"/>
    <hyperlink ref="F676" r:id="rId65" display="https://podminky.urs.cz/item/CS_URS_2023_01/411321616"/>
    <hyperlink ref="F686" r:id="rId66" display="https://podminky.urs.cz/item/CS_URS_2023_01/411351011"/>
    <hyperlink ref="F705" r:id="rId67" display="https://podminky.urs.cz/item/CS_URS_2023_01/411351012"/>
    <hyperlink ref="F724" r:id="rId68" display="https://podminky.urs.cz/item/CS_URS_2023_01/411354313"/>
    <hyperlink ref="F732" r:id="rId69" display="https://podminky.urs.cz/item/CS_URS_2023_01/411354314"/>
    <hyperlink ref="F740" r:id="rId70" display="https://podminky.urs.cz/item/CS_URS_2023_01/411354333"/>
    <hyperlink ref="F749" r:id="rId71" display="https://podminky.urs.cz/item/CS_URS_2023_01/411354334"/>
    <hyperlink ref="F758" r:id="rId72" display="https://podminky.urs.cz/item/CS_URS_2023_01/411361821"/>
    <hyperlink ref="F762" r:id="rId73" display="https://podminky.urs.cz/item/CS_URS_2023_01/411362021"/>
    <hyperlink ref="F773" r:id="rId74" display="https://podminky.urs.cz/item/CS_URS_2023_01/413321616"/>
    <hyperlink ref="F784" r:id="rId75" display="https://podminky.urs.cz/item/CS_URS_2023_01/413351111"/>
    <hyperlink ref="F791" r:id="rId76" display="https://podminky.urs.cz/item/CS_URS_2023_01/413351112"/>
    <hyperlink ref="F798" r:id="rId77" display="https://podminky.urs.cz/item/CS_URS_2023_01/413351121"/>
    <hyperlink ref="F810" r:id="rId78" display="https://podminky.urs.cz/item/CS_URS_2023_01/413351122"/>
    <hyperlink ref="F822" r:id="rId79" display="https://podminky.urs.cz/item/CS_URS_2023_01/413352111"/>
    <hyperlink ref="F827" r:id="rId80" display="https://podminky.urs.cz/item/CS_URS_2023_01/413352112"/>
    <hyperlink ref="F832" r:id="rId81" display="https://podminky.urs.cz/item/CS_URS_2023_01/413352115"/>
    <hyperlink ref="F840" r:id="rId82" display="https://podminky.urs.cz/item/CS_URS_2023_01/413352116"/>
    <hyperlink ref="F848" r:id="rId83" display="https://podminky.urs.cz/item/CS_URS_2023_01/413361821"/>
    <hyperlink ref="F852" r:id="rId84" display="https://podminky.urs.cz/item/CS_URS_2023_01/417321616"/>
    <hyperlink ref="F868" r:id="rId85" display="https://podminky.urs.cz/item/CS_URS_2023_01/417351115"/>
    <hyperlink ref="F883" r:id="rId86" display="https://podminky.urs.cz/item/CS_URS_2023_01/417351116"/>
    <hyperlink ref="F898" r:id="rId87" display="https://podminky.urs.cz/item/CS_URS_2023_01/417361821"/>
    <hyperlink ref="F902" r:id="rId88" display="https://podminky.urs.cz/item/CS_URS_2023_01/434121426"/>
    <hyperlink ref="F914" r:id="rId89" display="https://podminky.urs.cz/item/CS_URS_2023_01/564861011"/>
    <hyperlink ref="F920" r:id="rId90" display="https://podminky.urs.cz/item/CS_URS_2023_01/565145121"/>
    <hyperlink ref="F926" r:id="rId91" display="https://podminky.urs.cz/item/CS_URS_2023_01/567122114"/>
    <hyperlink ref="F932" r:id="rId92" display="https://podminky.urs.cz/item/CS_URS_2023_01/573111113"/>
    <hyperlink ref="F938" r:id="rId93" display="https://podminky.urs.cz/item/CS_URS_2023_01/573231108"/>
    <hyperlink ref="F944" r:id="rId94" display="https://podminky.urs.cz/item/CS_URS_2023_01/577133121"/>
    <hyperlink ref="F951" r:id="rId95" display="https://podminky.urs.cz/item/CS_URS_2023_01/612131121"/>
    <hyperlink ref="F1045" r:id="rId96" display="https://podminky.urs.cz/item/CS_URS_2023_01/612142001"/>
    <hyperlink ref="F1139" r:id="rId97" display="https://podminky.urs.cz/item/CS_URS_2023_01/612311131"/>
    <hyperlink ref="F1237" r:id="rId98" display="https://podminky.urs.cz/item/CS_URS_2023_01/619991001"/>
    <hyperlink ref="F1250" r:id="rId99" display="https://podminky.urs.cz/item/CS_URS_2023_01/622131121"/>
    <hyperlink ref="F1279" r:id="rId100" display="https://podminky.urs.cz/item/CS_URS_2023_01/622142001"/>
    <hyperlink ref="F1318" r:id="rId101" display="https://podminky.urs.cz/item/CS_URS_2023_01/622143003"/>
    <hyperlink ref="F1340" r:id="rId102" display="https://podminky.urs.cz/item/CS_URS_2023_01/622143004"/>
    <hyperlink ref="F1362" r:id="rId103" display="https://podminky.urs.cz/item/CS_URS_2023_01/622151001"/>
    <hyperlink ref="F1371" r:id="rId104" display="https://podminky.urs.cz/item/CS_URS_2023_01/622151021"/>
    <hyperlink ref="F1381" r:id="rId105" display="https://podminky.urs.cz/item/CS_URS_2023_01/622222001"/>
    <hyperlink ref="F1399" r:id="rId106" display="https://podminky.urs.cz/item/CS_URS_2023_01/622252001"/>
    <hyperlink ref="F1411" r:id="rId107" display="https://podminky.urs.cz/item/CS_URS_2023_01/622252002"/>
    <hyperlink ref="F1433" r:id="rId108" display="https://podminky.urs.cz/item/CS_URS_2023_01/622511112"/>
    <hyperlink ref="F1443" r:id="rId109" display="https://podminky.urs.cz/item/CS_URS_2023_01/622531022"/>
    <hyperlink ref="F1452" r:id="rId110" display="https://podminky.urs.cz/item/CS_URS_2023_01/632451457"/>
    <hyperlink ref="F1460" r:id="rId111" display="https://podminky.urs.cz/item/CS_URS_2023_01/632451491"/>
    <hyperlink ref="F1468" r:id="rId112" display="https://podminky.urs.cz/item/CS_URS_2023_01/632481111"/>
    <hyperlink ref="F1476" r:id="rId113" display="https://podminky.urs.cz/item/CS_URS_2023_01/632481213"/>
    <hyperlink ref="F1484" r:id="rId114" display="https://podminky.urs.cz/item/CS_URS_2023_01/634112123"/>
    <hyperlink ref="F1533" r:id="rId115" display="https://podminky.urs.cz/item/CS_URS_2023_01/642942111"/>
    <hyperlink ref="F1547" r:id="rId116" display="https://podminky.urs.cz/item/CS_URS_2023_01/642942591"/>
    <hyperlink ref="F1554" r:id="rId117" display="https://podminky.urs.cz/item/CS_URS_2023_01/642945111"/>
    <hyperlink ref="F1571" r:id="rId118" display="https://podminky.urs.cz/item/CS_URS_2023_01/642945112"/>
    <hyperlink ref="F1577" r:id="rId119" display="https://podminky.urs.cz/item/CS_URS_2023_01/941221111"/>
    <hyperlink ref="F1584" r:id="rId120" display="https://podminky.urs.cz/item/CS_URS_2023_01/941221211"/>
    <hyperlink ref="F1588" r:id="rId121" display="https://podminky.urs.cz/item/CS_URS_2023_01/941221322"/>
    <hyperlink ref="F1592" r:id="rId122" display="https://podminky.urs.cz/item/CS_URS_2023_01/941221811"/>
    <hyperlink ref="F1599" r:id="rId123" display="https://podminky.urs.cz/item/CS_URS_2023_01/944611111"/>
    <hyperlink ref="F1606" r:id="rId124" display="https://podminky.urs.cz/item/CS_URS_2023_01/944611211"/>
    <hyperlink ref="F1610" r:id="rId125" display="https://podminky.urs.cz/item/CS_URS_2023_01/944611811"/>
    <hyperlink ref="F1617" r:id="rId126" display="https://podminky.urs.cz/item/CS_URS_2023_01/949101111"/>
    <hyperlink ref="F1625" r:id="rId127" display="https://podminky.urs.cz/item/CS_URS_2023_01/952901111"/>
    <hyperlink ref="F1633" r:id="rId128" display="https://podminky.urs.cz/item/CS_URS_2023_01/953312122"/>
    <hyperlink ref="F1638" r:id="rId129" display="https://podminky.urs.cz/item/CS_URS_2023_01/953312125"/>
    <hyperlink ref="F1643" r:id="rId130" display="https://podminky.urs.cz/item/CS_URS_2023_01/953943211"/>
    <hyperlink ref="F1653" r:id="rId131" display="https://podminky.urs.cz/item/CS_URS_2023_01/998017002"/>
    <hyperlink ref="F1655" r:id="rId132" display="https://podminky.urs.cz/item/CS_URS_2023_01/998225111"/>
    <hyperlink ref="F1659" r:id="rId133" display="https://podminky.urs.cz/item/CS_URS_2023_01/711111001"/>
    <hyperlink ref="F1675" r:id="rId134" display="https://podminky.urs.cz/item/CS_URS_2023_01/711112001"/>
    <hyperlink ref="F1691" r:id="rId135" display="https://podminky.urs.cz/item/CS_URS_2023_01/711132101"/>
    <hyperlink ref="F1698" r:id="rId136" display="https://podminky.urs.cz/item/CS_URS_2023_01/711141559"/>
    <hyperlink ref="F1714" r:id="rId137" display="https://podminky.urs.cz/item/CS_URS_2023_01/711142559"/>
    <hyperlink ref="F1730" r:id="rId138" display="https://podminky.urs.cz/item/CS_URS_2023_01/711161212"/>
    <hyperlink ref="F1738" r:id="rId139" display="https://podminky.urs.cz/item/CS_URS_2023_01/711491571"/>
    <hyperlink ref="F1786" r:id="rId140" display="https://podminky.urs.cz/item/CS_URS_2023_01/998711102"/>
    <hyperlink ref="F1789" r:id="rId141" display="https://podminky.urs.cz/item/CS_URS_2023_01/712311101"/>
    <hyperlink ref="F1815" r:id="rId142" display="https://podminky.urs.cz/item/CS_URS_2023_01/712341559"/>
    <hyperlink ref="F1841" r:id="rId143" display="https://podminky.urs.cz/item/CS_URS_2023_01/712361701"/>
    <hyperlink ref="F1855" r:id="rId144" display="https://podminky.urs.cz/item/CS_URS_2023_01/712363103"/>
    <hyperlink ref="F1869" r:id="rId145" display="https://podminky.urs.cz/item/CS_URS_2023_01/712363352"/>
    <hyperlink ref="F1876" r:id="rId146" display="https://podminky.urs.cz/item/CS_URS_2023_01/712363353"/>
    <hyperlink ref="F1883" r:id="rId147" display="https://podminky.urs.cz/item/CS_URS_2023_01/712363357"/>
    <hyperlink ref="F1890" r:id="rId148" display="https://podminky.urs.cz/item/CS_URS_2023_01/712391171"/>
    <hyperlink ref="F1904" r:id="rId149" display="https://podminky.urs.cz/item/CS_URS_2023_01/712811101"/>
    <hyperlink ref="F1924" r:id="rId150" display="https://podminky.urs.cz/item/CS_URS_2023_01/712841559"/>
    <hyperlink ref="F1944" r:id="rId151" display="https://podminky.urs.cz/item/CS_URS_2023_01/712861703"/>
    <hyperlink ref="F1974" r:id="rId152" display="https://podminky.urs.cz/item/CS_URS_2023_01/998712102"/>
    <hyperlink ref="F1977" r:id="rId153" display="https://podminky.urs.cz/item/CS_URS_2023_01/713121111"/>
    <hyperlink ref="F1987" r:id="rId154" display="https://podminky.urs.cz/item/CS_URS_2023_01/713121121"/>
    <hyperlink ref="F2000" r:id="rId155" display="https://podminky.urs.cz/item/CS_URS_2023_01/713121211"/>
    <hyperlink ref="F2096" r:id="rId156" display="https://podminky.urs.cz/item/CS_URS_2023_01/713131141"/>
    <hyperlink ref="F2150" r:id="rId157" display="https://podminky.urs.cz/item/CS_URS_2023_01/713132332"/>
    <hyperlink ref="F2198" r:id="rId158" display="https://podminky.urs.cz/item/CS_URS_2023_01/713141151"/>
    <hyperlink ref="F2210" r:id="rId159" display="https://podminky.urs.cz/item/CS_URS_2023_01/713141152"/>
    <hyperlink ref="F2224" r:id="rId160" display="https://podminky.urs.cz/item/CS_URS_2023_01/713141263"/>
    <hyperlink ref="F2231" r:id="rId161" display="https://podminky.urs.cz/item/CS_URS_2023_01/713141311"/>
    <hyperlink ref="F2245" r:id="rId162" display="https://podminky.urs.cz/item/CS_URS_2023_01/713141414"/>
    <hyperlink ref="F2252" r:id="rId163" display="https://podminky.urs.cz/item/CS_URS_2023_01/713481111"/>
    <hyperlink ref="F2261" r:id="rId164" display="https://podminky.urs.cz/item/CS_URS_2023_01/998713102"/>
    <hyperlink ref="F2264" r:id="rId165" display="https://podminky.urs.cz/item/CS_URS_2023_01/762083122"/>
    <hyperlink ref="F2274" r:id="rId166" display="https://podminky.urs.cz/item/CS_URS_2023_01/762361313"/>
    <hyperlink ref="F2284" r:id="rId167" display="https://podminky.urs.cz/item/CS_URS_2023_01/998762102"/>
    <hyperlink ref="F2287" r:id="rId168" display="https://podminky.urs.cz/item/CS_URS_2023_01/763121590"/>
    <hyperlink ref="F2292" r:id="rId169" display="https://podminky.urs.cz/item/CS_URS_2023_01/763121714"/>
    <hyperlink ref="F2297" r:id="rId170" display="https://podminky.urs.cz/item/CS_URS_2023_01/763121761"/>
    <hyperlink ref="F2302" r:id="rId171" display="https://podminky.urs.cz/item/CS_URS_2023_01/763135102"/>
    <hyperlink ref="F2322" r:id="rId172" display="https://podminky.urs.cz/item/CS_URS_2023_01/763164632"/>
    <hyperlink ref="F2326" r:id="rId173" display="https://podminky.urs.cz/item/CS_URS_2023_01/763173111"/>
    <hyperlink ref="F2335" r:id="rId174" display="https://podminky.urs.cz/item/CS_URS_2023_01/763173113"/>
    <hyperlink ref="F2344" r:id="rId175" display="https://podminky.urs.cz/item/CS_URS_2023_01/998763302"/>
    <hyperlink ref="F2347" r:id="rId176" display="https://podminky.urs.cz/item/CS_URS_2023_01/764212636"/>
    <hyperlink ref="F2350" r:id="rId177" display="https://podminky.urs.cz/item/CS_URS_2023_01/764212662"/>
    <hyperlink ref="F2355" r:id="rId178" display="https://podminky.urs.cz/item/CS_URS_2023_01/764212664"/>
    <hyperlink ref="F2358" r:id="rId179" display="https://podminky.urs.cz/item/CS_URS_2023_01/764214606"/>
    <hyperlink ref="F2363" r:id="rId180" display="https://podminky.urs.cz/item/CS_URS_2023_01/764214607"/>
    <hyperlink ref="F2369" r:id="rId181" display="https://podminky.urs.cz/item/CS_URS_2023_01/764216644"/>
    <hyperlink ref="F2374" r:id="rId182" display="https://podminky.urs.cz/item/CS_URS_2023_01/764511602"/>
    <hyperlink ref="F2379" r:id="rId183" display="https://podminky.urs.cz/item/CS_URS_2023_01/764511643"/>
    <hyperlink ref="F2384" r:id="rId184" display="https://podminky.urs.cz/item/CS_URS_2023_01/764515411"/>
    <hyperlink ref="F2388" r:id="rId185" display="https://podminky.urs.cz/item/CS_URS_2023_01/764518623"/>
    <hyperlink ref="F2392" r:id="rId186" display="https://podminky.urs.cz/item/CS_URS_2023_01/998764102"/>
    <hyperlink ref="F2395" r:id="rId187" display="https://podminky.urs.cz/item/CS_URS_2023_01/765192001"/>
    <hyperlink ref="F2428" r:id="rId188" display="https://podminky.urs.cz/item/CS_URS_2023_01/766682112"/>
    <hyperlink ref="F2433" r:id="rId189" display="https://podminky.urs.cz/item/CS_URS_2023_01/766694116"/>
    <hyperlink ref="F2462" r:id="rId190" display="https://podminky.urs.cz/item/CS_URS_2023_01/998766102"/>
    <hyperlink ref="F2492" r:id="rId191" display="https://podminky.urs.cz/item/CS_URS_2023_01/767163211"/>
    <hyperlink ref="F2501" r:id="rId192" display="https://podminky.urs.cz/item/CS_URS_2023_01/767211311"/>
    <hyperlink ref="F2510" r:id="rId193" display="https://podminky.urs.cz/item/CS_URS_2023_01/767250113"/>
    <hyperlink ref="F2519" r:id="rId194" display="https://podminky.urs.cz/item/CS_URS_2023_01/767427317"/>
    <hyperlink ref="F2599" r:id="rId195" display="https://podminky.urs.cz/item/CS_URS_2023_01/998767102"/>
    <hyperlink ref="F2602" r:id="rId196" display="https://podminky.urs.cz/item/CS_URS_2023_01/771121011"/>
    <hyperlink ref="F2609" r:id="rId197" display="https://podminky.urs.cz/item/CS_URS_2023_01/771151022"/>
    <hyperlink ref="F2616" r:id="rId198" display="https://podminky.urs.cz/item/CS_URS_2023_01/771574263"/>
    <hyperlink ref="F2630" r:id="rId199" display="https://podminky.urs.cz/item/CS_URS_2023_01/771591112"/>
    <hyperlink ref="F2637" r:id="rId200" display="https://podminky.urs.cz/item/CS_URS_2023_01/771591241"/>
    <hyperlink ref="F2654" r:id="rId201" display="https://podminky.urs.cz/item/CS_URS_2023_01/771591264"/>
    <hyperlink ref="F2671" r:id="rId202" display="https://podminky.urs.cz/item/CS_URS_2023_01/998771102"/>
    <hyperlink ref="F2674" r:id="rId203" display="https://podminky.urs.cz/item/CS_URS_2023_01/776111112"/>
    <hyperlink ref="F2696" r:id="rId204" display="https://podminky.urs.cz/item/CS_URS_2023_01/776111116"/>
    <hyperlink ref="F2704" r:id="rId205" display="https://podminky.urs.cz/item/CS_URS_2023_01/776111311"/>
    <hyperlink ref="F2726" r:id="rId206" display="https://podminky.urs.cz/item/CS_URS_2023_01/776121321"/>
    <hyperlink ref="F2748" r:id="rId207" display="https://podminky.urs.cz/item/CS_URS_2023_01/776141122"/>
    <hyperlink ref="F2770" r:id="rId208" display="https://podminky.urs.cz/item/CS_URS_2023_01/776221121"/>
    <hyperlink ref="F2818" r:id="rId209" display="https://podminky.urs.cz/item/CS_URS_2023_01/776223112"/>
    <hyperlink ref="F2822" r:id="rId210" display="https://podminky.urs.cz/item/CS_URS_2023_01/776411222"/>
    <hyperlink ref="F2880" r:id="rId211" display="https://podminky.urs.cz/item/CS_URS_2023_01/776421312"/>
    <hyperlink ref="F2886" r:id="rId212" display="https://podminky.urs.cz/item/CS_URS_2023_01/998776102"/>
    <hyperlink ref="F2889" r:id="rId213" display="https://podminky.urs.cz/item/CS_URS_2023_01/781121011"/>
    <hyperlink ref="F2894" r:id="rId214" display="https://podminky.urs.cz/item/CS_URS_2023_01/781131112"/>
    <hyperlink ref="F2931" r:id="rId215" display="https://podminky.urs.cz/item/CS_URS_2023_01/781474113"/>
    <hyperlink ref="F3005" r:id="rId216" display="https://podminky.urs.cz/item/CS_URS_2023_01/781491011"/>
    <hyperlink ref="F3017" r:id="rId217" display="https://podminky.urs.cz/item/CS_URS_2023_01/781494111"/>
    <hyperlink ref="F3034" r:id="rId218" display="https://podminky.urs.cz/item/CS_URS_2023_01/781494511"/>
    <hyperlink ref="F3066" r:id="rId219" display="https://podminky.urs.cz/item/CS_URS_2023_01/781734112"/>
    <hyperlink ref="F3081" r:id="rId220" display="https://podminky.urs.cz/item/CS_URS_2023_01/998781102"/>
    <hyperlink ref="F3084" r:id="rId221" display="https://podminky.urs.cz/item/CS_URS_2023_01/784181121"/>
    <hyperlink ref="F3086" r:id="rId222" display="https://podminky.urs.cz/item/CS_URS_2023_01/784211101"/>
    <hyperlink ref="F3185" r:id="rId223" display="https://podminky.urs.cz/item/CS_URS_2023_01/786623011"/>
    <hyperlink ref="F3207" r:id="rId224" display="https://podminky.urs.cz/item/CS_URS_2023_01/786623039"/>
    <hyperlink ref="F3212" r:id="rId225" display="https://podminky.urs.cz/item/CS_URS_2023_01/786623041"/>
    <hyperlink ref="F3231" r:id="rId226" display="https://podminky.urs.cz/item/CS_URS_2023_01/998786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1" customFormat="1" ht="12" customHeight="1">
      <c r="B8" s="22"/>
      <c r="D8" s="144" t="s">
        <v>122</v>
      </c>
      <c r="L8" s="22"/>
    </row>
    <row r="9" s="2" customFormat="1" ht="16.5" customHeight="1">
      <c r="A9" s="40"/>
      <c r="B9" s="46"/>
      <c r="C9" s="40"/>
      <c r="D9" s="40"/>
      <c r="E9" s="145" t="s">
        <v>123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2937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37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ROUND((SUM(BE93:BE133)),  2)</f>
        <v>0</v>
      </c>
      <c r="G35" s="40"/>
      <c r="H35" s="40"/>
      <c r="I35" s="159">
        <v>0.20999999999999999</v>
      </c>
      <c r="J35" s="158">
        <f>ROUND(((SUM(BE93:BE133))*I35),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ROUND((SUM(BF93:BF133)),  2)</f>
        <v>0</v>
      </c>
      <c r="G36" s="40"/>
      <c r="H36" s="40"/>
      <c r="I36" s="159">
        <v>0.14999999999999999</v>
      </c>
      <c r="J36" s="158">
        <f>ROUND(((SUM(BF93:BF133))*I36),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ROUND((SUM(BG93:BG133)),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ROUND((SUM(BH93:BH133)),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ROUND((SUM(BI93:BI133)),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A - stavební úpravy a přístavba - Urgentní příjem Nemocnice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01.3 - Vedlejší a ostatní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26. 1. 2023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SZZ Krnov,p.o.,I.P.Pavlova 552/9,794 01 Krnov</v>
      </c>
      <c r="G58" s="42"/>
      <c r="H58" s="42"/>
      <c r="I58" s="34" t="s">
        <v>31</v>
      </c>
      <c r="J58" s="38" t="str">
        <f>E23</f>
        <v>Ing.arch.Martin Janda,Lomná 1895,Frenštát p.R.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Antonín Baďura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127</v>
      </c>
      <c r="D61" s="173"/>
      <c r="E61" s="173"/>
      <c r="F61" s="173"/>
      <c r="G61" s="173"/>
      <c r="H61" s="173"/>
      <c r="I61" s="173"/>
      <c r="J61" s="174" t="s">
        <v>128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6"/>
      <c r="C64" s="177"/>
      <c r="D64" s="178" t="s">
        <v>2938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2939</v>
      </c>
      <c r="E65" s="179"/>
      <c r="F65" s="179"/>
      <c r="G65" s="179"/>
      <c r="H65" s="179"/>
      <c r="I65" s="179"/>
      <c r="J65" s="180">
        <f>J116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2940</v>
      </c>
      <c r="E66" s="184"/>
      <c r="F66" s="184"/>
      <c r="G66" s="184"/>
      <c r="H66" s="184"/>
      <c r="I66" s="184"/>
      <c r="J66" s="185">
        <f>J117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2941</v>
      </c>
      <c r="E67" s="184"/>
      <c r="F67" s="184"/>
      <c r="G67" s="184"/>
      <c r="H67" s="184"/>
      <c r="I67" s="184"/>
      <c r="J67" s="185">
        <f>J123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2942</v>
      </c>
      <c r="E68" s="184"/>
      <c r="F68" s="184"/>
      <c r="G68" s="184"/>
      <c r="H68" s="184"/>
      <c r="I68" s="184"/>
      <c r="J68" s="185">
        <f>J125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2943</v>
      </c>
      <c r="E69" s="184"/>
      <c r="F69" s="184"/>
      <c r="G69" s="184"/>
      <c r="H69" s="184"/>
      <c r="I69" s="184"/>
      <c r="J69" s="185">
        <f>J128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2944</v>
      </c>
      <c r="E70" s="184"/>
      <c r="F70" s="184"/>
      <c r="G70" s="184"/>
      <c r="H70" s="184"/>
      <c r="I70" s="184"/>
      <c r="J70" s="185">
        <f>J130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2945</v>
      </c>
      <c r="E71" s="184"/>
      <c r="F71" s="184"/>
      <c r="G71" s="184"/>
      <c r="H71" s="184"/>
      <c r="I71" s="184"/>
      <c r="J71" s="185">
        <f>J132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Pavilon A - stavební úpravy a přístavba - Urgentní příjem Nemocnice Krnov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123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124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01.3 - Vedlejší a ostatní náklady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26. 1. 2023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SZZ Krnov,p.o.,I.P.Pavlova 552/9,794 01 Krnov</v>
      </c>
      <c r="G89" s="42"/>
      <c r="H89" s="42"/>
      <c r="I89" s="34" t="s">
        <v>31</v>
      </c>
      <c r="J89" s="38" t="str">
        <f>E23</f>
        <v>Ing.arch.Martin Janda,Lomná 1895,Frenštát p.R.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Antonín Baďura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146</v>
      </c>
      <c r="D92" s="190" t="s">
        <v>57</v>
      </c>
      <c r="E92" s="190" t="s">
        <v>53</v>
      </c>
      <c r="F92" s="190" t="s">
        <v>54</v>
      </c>
      <c r="G92" s="190" t="s">
        <v>147</v>
      </c>
      <c r="H92" s="190" t="s">
        <v>148</v>
      </c>
      <c r="I92" s="190" t="s">
        <v>149</v>
      </c>
      <c r="J92" s="190" t="s">
        <v>128</v>
      </c>
      <c r="K92" s="191" t="s">
        <v>150</v>
      </c>
      <c r="L92" s="192"/>
      <c r="M92" s="94" t="s">
        <v>19</v>
      </c>
      <c r="N92" s="95" t="s">
        <v>42</v>
      </c>
      <c r="O92" s="95" t="s">
        <v>151</v>
      </c>
      <c r="P92" s="95" t="s">
        <v>152</v>
      </c>
      <c r="Q92" s="95" t="s">
        <v>153</v>
      </c>
      <c r="R92" s="95" t="s">
        <v>154</v>
      </c>
      <c r="S92" s="95" t="s">
        <v>155</v>
      </c>
      <c r="T92" s="96" t="s">
        <v>156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157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P94+P116</f>
        <v>0</v>
      </c>
      <c r="Q93" s="98"/>
      <c r="R93" s="195">
        <f>R94+R116</f>
        <v>0</v>
      </c>
      <c r="S93" s="98"/>
      <c r="T93" s="196">
        <f>T94+T116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129</v>
      </c>
      <c r="BK93" s="197">
        <f>BK94+BK116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2946</v>
      </c>
      <c r="F94" s="201" t="s">
        <v>2947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SUM(P95:P115)</f>
        <v>0</v>
      </c>
      <c r="Q94" s="206"/>
      <c r="R94" s="207">
        <f>SUM(R95:R115)</f>
        <v>0</v>
      </c>
      <c r="S94" s="206"/>
      <c r="T94" s="208">
        <f>SUM(T95:T115)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167</v>
      </c>
      <c r="AT94" s="210" t="s">
        <v>71</v>
      </c>
      <c r="AU94" s="210" t="s">
        <v>72</v>
      </c>
      <c r="AY94" s="209" t="s">
        <v>160</v>
      </c>
      <c r="BK94" s="211">
        <f>SUM(BK95:BK115)</f>
        <v>0</v>
      </c>
    </row>
    <row r="95" s="2" customFormat="1" ht="16.5" customHeight="1">
      <c r="A95" s="40"/>
      <c r="B95" s="41"/>
      <c r="C95" s="214" t="s">
        <v>79</v>
      </c>
      <c r="D95" s="214" t="s">
        <v>162</v>
      </c>
      <c r="E95" s="215" t="s">
        <v>2948</v>
      </c>
      <c r="F95" s="216" t="s">
        <v>2949</v>
      </c>
      <c r="G95" s="217" t="s">
        <v>2950</v>
      </c>
      <c r="H95" s="218">
        <v>1</v>
      </c>
      <c r="I95" s="219"/>
      <c r="J95" s="220">
        <f>ROUND(I95*H95,2)</f>
        <v>0</v>
      </c>
      <c r="K95" s="216" t="s">
        <v>516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2951</v>
      </c>
      <c r="AT95" s="225" t="s">
        <v>162</v>
      </c>
      <c r="AU95" s="225" t="s">
        <v>79</v>
      </c>
      <c r="AY95" s="19" t="s">
        <v>160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2951</v>
      </c>
      <c r="BM95" s="225" t="s">
        <v>2952</v>
      </c>
    </row>
    <row r="96" s="14" customFormat="1">
      <c r="A96" s="14"/>
      <c r="B96" s="243"/>
      <c r="C96" s="244"/>
      <c r="D96" s="234" t="s">
        <v>171</v>
      </c>
      <c r="E96" s="245" t="s">
        <v>19</v>
      </c>
      <c r="F96" s="246" t="s">
        <v>79</v>
      </c>
      <c r="G96" s="244"/>
      <c r="H96" s="247">
        <v>1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171</v>
      </c>
      <c r="AU96" s="253" t="s">
        <v>79</v>
      </c>
      <c r="AV96" s="14" t="s">
        <v>81</v>
      </c>
      <c r="AW96" s="14" t="s">
        <v>33</v>
      </c>
      <c r="AX96" s="14" t="s">
        <v>72</v>
      </c>
      <c r="AY96" s="253" t="s">
        <v>160</v>
      </c>
    </row>
    <row r="97" s="15" customFormat="1">
      <c r="A97" s="15"/>
      <c r="B97" s="254"/>
      <c r="C97" s="255"/>
      <c r="D97" s="234" t="s">
        <v>171</v>
      </c>
      <c r="E97" s="256" t="s">
        <v>19</v>
      </c>
      <c r="F97" s="257" t="s">
        <v>173</v>
      </c>
      <c r="G97" s="255"/>
      <c r="H97" s="258">
        <v>1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171</v>
      </c>
      <c r="AU97" s="264" t="s">
        <v>79</v>
      </c>
      <c r="AV97" s="15" t="s">
        <v>167</v>
      </c>
      <c r="AW97" s="15" t="s">
        <v>33</v>
      </c>
      <c r="AX97" s="15" t="s">
        <v>79</v>
      </c>
      <c r="AY97" s="264" t="s">
        <v>160</v>
      </c>
    </row>
    <row r="98" s="2" customFormat="1" ht="16.5" customHeight="1">
      <c r="A98" s="40"/>
      <c r="B98" s="41"/>
      <c r="C98" s="214" t="s">
        <v>81</v>
      </c>
      <c r="D98" s="214" t="s">
        <v>162</v>
      </c>
      <c r="E98" s="215" t="s">
        <v>2953</v>
      </c>
      <c r="F98" s="216" t="s">
        <v>2954</v>
      </c>
      <c r="G98" s="217" t="s">
        <v>2950</v>
      </c>
      <c r="H98" s="218">
        <v>1</v>
      </c>
      <c r="I98" s="219"/>
      <c r="J98" s="220">
        <f>ROUND(I98*H98,2)</f>
        <v>0</v>
      </c>
      <c r="K98" s="216" t="s">
        <v>516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2951</v>
      </c>
      <c r="AT98" s="225" t="s">
        <v>162</v>
      </c>
      <c r="AU98" s="225" t="s">
        <v>79</v>
      </c>
      <c r="AY98" s="19" t="s">
        <v>160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2951</v>
      </c>
      <c r="BM98" s="225" t="s">
        <v>2955</v>
      </c>
    </row>
    <row r="99" s="14" customFormat="1">
      <c r="A99" s="14"/>
      <c r="B99" s="243"/>
      <c r="C99" s="244"/>
      <c r="D99" s="234" t="s">
        <v>171</v>
      </c>
      <c r="E99" s="245" t="s">
        <v>19</v>
      </c>
      <c r="F99" s="246" t="s">
        <v>79</v>
      </c>
      <c r="G99" s="244"/>
      <c r="H99" s="247">
        <v>1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171</v>
      </c>
      <c r="AU99" s="253" t="s">
        <v>79</v>
      </c>
      <c r="AV99" s="14" t="s">
        <v>81</v>
      </c>
      <c r="AW99" s="14" t="s">
        <v>33</v>
      </c>
      <c r="AX99" s="14" t="s">
        <v>72</v>
      </c>
      <c r="AY99" s="253" t="s">
        <v>160</v>
      </c>
    </row>
    <row r="100" s="15" customFormat="1">
      <c r="A100" s="15"/>
      <c r="B100" s="254"/>
      <c r="C100" s="255"/>
      <c r="D100" s="234" t="s">
        <v>171</v>
      </c>
      <c r="E100" s="256" t="s">
        <v>19</v>
      </c>
      <c r="F100" s="257" t="s">
        <v>173</v>
      </c>
      <c r="G100" s="255"/>
      <c r="H100" s="258">
        <v>1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4" t="s">
        <v>171</v>
      </c>
      <c r="AU100" s="264" t="s">
        <v>79</v>
      </c>
      <c r="AV100" s="15" t="s">
        <v>167</v>
      </c>
      <c r="AW100" s="15" t="s">
        <v>33</v>
      </c>
      <c r="AX100" s="15" t="s">
        <v>79</v>
      </c>
      <c r="AY100" s="264" t="s">
        <v>160</v>
      </c>
    </row>
    <row r="101" s="2" customFormat="1" ht="16.5" customHeight="1">
      <c r="A101" s="40"/>
      <c r="B101" s="41"/>
      <c r="C101" s="214" t="s">
        <v>178</v>
      </c>
      <c r="D101" s="214" t="s">
        <v>162</v>
      </c>
      <c r="E101" s="215" t="s">
        <v>2956</v>
      </c>
      <c r="F101" s="216" t="s">
        <v>2957</v>
      </c>
      <c r="G101" s="217" t="s">
        <v>2950</v>
      </c>
      <c r="H101" s="218">
        <v>1</v>
      </c>
      <c r="I101" s="219"/>
      <c r="J101" s="220">
        <f>ROUND(I101*H101,2)</f>
        <v>0</v>
      </c>
      <c r="K101" s="216" t="s">
        <v>516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2951</v>
      </c>
      <c r="AT101" s="225" t="s">
        <v>162</v>
      </c>
      <c r="AU101" s="225" t="s">
        <v>79</v>
      </c>
      <c r="AY101" s="19" t="s">
        <v>160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2951</v>
      </c>
      <c r="BM101" s="225" t="s">
        <v>2958</v>
      </c>
    </row>
    <row r="102" s="14" customFormat="1">
      <c r="A102" s="14"/>
      <c r="B102" s="243"/>
      <c r="C102" s="244"/>
      <c r="D102" s="234" t="s">
        <v>171</v>
      </c>
      <c r="E102" s="245" t="s">
        <v>19</v>
      </c>
      <c r="F102" s="246" t="s">
        <v>79</v>
      </c>
      <c r="G102" s="244"/>
      <c r="H102" s="247">
        <v>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171</v>
      </c>
      <c r="AU102" s="253" t="s">
        <v>79</v>
      </c>
      <c r="AV102" s="14" t="s">
        <v>81</v>
      </c>
      <c r="AW102" s="14" t="s">
        <v>33</v>
      </c>
      <c r="AX102" s="14" t="s">
        <v>72</v>
      </c>
      <c r="AY102" s="253" t="s">
        <v>160</v>
      </c>
    </row>
    <row r="103" s="15" customFormat="1">
      <c r="A103" s="15"/>
      <c r="B103" s="254"/>
      <c r="C103" s="255"/>
      <c r="D103" s="234" t="s">
        <v>171</v>
      </c>
      <c r="E103" s="256" t="s">
        <v>19</v>
      </c>
      <c r="F103" s="257" t="s">
        <v>173</v>
      </c>
      <c r="G103" s="255"/>
      <c r="H103" s="258">
        <v>1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4" t="s">
        <v>171</v>
      </c>
      <c r="AU103" s="264" t="s">
        <v>79</v>
      </c>
      <c r="AV103" s="15" t="s">
        <v>167</v>
      </c>
      <c r="AW103" s="15" t="s">
        <v>33</v>
      </c>
      <c r="AX103" s="15" t="s">
        <v>79</v>
      </c>
      <c r="AY103" s="264" t="s">
        <v>160</v>
      </c>
    </row>
    <row r="104" s="2" customFormat="1" ht="16.5" customHeight="1">
      <c r="A104" s="40"/>
      <c r="B104" s="41"/>
      <c r="C104" s="214" t="s">
        <v>167</v>
      </c>
      <c r="D104" s="214" t="s">
        <v>162</v>
      </c>
      <c r="E104" s="215" t="s">
        <v>2959</v>
      </c>
      <c r="F104" s="216" t="s">
        <v>2960</v>
      </c>
      <c r="G104" s="217" t="s">
        <v>2950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2951</v>
      </c>
      <c r="AT104" s="225" t="s">
        <v>162</v>
      </c>
      <c r="AU104" s="225" t="s">
        <v>79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2951</v>
      </c>
      <c r="BM104" s="225" t="s">
        <v>2961</v>
      </c>
    </row>
    <row r="105" s="14" customFormat="1">
      <c r="A105" s="14"/>
      <c r="B105" s="243"/>
      <c r="C105" s="244"/>
      <c r="D105" s="234" t="s">
        <v>171</v>
      </c>
      <c r="E105" s="245" t="s">
        <v>19</v>
      </c>
      <c r="F105" s="246" t="s">
        <v>79</v>
      </c>
      <c r="G105" s="244"/>
      <c r="H105" s="247">
        <v>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171</v>
      </c>
      <c r="AU105" s="253" t="s">
        <v>79</v>
      </c>
      <c r="AV105" s="14" t="s">
        <v>81</v>
      </c>
      <c r="AW105" s="14" t="s">
        <v>33</v>
      </c>
      <c r="AX105" s="14" t="s">
        <v>72</v>
      </c>
      <c r="AY105" s="253" t="s">
        <v>160</v>
      </c>
    </row>
    <row r="106" s="15" customFormat="1">
      <c r="A106" s="15"/>
      <c r="B106" s="254"/>
      <c r="C106" s="255"/>
      <c r="D106" s="234" t="s">
        <v>171</v>
      </c>
      <c r="E106" s="256" t="s">
        <v>19</v>
      </c>
      <c r="F106" s="257" t="s">
        <v>173</v>
      </c>
      <c r="G106" s="255"/>
      <c r="H106" s="258">
        <v>1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4" t="s">
        <v>171</v>
      </c>
      <c r="AU106" s="264" t="s">
        <v>79</v>
      </c>
      <c r="AV106" s="15" t="s">
        <v>167</v>
      </c>
      <c r="AW106" s="15" t="s">
        <v>33</v>
      </c>
      <c r="AX106" s="15" t="s">
        <v>79</v>
      </c>
      <c r="AY106" s="264" t="s">
        <v>160</v>
      </c>
    </row>
    <row r="107" s="2" customFormat="1" ht="24.15" customHeight="1">
      <c r="A107" s="40"/>
      <c r="B107" s="41"/>
      <c r="C107" s="214" t="s">
        <v>199</v>
      </c>
      <c r="D107" s="214" t="s">
        <v>162</v>
      </c>
      <c r="E107" s="215" t="s">
        <v>2962</v>
      </c>
      <c r="F107" s="216" t="s">
        <v>2963</v>
      </c>
      <c r="G107" s="217" t="s">
        <v>1596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2951</v>
      </c>
      <c r="AT107" s="225" t="s">
        <v>162</v>
      </c>
      <c r="AU107" s="225" t="s">
        <v>79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2951</v>
      </c>
      <c r="BM107" s="225" t="s">
        <v>2964</v>
      </c>
    </row>
    <row r="108" s="14" customFormat="1">
      <c r="A108" s="14"/>
      <c r="B108" s="243"/>
      <c r="C108" s="244"/>
      <c r="D108" s="234" t="s">
        <v>171</v>
      </c>
      <c r="E108" s="245" t="s">
        <v>19</v>
      </c>
      <c r="F108" s="246" t="s">
        <v>79</v>
      </c>
      <c r="G108" s="244"/>
      <c r="H108" s="247">
        <v>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171</v>
      </c>
      <c r="AU108" s="253" t="s">
        <v>79</v>
      </c>
      <c r="AV108" s="14" t="s">
        <v>81</v>
      </c>
      <c r="AW108" s="14" t="s">
        <v>33</v>
      </c>
      <c r="AX108" s="14" t="s">
        <v>72</v>
      </c>
      <c r="AY108" s="253" t="s">
        <v>160</v>
      </c>
    </row>
    <row r="109" s="15" customFormat="1">
      <c r="A109" s="15"/>
      <c r="B109" s="254"/>
      <c r="C109" s="255"/>
      <c r="D109" s="234" t="s">
        <v>171</v>
      </c>
      <c r="E109" s="256" t="s">
        <v>19</v>
      </c>
      <c r="F109" s="257" t="s">
        <v>173</v>
      </c>
      <c r="G109" s="255"/>
      <c r="H109" s="258">
        <v>1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171</v>
      </c>
      <c r="AU109" s="264" t="s">
        <v>79</v>
      </c>
      <c r="AV109" s="15" t="s">
        <v>167</v>
      </c>
      <c r="AW109" s="15" t="s">
        <v>33</v>
      </c>
      <c r="AX109" s="15" t="s">
        <v>79</v>
      </c>
      <c r="AY109" s="264" t="s">
        <v>160</v>
      </c>
    </row>
    <row r="110" s="2" customFormat="1" ht="16.5" customHeight="1">
      <c r="A110" s="40"/>
      <c r="B110" s="41"/>
      <c r="C110" s="214" t="s">
        <v>204</v>
      </c>
      <c r="D110" s="214" t="s">
        <v>162</v>
      </c>
      <c r="E110" s="215" t="s">
        <v>2965</v>
      </c>
      <c r="F110" s="216" t="s">
        <v>2966</v>
      </c>
      <c r="G110" s="217" t="s">
        <v>2950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2951</v>
      </c>
      <c r="AT110" s="225" t="s">
        <v>162</v>
      </c>
      <c r="AU110" s="225" t="s">
        <v>79</v>
      </c>
      <c r="AY110" s="19" t="s">
        <v>160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2951</v>
      </c>
      <c r="BM110" s="225" t="s">
        <v>2967</v>
      </c>
    </row>
    <row r="111" s="14" customFormat="1">
      <c r="A111" s="14"/>
      <c r="B111" s="243"/>
      <c r="C111" s="244"/>
      <c r="D111" s="234" t="s">
        <v>171</v>
      </c>
      <c r="E111" s="245" t="s">
        <v>19</v>
      </c>
      <c r="F111" s="246" t="s">
        <v>79</v>
      </c>
      <c r="G111" s="244"/>
      <c r="H111" s="247">
        <v>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171</v>
      </c>
      <c r="AU111" s="253" t="s">
        <v>79</v>
      </c>
      <c r="AV111" s="14" t="s">
        <v>81</v>
      </c>
      <c r="AW111" s="14" t="s">
        <v>33</v>
      </c>
      <c r="AX111" s="14" t="s">
        <v>72</v>
      </c>
      <c r="AY111" s="253" t="s">
        <v>160</v>
      </c>
    </row>
    <row r="112" s="15" customFormat="1">
      <c r="A112" s="15"/>
      <c r="B112" s="254"/>
      <c r="C112" s="255"/>
      <c r="D112" s="234" t="s">
        <v>171</v>
      </c>
      <c r="E112" s="256" t="s">
        <v>19</v>
      </c>
      <c r="F112" s="257" t="s">
        <v>173</v>
      </c>
      <c r="G112" s="255"/>
      <c r="H112" s="258">
        <v>1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171</v>
      </c>
      <c r="AU112" s="264" t="s">
        <v>79</v>
      </c>
      <c r="AV112" s="15" t="s">
        <v>167</v>
      </c>
      <c r="AW112" s="15" t="s">
        <v>33</v>
      </c>
      <c r="AX112" s="15" t="s">
        <v>79</v>
      </c>
      <c r="AY112" s="264" t="s">
        <v>160</v>
      </c>
    </row>
    <row r="113" s="2" customFormat="1" ht="21.75" customHeight="1">
      <c r="A113" s="40"/>
      <c r="B113" s="41"/>
      <c r="C113" s="214" t="s">
        <v>213</v>
      </c>
      <c r="D113" s="214" t="s">
        <v>162</v>
      </c>
      <c r="E113" s="215" t="s">
        <v>2968</v>
      </c>
      <c r="F113" s="216" t="s">
        <v>2969</v>
      </c>
      <c r="G113" s="217" t="s">
        <v>2950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2951</v>
      </c>
      <c r="AT113" s="225" t="s">
        <v>162</v>
      </c>
      <c r="AU113" s="225" t="s">
        <v>79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2951</v>
      </c>
      <c r="BM113" s="225" t="s">
        <v>2970</v>
      </c>
    </row>
    <row r="114" s="14" customFormat="1">
      <c r="A114" s="14"/>
      <c r="B114" s="243"/>
      <c r="C114" s="244"/>
      <c r="D114" s="234" t="s">
        <v>171</v>
      </c>
      <c r="E114" s="245" t="s">
        <v>19</v>
      </c>
      <c r="F114" s="246" t="s">
        <v>79</v>
      </c>
      <c r="G114" s="244"/>
      <c r="H114" s="247">
        <v>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171</v>
      </c>
      <c r="AU114" s="253" t="s">
        <v>79</v>
      </c>
      <c r="AV114" s="14" t="s">
        <v>81</v>
      </c>
      <c r="AW114" s="14" t="s">
        <v>33</v>
      </c>
      <c r="AX114" s="14" t="s">
        <v>72</v>
      </c>
      <c r="AY114" s="253" t="s">
        <v>160</v>
      </c>
    </row>
    <row r="115" s="15" customFormat="1">
      <c r="A115" s="15"/>
      <c r="B115" s="254"/>
      <c r="C115" s="255"/>
      <c r="D115" s="234" t="s">
        <v>171</v>
      </c>
      <c r="E115" s="256" t="s">
        <v>19</v>
      </c>
      <c r="F115" s="257" t="s">
        <v>173</v>
      </c>
      <c r="G115" s="255"/>
      <c r="H115" s="258">
        <v>1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171</v>
      </c>
      <c r="AU115" s="264" t="s">
        <v>79</v>
      </c>
      <c r="AV115" s="15" t="s">
        <v>167</v>
      </c>
      <c r="AW115" s="15" t="s">
        <v>33</v>
      </c>
      <c r="AX115" s="15" t="s">
        <v>79</v>
      </c>
      <c r="AY115" s="264" t="s">
        <v>160</v>
      </c>
    </row>
    <row r="116" s="12" customFormat="1" ht="25.92" customHeight="1">
      <c r="A116" s="12"/>
      <c r="B116" s="198"/>
      <c r="C116" s="199"/>
      <c r="D116" s="200" t="s">
        <v>71</v>
      </c>
      <c r="E116" s="201" t="s">
        <v>2971</v>
      </c>
      <c r="F116" s="201" t="s">
        <v>2972</v>
      </c>
      <c r="G116" s="199"/>
      <c r="H116" s="199"/>
      <c r="I116" s="202"/>
      <c r="J116" s="203">
        <f>BK116</f>
        <v>0</v>
      </c>
      <c r="K116" s="199"/>
      <c r="L116" s="204"/>
      <c r="M116" s="205"/>
      <c r="N116" s="206"/>
      <c r="O116" s="206"/>
      <c r="P116" s="207">
        <f>P117+P123+P125+P128+P130+P132</f>
        <v>0</v>
      </c>
      <c r="Q116" s="206"/>
      <c r="R116" s="207">
        <f>R117+R123+R125+R128+R130+R132</f>
        <v>0</v>
      </c>
      <c r="S116" s="206"/>
      <c r="T116" s="208">
        <f>T117+T123+T125+T128+T130+T132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199</v>
      </c>
      <c r="AT116" s="210" t="s">
        <v>71</v>
      </c>
      <c r="AU116" s="210" t="s">
        <v>72</v>
      </c>
      <c r="AY116" s="209" t="s">
        <v>160</v>
      </c>
      <c r="BK116" s="211">
        <f>BK117+BK123+BK125+BK128+BK130+BK132</f>
        <v>0</v>
      </c>
    </row>
    <row r="117" s="12" customFormat="1" ht="22.8" customHeight="1">
      <c r="A117" s="12"/>
      <c r="B117" s="198"/>
      <c r="C117" s="199"/>
      <c r="D117" s="200" t="s">
        <v>71</v>
      </c>
      <c r="E117" s="212" t="s">
        <v>2973</v>
      </c>
      <c r="F117" s="212" t="s">
        <v>2974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SUM(P118:P122)</f>
        <v>0</v>
      </c>
      <c r="Q117" s="206"/>
      <c r="R117" s="207">
        <f>SUM(R118:R122)</f>
        <v>0</v>
      </c>
      <c r="S117" s="206"/>
      <c r="T117" s="208">
        <f>SUM(T118:T122)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199</v>
      </c>
      <c r="AT117" s="210" t="s">
        <v>71</v>
      </c>
      <c r="AU117" s="210" t="s">
        <v>79</v>
      </c>
      <c r="AY117" s="209" t="s">
        <v>160</v>
      </c>
      <c r="BK117" s="211">
        <f>SUM(BK118:BK122)</f>
        <v>0</v>
      </c>
    </row>
    <row r="118" s="2" customFormat="1" ht="16.5" customHeight="1">
      <c r="A118" s="40"/>
      <c r="B118" s="41"/>
      <c r="C118" s="214" t="s">
        <v>219</v>
      </c>
      <c r="D118" s="214" t="s">
        <v>162</v>
      </c>
      <c r="E118" s="215" t="s">
        <v>239</v>
      </c>
      <c r="F118" s="216" t="s">
        <v>2975</v>
      </c>
      <c r="G118" s="217" t="s">
        <v>2950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167</v>
      </c>
      <c r="AT118" s="225" t="s">
        <v>162</v>
      </c>
      <c r="AU118" s="225" t="s">
        <v>81</v>
      </c>
      <c r="AY118" s="19" t="s">
        <v>160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167</v>
      </c>
      <c r="BM118" s="225" t="s">
        <v>2976</v>
      </c>
    </row>
    <row r="119" s="2" customFormat="1" ht="16.5" customHeight="1">
      <c r="A119" s="40"/>
      <c r="B119" s="41"/>
      <c r="C119" s="214" t="s">
        <v>228</v>
      </c>
      <c r="D119" s="214" t="s">
        <v>162</v>
      </c>
      <c r="E119" s="215" t="s">
        <v>244</v>
      </c>
      <c r="F119" s="216" t="s">
        <v>2977</v>
      </c>
      <c r="G119" s="217" t="s">
        <v>2950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167</v>
      </c>
      <c r="AT119" s="225" t="s">
        <v>162</v>
      </c>
      <c r="AU119" s="225" t="s">
        <v>81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167</v>
      </c>
      <c r="BM119" s="225" t="s">
        <v>2978</v>
      </c>
    </row>
    <row r="120" s="2" customFormat="1" ht="16.5" customHeight="1">
      <c r="A120" s="40"/>
      <c r="B120" s="41"/>
      <c r="C120" s="214" t="s">
        <v>212</v>
      </c>
      <c r="D120" s="214" t="s">
        <v>162</v>
      </c>
      <c r="E120" s="215" t="s">
        <v>250</v>
      </c>
      <c r="F120" s="216" t="s">
        <v>2979</v>
      </c>
      <c r="G120" s="217" t="s">
        <v>2950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167</v>
      </c>
      <c r="AT120" s="225" t="s">
        <v>162</v>
      </c>
      <c r="AU120" s="225" t="s">
        <v>81</v>
      </c>
      <c r="AY120" s="19" t="s">
        <v>160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167</v>
      </c>
      <c r="BM120" s="225" t="s">
        <v>2980</v>
      </c>
    </row>
    <row r="121" s="2" customFormat="1" ht="16.5" customHeight="1">
      <c r="A121" s="40"/>
      <c r="B121" s="41"/>
      <c r="C121" s="214" t="s">
        <v>239</v>
      </c>
      <c r="D121" s="214" t="s">
        <v>162</v>
      </c>
      <c r="E121" s="215" t="s">
        <v>257</v>
      </c>
      <c r="F121" s="216" t="s">
        <v>2981</v>
      </c>
      <c r="G121" s="217" t="s">
        <v>2950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167</v>
      </c>
      <c r="AT121" s="225" t="s">
        <v>162</v>
      </c>
      <c r="AU121" s="225" t="s">
        <v>81</v>
      </c>
      <c r="AY121" s="19" t="s">
        <v>160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167</v>
      </c>
      <c r="BM121" s="225" t="s">
        <v>2982</v>
      </c>
    </row>
    <row r="122" s="2" customFormat="1" ht="24.15" customHeight="1">
      <c r="A122" s="40"/>
      <c r="B122" s="41"/>
      <c r="C122" s="214" t="s">
        <v>244</v>
      </c>
      <c r="D122" s="214" t="s">
        <v>162</v>
      </c>
      <c r="E122" s="215" t="s">
        <v>8</v>
      </c>
      <c r="F122" s="216" t="s">
        <v>2983</v>
      </c>
      <c r="G122" s="217" t="s">
        <v>2950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167</v>
      </c>
      <c r="AT122" s="225" t="s">
        <v>162</v>
      </c>
      <c r="AU122" s="225" t="s">
        <v>81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167</v>
      </c>
      <c r="BM122" s="225" t="s">
        <v>2984</v>
      </c>
    </row>
    <row r="123" s="12" customFormat="1" ht="22.8" customHeight="1">
      <c r="A123" s="12"/>
      <c r="B123" s="198"/>
      <c r="C123" s="199"/>
      <c r="D123" s="200" t="s">
        <v>71</v>
      </c>
      <c r="E123" s="212" t="s">
        <v>2985</v>
      </c>
      <c r="F123" s="212" t="s">
        <v>2986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P124</f>
        <v>0</v>
      </c>
      <c r="Q123" s="206"/>
      <c r="R123" s="207">
        <f>R124</f>
        <v>0</v>
      </c>
      <c r="S123" s="206"/>
      <c r="T123" s="208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199</v>
      </c>
      <c r="AT123" s="210" t="s">
        <v>71</v>
      </c>
      <c r="AU123" s="210" t="s">
        <v>79</v>
      </c>
      <c r="AY123" s="209" t="s">
        <v>160</v>
      </c>
      <c r="BK123" s="211">
        <f>BK124</f>
        <v>0</v>
      </c>
    </row>
    <row r="124" s="2" customFormat="1" ht="16.5" customHeight="1">
      <c r="A124" s="40"/>
      <c r="B124" s="41"/>
      <c r="C124" s="214" t="s">
        <v>250</v>
      </c>
      <c r="D124" s="214" t="s">
        <v>162</v>
      </c>
      <c r="E124" s="215" t="s">
        <v>7</v>
      </c>
      <c r="F124" s="216" t="s">
        <v>2987</v>
      </c>
      <c r="G124" s="217" t="s">
        <v>2950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167</v>
      </c>
      <c r="AT124" s="225" t="s">
        <v>162</v>
      </c>
      <c r="AU124" s="225" t="s">
        <v>81</v>
      </c>
      <c r="AY124" s="19" t="s">
        <v>160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167</v>
      </c>
      <c r="BM124" s="225" t="s">
        <v>2988</v>
      </c>
    </row>
    <row r="125" s="12" customFormat="1" ht="22.8" customHeight="1">
      <c r="A125" s="12"/>
      <c r="B125" s="198"/>
      <c r="C125" s="199"/>
      <c r="D125" s="200" t="s">
        <v>71</v>
      </c>
      <c r="E125" s="212" t="s">
        <v>2989</v>
      </c>
      <c r="F125" s="212" t="s">
        <v>2990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SUM(P126:P127)</f>
        <v>0</v>
      </c>
      <c r="Q125" s="206"/>
      <c r="R125" s="207">
        <f>SUM(R126:R127)</f>
        <v>0</v>
      </c>
      <c r="S125" s="206"/>
      <c r="T125" s="208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199</v>
      </c>
      <c r="AT125" s="210" t="s">
        <v>71</v>
      </c>
      <c r="AU125" s="210" t="s">
        <v>79</v>
      </c>
      <c r="AY125" s="209" t="s">
        <v>160</v>
      </c>
      <c r="BK125" s="211">
        <f>SUM(BK126:BK127)</f>
        <v>0</v>
      </c>
    </row>
    <row r="126" s="2" customFormat="1" ht="24.15" customHeight="1">
      <c r="A126" s="40"/>
      <c r="B126" s="41"/>
      <c r="C126" s="214" t="s">
        <v>257</v>
      </c>
      <c r="D126" s="214" t="s">
        <v>162</v>
      </c>
      <c r="E126" s="215" t="s">
        <v>362</v>
      </c>
      <c r="F126" s="216" t="s">
        <v>2991</v>
      </c>
      <c r="G126" s="217" t="s">
        <v>2950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167</v>
      </c>
      <c r="AT126" s="225" t="s">
        <v>162</v>
      </c>
      <c r="AU126" s="225" t="s">
        <v>81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167</v>
      </c>
      <c r="BM126" s="225" t="s">
        <v>2992</v>
      </c>
    </row>
    <row r="127" s="2" customFormat="1" ht="24.15" customHeight="1">
      <c r="A127" s="40"/>
      <c r="B127" s="41"/>
      <c r="C127" s="214" t="s">
        <v>8</v>
      </c>
      <c r="D127" s="214" t="s">
        <v>162</v>
      </c>
      <c r="E127" s="215" t="s">
        <v>367</v>
      </c>
      <c r="F127" s="216" t="s">
        <v>2993</v>
      </c>
      <c r="G127" s="217" t="s">
        <v>2950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167</v>
      </c>
      <c r="AT127" s="225" t="s">
        <v>162</v>
      </c>
      <c r="AU127" s="225" t="s">
        <v>81</v>
      </c>
      <c r="AY127" s="19" t="s">
        <v>160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167</v>
      </c>
      <c r="BM127" s="225" t="s">
        <v>2994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2995</v>
      </c>
      <c r="F128" s="212" t="s">
        <v>2996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P129</f>
        <v>0</v>
      </c>
      <c r="Q128" s="206"/>
      <c r="R128" s="207">
        <f>R129</f>
        <v>0</v>
      </c>
      <c r="S128" s="206"/>
      <c r="T128" s="208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199</v>
      </c>
      <c r="AT128" s="210" t="s">
        <v>71</v>
      </c>
      <c r="AU128" s="210" t="s">
        <v>79</v>
      </c>
      <c r="AY128" s="209" t="s">
        <v>160</v>
      </c>
      <c r="BK128" s="211">
        <f>BK129</f>
        <v>0</v>
      </c>
    </row>
    <row r="129" s="2" customFormat="1" ht="16.5" customHeight="1">
      <c r="A129" s="40"/>
      <c r="B129" s="41"/>
      <c r="C129" s="214" t="s">
        <v>269</v>
      </c>
      <c r="D129" s="214" t="s">
        <v>162</v>
      </c>
      <c r="E129" s="215" t="s">
        <v>435</v>
      </c>
      <c r="F129" s="216" t="s">
        <v>2997</v>
      </c>
      <c r="G129" s="217" t="s">
        <v>2950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167</v>
      </c>
      <c r="AT129" s="225" t="s">
        <v>162</v>
      </c>
      <c r="AU129" s="225" t="s">
        <v>81</v>
      </c>
      <c r="AY129" s="19" t="s">
        <v>160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167</v>
      </c>
      <c r="BM129" s="225" t="s">
        <v>2998</v>
      </c>
    </row>
    <row r="130" s="12" customFormat="1" ht="22.8" customHeight="1">
      <c r="A130" s="12"/>
      <c r="B130" s="198"/>
      <c r="C130" s="199"/>
      <c r="D130" s="200" t="s">
        <v>71</v>
      </c>
      <c r="E130" s="212" t="s">
        <v>2999</v>
      </c>
      <c r="F130" s="212" t="s">
        <v>3000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P131</f>
        <v>0</v>
      </c>
      <c r="Q130" s="206"/>
      <c r="R130" s="207">
        <f>R131</f>
        <v>0</v>
      </c>
      <c r="S130" s="206"/>
      <c r="T130" s="208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199</v>
      </c>
      <c r="AT130" s="210" t="s">
        <v>71</v>
      </c>
      <c r="AU130" s="210" t="s">
        <v>79</v>
      </c>
      <c r="AY130" s="209" t="s">
        <v>160</v>
      </c>
      <c r="BK130" s="211">
        <f>BK131</f>
        <v>0</v>
      </c>
    </row>
    <row r="131" s="2" customFormat="1" ht="16.5" customHeight="1">
      <c r="A131" s="40"/>
      <c r="B131" s="41"/>
      <c r="C131" s="214" t="s">
        <v>275</v>
      </c>
      <c r="D131" s="214" t="s">
        <v>162</v>
      </c>
      <c r="E131" s="215" t="s">
        <v>587</v>
      </c>
      <c r="F131" s="216" t="s">
        <v>3001</v>
      </c>
      <c r="G131" s="217" t="s">
        <v>2950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167</v>
      </c>
      <c r="AT131" s="225" t="s">
        <v>162</v>
      </c>
      <c r="AU131" s="225" t="s">
        <v>81</v>
      </c>
      <c r="AY131" s="19" t="s">
        <v>160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167</v>
      </c>
      <c r="BM131" s="225" t="s">
        <v>3002</v>
      </c>
    </row>
    <row r="132" s="12" customFormat="1" ht="22.8" customHeight="1">
      <c r="A132" s="12"/>
      <c r="B132" s="198"/>
      <c r="C132" s="199"/>
      <c r="D132" s="200" t="s">
        <v>71</v>
      </c>
      <c r="E132" s="212" t="s">
        <v>3003</v>
      </c>
      <c r="F132" s="212" t="s">
        <v>3004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P133</f>
        <v>0</v>
      </c>
      <c r="Q132" s="206"/>
      <c r="R132" s="207">
        <f>R133</f>
        <v>0</v>
      </c>
      <c r="S132" s="206"/>
      <c r="T132" s="208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199</v>
      </c>
      <c r="AT132" s="210" t="s">
        <v>71</v>
      </c>
      <c r="AU132" s="210" t="s">
        <v>79</v>
      </c>
      <c r="AY132" s="209" t="s">
        <v>160</v>
      </c>
      <c r="BK132" s="211">
        <f>BK133</f>
        <v>0</v>
      </c>
    </row>
    <row r="133" s="2" customFormat="1" ht="16.5" customHeight="1">
      <c r="A133" s="40"/>
      <c r="B133" s="41"/>
      <c r="C133" s="214" t="s">
        <v>283</v>
      </c>
      <c r="D133" s="214" t="s">
        <v>162</v>
      </c>
      <c r="E133" s="215" t="s">
        <v>1133</v>
      </c>
      <c r="F133" s="216" t="s">
        <v>3005</v>
      </c>
      <c r="G133" s="217" t="s">
        <v>2950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94" t="s">
        <v>19</v>
      </c>
      <c r="N133" s="295" t="s">
        <v>43</v>
      </c>
      <c r="O133" s="292"/>
      <c r="P133" s="296">
        <f>O133*H133</f>
        <v>0</v>
      </c>
      <c r="Q133" s="296">
        <v>0</v>
      </c>
      <c r="R133" s="296">
        <f>Q133*H133</f>
        <v>0</v>
      </c>
      <c r="S133" s="296">
        <v>0</v>
      </c>
      <c r="T133" s="29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167</v>
      </c>
      <c r="AT133" s="225" t="s">
        <v>162</v>
      </c>
      <c r="AU133" s="225" t="s">
        <v>81</v>
      </c>
      <c r="AY133" s="19" t="s">
        <v>160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167</v>
      </c>
      <c r="BM133" s="225" t="s">
        <v>3006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PUQMtIKtGNuUcDnmhleUFt6e3GSHesKBaH6n1Eo0sOa7KJdefhao08/toI3EnDtebwSLsImCMkG1RZvm1FlWyg==" hashValue="BjXBzA1zAuRJH98HwwGkcCSbvznT8BYzTgcV6e0r4CYMdGz1TeMbhT5lGc8Pxl26jJz8TQyhvhyYfCZYY1t7uw==" algorithmName="SHA-512" password="CC35"/>
  <autoFilter ref="C92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1" customFormat="1" ht="12" customHeight="1">
      <c r="B8" s="22"/>
      <c r="D8" s="144" t="s">
        <v>122</v>
      </c>
      <c r="L8" s="22"/>
    </row>
    <row r="9" s="2" customFormat="1" ht="16.5" customHeight="1">
      <c r="A9" s="40"/>
      <c r="B9" s="46"/>
      <c r="C9" s="40"/>
      <c r="D9" s="40"/>
      <c r="E9" s="145" t="s">
        <v>123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3007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3008</v>
      </c>
      <c r="G14" s="40"/>
      <c r="H14" s="40"/>
      <c r="I14" s="144" t="s">
        <v>23</v>
      </c>
      <c r="J14" s="148" t="str">
        <f>'Rekapitulace stavby'!AN8</f>
        <v>26. 1. 2023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22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ROUND((SUM(BE98:BE303)),  2)</f>
        <v>0</v>
      </c>
      <c r="G35" s="40"/>
      <c r="H35" s="40"/>
      <c r="I35" s="159">
        <v>0.20999999999999999</v>
      </c>
      <c r="J35" s="158">
        <f>ROUND(((SUM(BE98:BE303))*I35),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ROUND((SUM(BF98:BF303)),  2)</f>
        <v>0</v>
      </c>
      <c r="G36" s="40"/>
      <c r="H36" s="40"/>
      <c r="I36" s="159">
        <v>0.14999999999999999</v>
      </c>
      <c r="J36" s="158">
        <f>ROUND(((SUM(BF98:BF303))*I36),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ROUND((SUM(BG98:BG303)),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ROUND((SUM(BH98:BH303)),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ROUND((SUM(BI98:BI303)),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A - stavební úpravy a přístavba - Urgentní příjem Nemocnice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01.4-1 - Zdravotechnické 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Krnov</v>
      </c>
      <c r="G56" s="42"/>
      <c r="H56" s="42"/>
      <c r="I56" s="34" t="s">
        <v>23</v>
      </c>
      <c r="J56" s="74" t="str">
        <f>IF(J14="","",J14)</f>
        <v>26. 1. 2023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127</v>
      </c>
      <c r="D61" s="173"/>
      <c r="E61" s="173"/>
      <c r="F61" s="173"/>
      <c r="G61" s="173"/>
      <c r="H61" s="173"/>
      <c r="I61" s="173"/>
      <c r="J61" s="174" t="s">
        <v>128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6"/>
      <c r="C64" s="177"/>
      <c r="D64" s="178" t="s">
        <v>130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644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3009</v>
      </c>
      <c r="E66" s="184"/>
      <c r="F66" s="184"/>
      <c r="G66" s="184"/>
      <c r="H66" s="184"/>
      <c r="I66" s="184"/>
      <c r="J66" s="185">
        <f>J103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133</v>
      </c>
      <c r="E67" s="184"/>
      <c r="F67" s="184"/>
      <c r="G67" s="184"/>
      <c r="H67" s="184"/>
      <c r="I67" s="184"/>
      <c r="J67" s="185">
        <f>J107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134</v>
      </c>
      <c r="E68" s="184"/>
      <c r="F68" s="184"/>
      <c r="G68" s="184"/>
      <c r="H68" s="184"/>
      <c r="I68" s="184"/>
      <c r="J68" s="185">
        <f>J116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136</v>
      </c>
      <c r="E69" s="179"/>
      <c r="F69" s="179"/>
      <c r="G69" s="179"/>
      <c r="H69" s="179"/>
      <c r="I69" s="179"/>
      <c r="J69" s="180">
        <f>J129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137</v>
      </c>
      <c r="E70" s="184"/>
      <c r="F70" s="184"/>
      <c r="G70" s="184"/>
      <c r="H70" s="184"/>
      <c r="I70" s="184"/>
      <c r="J70" s="185">
        <f>J130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3010</v>
      </c>
      <c r="E71" s="184"/>
      <c r="F71" s="184"/>
      <c r="G71" s="184"/>
      <c r="H71" s="184"/>
      <c r="I71" s="184"/>
      <c r="J71" s="185">
        <f>J143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3011</v>
      </c>
      <c r="E72" s="184"/>
      <c r="F72" s="184"/>
      <c r="G72" s="184"/>
      <c r="H72" s="184"/>
      <c r="I72" s="184"/>
      <c r="J72" s="185">
        <f>J182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3012</v>
      </c>
      <c r="E73" s="184"/>
      <c r="F73" s="184"/>
      <c r="G73" s="184"/>
      <c r="H73" s="184"/>
      <c r="I73" s="184"/>
      <c r="J73" s="185">
        <f>J245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3013</v>
      </c>
      <c r="E74" s="184"/>
      <c r="F74" s="184"/>
      <c r="G74" s="184"/>
      <c r="H74" s="184"/>
      <c r="I74" s="184"/>
      <c r="J74" s="185">
        <f>J281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3014</v>
      </c>
      <c r="E75" s="184"/>
      <c r="F75" s="184"/>
      <c r="G75" s="184"/>
      <c r="H75" s="184"/>
      <c r="I75" s="184"/>
      <c r="J75" s="185">
        <f>J290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3015</v>
      </c>
      <c r="E76" s="179"/>
      <c r="F76" s="179"/>
      <c r="G76" s="179"/>
      <c r="H76" s="179"/>
      <c r="I76" s="179"/>
      <c r="J76" s="180">
        <f>J295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145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Pavilon A - stavební úpravy a přístavba - Urgentní příjem Nemocnice Krnov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122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123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124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01.4-1 - Zdravotechnické instalace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>Krnov</v>
      </c>
      <c r="G92" s="42"/>
      <c r="H92" s="42"/>
      <c r="I92" s="34" t="s">
        <v>23</v>
      </c>
      <c r="J92" s="74" t="str">
        <f>IF(J14="","",J14)</f>
        <v>26. 1. 2023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 xml:space="preserve"> </v>
      </c>
      <c r="G94" s="42"/>
      <c r="H94" s="42"/>
      <c r="I94" s="34" t="s">
        <v>31</v>
      </c>
      <c r="J94" s="38" t="str">
        <f>E23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34</v>
      </c>
      <c r="J95" s="38" t="str">
        <f>E26</f>
        <v xml:space="preserve"> 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146</v>
      </c>
      <c r="D97" s="190" t="s">
        <v>57</v>
      </c>
      <c r="E97" s="190" t="s">
        <v>53</v>
      </c>
      <c r="F97" s="190" t="s">
        <v>54</v>
      </c>
      <c r="G97" s="190" t="s">
        <v>147</v>
      </c>
      <c r="H97" s="190" t="s">
        <v>148</v>
      </c>
      <c r="I97" s="190" t="s">
        <v>149</v>
      </c>
      <c r="J97" s="190" t="s">
        <v>128</v>
      </c>
      <c r="K97" s="191" t="s">
        <v>150</v>
      </c>
      <c r="L97" s="192"/>
      <c r="M97" s="94" t="s">
        <v>19</v>
      </c>
      <c r="N97" s="95" t="s">
        <v>42</v>
      </c>
      <c r="O97" s="95" t="s">
        <v>151</v>
      </c>
      <c r="P97" s="95" t="s">
        <v>152</v>
      </c>
      <c r="Q97" s="95" t="s">
        <v>153</v>
      </c>
      <c r="R97" s="95" t="s">
        <v>154</v>
      </c>
      <c r="S97" s="95" t="s">
        <v>155</v>
      </c>
      <c r="T97" s="96" t="s">
        <v>156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157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P99+P129+P295</f>
        <v>0</v>
      </c>
      <c r="Q98" s="98"/>
      <c r="R98" s="195">
        <f>R99+R129+R295</f>
        <v>2.6382479999999999</v>
      </c>
      <c r="S98" s="98"/>
      <c r="T98" s="196">
        <f>T99+T129+T295</f>
        <v>2.08432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129</v>
      </c>
      <c r="BK98" s="197">
        <f>BK99+BK129+BK295</f>
        <v>0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158</v>
      </c>
      <c r="F99" s="201" t="s">
        <v>159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P100+P103+P107+P116</f>
        <v>0</v>
      </c>
      <c r="Q99" s="206"/>
      <c r="R99" s="207">
        <f>R100+R103+R107+R116</f>
        <v>0.78000000000000003</v>
      </c>
      <c r="S99" s="206"/>
      <c r="T99" s="208">
        <f>T100+T103+T107+T116</f>
        <v>1.7010000000000001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72</v>
      </c>
      <c r="AY99" s="209" t="s">
        <v>160</v>
      </c>
      <c r="BK99" s="211">
        <f>BK100+BK103+BK107+BK116</f>
        <v>0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204</v>
      </c>
      <c r="F100" s="212" t="s">
        <v>1307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0.78000000000000003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79</v>
      </c>
      <c r="AT100" s="210" t="s">
        <v>71</v>
      </c>
      <c r="AU100" s="210" t="s">
        <v>79</v>
      </c>
      <c r="AY100" s="209" t="s">
        <v>160</v>
      </c>
      <c r="BK100" s="211">
        <f>SUM(BK101:BK102)</f>
        <v>0</v>
      </c>
    </row>
    <row r="101" s="2" customFormat="1" ht="16.5" customHeight="1">
      <c r="A101" s="40"/>
      <c r="B101" s="41"/>
      <c r="C101" s="214" t="s">
        <v>79</v>
      </c>
      <c r="D101" s="214" t="s">
        <v>162</v>
      </c>
      <c r="E101" s="215" t="s">
        <v>3016</v>
      </c>
      <c r="F101" s="216" t="s">
        <v>3017</v>
      </c>
      <c r="G101" s="217" t="s">
        <v>181</v>
      </c>
      <c r="H101" s="218">
        <v>19.5</v>
      </c>
      <c r="I101" s="219"/>
      <c r="J101" s="220">
        <f>ROUND(I101*H101,2)</f>
        <v>0</v>
      </c>
      <c r="K101" s="216" t="s">
        <v>166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0.040000000000000001</v>
      </c>
      <c r="R101" s="223">
        <f>Q101*H101</f>
        <v>0.78000000000000003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167</v>
      </c>
      <c r="AT101" s="225" t="s">
        <v>162</v>
      </c>
      <c r="AU101" s="225" t="s">
        <v>81</v>
      </c>
      <c r="AY101" s="19" t="s">
        <v>160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167</v>
      </c>
      <c r="BM101" s="225" t="s">
        <v>3018</v>
      </c>
    </row>
    <row r="102" s="2" customFormat="1">
      <c r="A102" s="40"/>
      <c r="B102" s="41"/>
      <c r="C102" s="42"/>
      <c r="D102" s="227" t="s">
        <v>169</v>
      </c>
      <c r="E102" s="42"/>
      <c r="F102" s="228" t="s">
        <v>3019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169</v>
      </c>
      <c r="AU102" s="19" t="s">
        <v>81</v>
      </c>
    </row>
    <row r="103" s="12" customFormat="1" ht="22.8" customHeight="1">
      <c r="A103" s="12"/>
      <c r="B103" s="198"/>
      <c r="C103" s="199"/>
      <c r="D103" s="200" t="s">
        <v>71</v>
      </c>
      <c r="E103" s="212" t="s">
        <v>219</v>
      </c>
      <c r="F103" s="212" t="s">
        <v>3020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SUM(P104:P106)</f>
        <v>0</v>
      </c>
      <c r="Q103" s="206"/>
      <c r="R103" s="207">
        <f>SUM(R104:R106)</f>
        <v>0</v>
      </c>
      <c r="S103" s="206"/>
      <c r="T103" s="208">
        <f>SUM(T104:T106)</f>
        <v>0.80000000000000004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79</v>
      </c>
      <c r="AY103" s="209" t="s">
        <v>160</v>
      </c>
      <c r="BK103" s="211">
        <f>SUM(BK104:BK106)</f>
        <v>0</v>
      </c>
    </row>
    <row r="104" s="2" customFormat="1" ht="16.5" customHeight="1">
      <c r="A104" s="40"/>
      <c r="B104" s="41"/>
      <c r="C104" s="214" t="s">
        <v>81</v>
      </c>
      <c r="D104" s="214" t="s">
        <v>162</v>
      </c>
      <c r="E104" s="215" t="s">
        <v>3021</v>
      </c>
      <c r="F104" s="216" t="s">
        <v>3022</v>
      </c>
      <c r="G104" s="217" t="s">
        <v>222</v>
      </c>
      <c r="H104" s="218">
        <v>2.5</v>
      </c>
      <c r="I104" s="219"/>
      <c r="J104" s="220">
        <f>ROUND(I104*H104,2)</f>
        <v>0</v>
      </c>
      <c r="K104" s="216" t="s">
        <v>166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0.32000000000000001</v>
      </c>
      <c r="T104" s="224">
        <f>S104*H104</f>
        <v>0.80000000000000004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167</v>
      </c>
      <c r="AT104" s="225" t="s">
        <v>162</v>
      </c>
      <c r="AU104" s="225" t="s">
        <v>81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167</v>
      </c>
      <c r="BM104" s="225" t="s">
        <v>3023</v>
      </c>
    </row>
    <row r="105" s="2" customFormat="1">
      <c r="A105" s="40"/>
      <c r="B105" s="41"/>
      <c r="C105" s="42"/>
      <c r="D105" s="227" t="s">
        <v>169</v>
      </c>
      <c r="E105" s="42"/>
      <c r="F105" s="228" t="s">
        <v>3024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169</v>
      </c>
      <c r="AU105" s="19" t="s">
        <v>81</v>
      </c>
    </row>
    <row r="106" s="14" customFormat="1">
      <c r="A106" s="14"/>
      <c r="B106" s="243"/>
      <c r="C106" s="244"/>
      <c r="D106" s="234" t="s">
        <v>171</v>
      </c>
      <c r="E106" s="245" t="s">
        <v>19</v>
      </c>
      <c r="F106" s="246" t="s">
        <v>3025</v>
      </c>
      <c r="G106" s="244"/>
      <c r="H106" s="247">
        <v>2.5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171</v>
      </c>
      <c r="AU106" s="253" t="s">
        <v>81</v>
      </c>
      <c r="AV106" s="14" t="s">
        <v>81</v>
      </c>
      <c r="AW106" s="14" t="s">
        <v>33</v>
      </c>
      <c r="AX106" s="14" t="s">
        <v>79</v>
      </c>
      <c r="AY106" s="253" t="s">
        <v>160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228</v>
      </c>
      <c r="F107" s="212" t="s">
        <v>282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SUM(P108:P115)</f>
        <v>0</v>
      </c>
      <c r="Q107" s="206"/>
      <c r="R107" s="207">
        <f>SUM(R108:R115)</f>
        <v>0</v>
      </c>
      <c r="S107" s="206"/>
      <c r="T107" s="208">
        <f>SUM(T108:T115)</f>
        <v>0.90100000000000002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79</v>
      </c>
      <c r="AT107" s="210" t="s">
        <v>71</v>
      </c>
      <c r="AU107" s="210" t="s">
        <v>79</v>
      </c>
      <c r="AY107" s="209" t="s">
        <v>160</v>
      </c>
      <c r="BK107" s="211">
        <f>SUM(BK108:BK115)</f>
        <v>0</v>
      </c>
    </row>
    <row r="108" s="2" customFormat="1" ht="24.15" customHeight="1">
      <c r="A108" s="40"/>
      <c r="B108" s="41"/>
      <c r="C108" s="214" t="s">
        <v>178</v>
      </c>
      <c r="D108" s="214" t="s">
        <v>162</v>
      </c>
      <c r="E108" s="215" t="s">
        <v>3026</v>
      </c>
      <c r="F108" s="216" t="s">
        <v>3027</v>
      </c>
      <c r="G108" s="217" t="s">
        <v>165</v>
      </c>
      <c r="H108" s="218">
        <v>5</v>
      </c>
      <c r="I108" s="219"/>
      <c r="J108" s="220">
        <f>ROUND(I108*H108,2)</f>
        <v>0</v>
      </c>
      <c r="K108" s="216" t="s">
        <v>166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0.0080000000000000002</v>
      </c>
      <c r="T108" s="224">
        <f>S108*H108</f>
        <v>0.040000000000000001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167</v>
      </c>
      <c r="AT108" s="225" t="s">
        <v>162</v>
      </c>
      <c r="AU108" s="225" t="s">
        <v>81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167</v>
      </c>
      <c r="BM108" s="225" t="s">
        <v>3028</v>
      </c>
    </row>
    <row r="109" s="2" customFormat="1">
      <c r="A109" s="40"/>
      <c r="B109" s="41"/>
      <c r="C109" s="42"/>
      <c r="D109" s="227" t="s">
        <v>169</v>
      </c>
      <c r="E109" s="42"/>
      <c r="F109" s="228" t="s">
        <v>3029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169</v>
      </c>
      <c r="AU109" s="19" t="s">
        <v>81</v>
      </c>
    </row>
    <row r="110" s="2" customFormat="1" ht="21.75" customHeight="1">
      <c r="A110" s="40"/>
      <c r="B110" s="41"/>
      <c r="C110" s="214" t="s">
        <v>167</v>
      </c>
      <c r="D110" s="214" t="s">
        <v>162</v>
      </c>
      <c r="E110" s="215" t="s">
        <v>3030</v>
      </c>
      <c r="F110" s="216" t="s">
        <v>3031</v>
      </c>
      <c r="G110" s="217" t="s">
        <v>207</v>
      </c>
      <c r="H110" s="218">
        <v>23</v>
      </c>
      <c r="I110" s="219"/>
      <c r="J110" s="220">
        <f>ROUND(I110*H110,2)</f>
        <v>0</v>
      </c>
      <c r="K110" s="216" t="s">
        <v>166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0.0089999999999999993</v>
      </c>
      <c r="T110" s="224">
        <f>S110*H110</f>
        <v>0.20699999999999999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167</v>
      </c>
      <c r="AT110" s="225" t="s">
        <v>162</v>
      </c>
      <c r="AU110" s="225" t="s">
        <v>81</v>
      </c>
      <c r="AY110" s="19" t="s">
        <v>160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167</v>
      </c>
      <c r="BM110" s="225" t="s">
        <v>3032</v>
      </c>
    </row>
    <row r="111" s="2" customFormat="1">
      <c r="A111" s="40"/>
      <c r="B111" s="41"/>
      <c r="C111" s="42"/>
      <c r="D111" s="227" t="s">
        <v>169</v>
      </c>
      <c r="E111" s="42"/>
      <c r="F111" s="228" t="s">
        <v>3033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169</v>
      </c>
      <c r="AU111" s="19" t="s">
        <v>81</v>
      </c>
    </row>
    <row r="112" s="2" customFormat="1" ht="21.75" customHeight="1">
      <c r="A112" s="40"/>
      <c r="B112" s="41"/>
      <c r="C112" s="214" t="s">
        <v>199</v>
      </c>
      <c r="D112" s="214" t="s">
        <v>162</v>
      </c>
      <c r="E112" s="215" t="s">
        <v>3034</v>
      </c>
      <c r="F112" s="216" t="s">
        <v>3035</v>
      </c>
      <c r="G112" s="217" t="s">
        <v>207</v>
      </c>
      <c r="H112" s="218">
        <v>26</v>
      </c>
      <c r="I112" s="219"/>
      <c r="J112" s="220">
        <f>ROUND(I112*H112,2)</f>
        <v>0</v>
      </c>
      <c r="K112" s="216" t="s">
        <v>166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0.019</v>
      </c>
      <c r="T112" s="224">
        <f>S112*H112</f>
        <v>0.49399999999999999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167</v>
      </c>
      <c r="AT112" s="225" t="s">
        <v>162</v>
      </c>
      <c r="AU112" s="225" t="s">
        <v>81</v>
      </c>
      <c r="AY112" s="19" t="s">
        <v>160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167</v>
      </c>
      <c r="BM112" s="225" t="s">
        <v>3036</v>
      </c>
    </row>
    <row r="113" s="2" customFormat="1">
      <c r="A113" s="40"/>
      <c r="B113" s="41"/>
      <c r="C113" s="42"/>
      <c r="D113" s="227" t="s">
        <v>169</v>
      </c>
      <c r="E113" s="42"/>
      <c r="F113" s="228" t="s">
        <v>3037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169</v>
      </c>
      <c r="AU113" s="19" t="s">
        <v>81</v>
      </c>
    </row>
    <row r="114" s="2" customFormat="1" ht="24.15" customHeight="1">
      <c r="A114" s="40"/>
      <c r="B114" s="41"/>
      <c r="C114" s="214" t="s">
        <v>204</v>
      </c>
      <c r="D114" s="214" t="s">
        <v>162</v>
      </c>
      <c r="E114" s="215" t="s">
        <v>3038</v>
      </c>
      <c r="F114" s="216" t="s">
        <v>3039</v>
      </c>
      <c r="G114" s="217" t="s">
        <v>207</v>
      </c>
      <c r="H114" s="218">
        <v>4</v>
      </c>
      <c r="I114" s="219"/>
      <c r="J114" s="220">
        <f>ROUND(I114*H114,2)</f>
        <v>0</v>
      </c>
      <c r="K114" s="216" t="s">
        <v>166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0.040000000000000001</v>
      </c>
      <c r="T114" s="224">
        <f>S114*H114</f>
        <v>0.16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167</v>
      </c>
      <c r="AT114" s="225" t="s">
        <v>162</v>
      </c>
      <c r="AU114" s="225" t="s">
        <v>81</v>
      </c>
      <c r="AY114" s="19" t="s">
        <v>160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167</v>
      </c>
      <c r="BM114" s="225" t="s">
        <v>3040</v>
      </c>
    </row>
    <row r="115" s="2" customFormat="1">
      <c r="A115" s="40"/>
      <c r="B115" s="41"/>
      <c r="C115" s="42"/>
      <c r="D115" s="227" t="s">
        <v>169</v>
      </c>
      <c r="E115" s="42"/>
      <c r="F115" s="228" t="s">
        <v>3041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169</v>
      </c>
      <c r="AU115" s="19" t="s">
        <v>81</v>
      </c>
    </row>
    <row r="116" s="12" customFormat="1" ht="22.8" customHeight="1">
      <c r="A116" s="12"/>
      <c r="B116" s="198"/>
      <c r="C116" s="199"/>
      <c r="D116" s="200" t="s">
        <v>71</v>
      </c>
      <c r="E116" s="212" t="s">
        <v>450</v>
      </c>
      <c r="F116" s="212" t="s">
        <v>451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SUM(P117:P128)</f>
        <v>0</v>
      </c>
      <c r="Q116" s="206"/>
      <c r="R116" s="207">
        <f>SUM(R117:R128)</f>
        <v>0</v>
      </c>
      <c r="S116" s="206"/>
      <c r="T116" s="208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79</v>
      </c>
      <c r="AT116" s="210" t="s">
        <v>71</v>
      </c>
      <c r="AU116" s="210" t="s">
        <v>79</v>
      </c>
      <c r="AY116" s="209" t="s">
        <v>160</v>
      </c>
      <c r="BK116" s="211">
        <f>SUM(BK117:BK128)</f>
        <v>0</v>
      </c>
    </row>
    <row r="117" s="2" customFormat="1" ht="24.15" customHeight="1">
      <c r="A117" s="40"/>
      <c r="B117" s="41"/>
      <c r="C117" s="214" t="s">
        <v>213</v>
      </c>
      <c r="D117" s="214" t="s">
        <v>162</v>
      </c>
      <c r="E117" s="215" t="s">
        <v>3042</v>
      </c>
      <c r="F117" s="216" t="s">
        <v>3043</v>
      </c>
      <c r="G117" s="217" t="s">
        <v>253</v>
      </c>
      <c r="H117" s="218">
        <v>2.0840000000000001</v>
      </c>
      <c r="I117" s="219"/>
      <c r="J117" s="220">
        <f>ROUND(I117*H117,2)</f>
        <v>0</v>
      </c>
      <c r="K117" s="216" t="s">
        <v>166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167</v>
      </c>
      <c r="AT117" s="225" t="s">
        <v>162</v>
      </c>
      <c r="AU117" s="225" t="s">
        <v>81</v>
      </c>
      <c r="AY117" s="19" t="s">
        <v>160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167</v>
      </c>
      <c r="BM117" s="225" t="s">
        <v>3044</v>
      </c>
    </row>
    <row r="118" s="2" customFormat="1">
      <c r="A118" s="40"/>
      <c r="B118" s="41"/>
      <c r="C118" s="42"/>
      <c r="D118" s="227" t="s">
        <v>169</v>
      </c>
      <c r="E118" s="42"/>
      <c r="F118" s="228" t="s">
        <v>3045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169</v>
      </c>
      <c r="AU118" s="19" t="s">
        <v>81</v>
      </c>
    </row>
    <row r="119" s="2" customFormat="1" ht="21.75" customHeight="1">
      <c r="A119" s="40"/>
      <c r="B119" s="41"/>
      <c r="C119" s="214" t="s">
        <v>219</v>
      </c>
      <c r="D119" s="214" t="s">
        <v>162</v>
      </c>
      <c r="E119" s="215" t="s">
        <v>458</v>
      </c>
      <c r="F119" s="216" t="s">
        <v>459</v>
      </c>
      <c r="G119" s="217" t="s">
        <v>253</v>
      </c>
      <c r="H119" s="218">
        <v>2.0840000000000001</v>
      </c>
      <c r="I119" s="219"/>
      <c r="J119" s="220">
        <f>ROUND(I119*H119,2)</f>
        <v>0</v>
      </c>
      <c r="K119" s="216" t="s">
        <v>166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167</v>
      </c>
      <c r="AT119" s="225" t="s">
        <v>162</v>
      </c>
      <c r="AU119" s="225" t="s">
        <v>81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167</v>
      </c>
      <c r="BM119" s="225" t="s">
        <v>3046</v>
      </c>
    </row>
    <row r="120" s="2" customFormat="1">
      <c r="A120" s="40"/>
      <c r="B120" s="41"/>
      <c r="C120" s="42"/>
      <c r="D120" s="227" t="s">
        <v>169</v>
      </c>
      <c r="E120" s="42"/>
      <c r="F120" s="228" t="s">
        <v>461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169</v>
      </c>
      <c r="AU120" s="19" t="s">
        <v>81</v>
      </c>
    </row>
    <row r="121" s="2" customFormat="1" ht="24.15" customHeight="1">
      <c r="A121" s="40"/>
      <c r="B121" s="41"/>
      <c r="C121" s="214" t="s">
        <v>228</v>
      </c>
      <c r="D121" s="214" t="s">
        <v>162</v>
      </c>
      <c r="E121" s="215" t="s">
        <v>463</v>
      </c>
      <c r="F121" s="216" t="s">
        <v>3047</v>
      </c>
      <c r="G121" s="217" t="s">
        <v>253</v>
      </c>
      <c r="H121" s="218">
        <v>39.595999999999997</v>
      </c>
      <c r="I121" s="219"/>
      <c r="J121" s="220">
        <f>ROUND(I121*H121,2)</f>
        <v>0</v>
      </c>
      <c r="K121" s="216" t="s">
        <v>166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167</v>
      </c>
      <c r="AT121" s="225" t="s">
        <v>162</v>
      </c>
      <c r="AU121" s="225" t="s">
        <v>81</v>
      </c>
      <c r="AY121" s="19" t="s">
        <v>160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167</v>
      </c>
      <c r="BM121" s="225" t="s">
        <v>3048</v>
      </c>
    </row>
    <row r="122" s="2" customFormat="1">
      <c r="A122" s="40"/>
      <c r="B122" s="41"/>
      <c r="C122" s="42"/>
      <c r="D122" s="227" t="s">
        <v>169</v>
      </c>
      <c r="E122" s="42"/>
      <c r="F122" s="228" t="s">
        <v>466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169</v>
      </c>
      <c r="AU122" s="19" t="s">
        <v>81</v>
      </c>
    </row>
    <row r="123" s="14" customFormat="1">
      <c r="A123" s="14"/>
      <c r="B123" s="243"/>
      <c r="C123" s="244"/>
      <c r="D123" s="234" t="s">
        <v>171</v>
      </c>
      <c r="E123" s="245" t="s">
        <v>19</v>
      </c>
      <c r="F123" s="246" t="s">
        <v>3049</v>
      </c>
      <c r="G123" s="244"/>
      <c r="H123" s="247">
        <v>2.0840000000000001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171</v>
      </c>
      <c r="AU123" s="253" t="s">
        <v>81</v>
      </c>
      <c r="AV123" s="14" t="s">
        <v>81</v>
      </c>
      <c r="AW123" s="14" t="s">
        <v>33</v>
      </c>
      <c r="AX123" s="14" t="s">
        <v>72</v>
      </c>
      <c r="AY123" s="253" t="s">
        <v>160</v>
      </c>
    </row>
    <row r="124" s="15" customFormat="1">
      <c r="A124" s="15"/>
      <c r="B124" s="254"/>
      <c r="C124" s="255"/>
      <c r="D124" s="234" t="s">
        <v>171</v>
      </c>
      <c r="E124" s="256" t="s">
        <v>19</v>
      </c>
      <c r="F124" s="257" t="s">
        <v>173</v>
      </c>
      <c r="G124" s="255"/>
      <c r="H124" s="258">
        <v>2.0840000000000001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171</v>
      </c>
      <c r="AU124" s="264" t="s">
        <v>81</v>
      </c>
      <c r="AV124" s="15" t="s">
        <v>167</v>
      </c>
      <c r="AW124" s="15" t="s">
        <v>33</v>
      </c>
      <c r="AX124" s="15" t="s">
        <v>72</v>
      </c>
      <c r="AY124" s="264" t="s">
        <v>160</v>
      </c>
    </row>
    <row r="125" s="14" customFormat="1">
      <c r="A125" s="14"/>
      <c r="B125" s="243"/>
      <c r="C125" s="244"/>
      <c r="D125" s="234" t="s">
        <v>171</v>
      </c>
      <c r="E125" s="245" t="s">
        <v>19</v>
      </c>
      <c r="F125" s="246" t="s">
        <v>3050</v>
      </c>
      <c r="G125" s="244"/>
      <c r="H125" s="247">
        <v>39.595999999999997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171</v>
      </c>
      <c r="AU125" s="253" t="s">
        <v>81</v>
      </c>
      <c r="AV125" s="14" t="s">
        <v>81</v>
      </c>
      <c r="AW125" s="14" t="s">
        <v>33</v>
      </c>
      <c r="AX125" s="14" t="s">
        <v>79</v>
      </c>
      <c r="AY125" s="253" t="s">
        <v>160</v>
      </c>
    </row>
    <row r="126" s="2" customFormat="1" ht="24.15" customHeight="1">
      <c r="A126" s="40"/>
      <c r="B126" s="41"/>
      <c r="C126" s="214" t="s">
        <v>212</v>
      </c>
      <c r="D126" s="214" t="s">
        <v>162</v>
      </c>
      <c r="E126" s="215" t="s">
        <v>470</v>
      </c>
      <c r="F126" s="216" t="s">
        <v>471</v>
      </c>
      <c r="G126" s="217" t="s">
        <v>253</v>
      </c>
      <c r="H126" s="218">
        <v>3.855</v>
      </c>
      <c r="I126" s="219"/>
      <c r="J126" s="220">
        <f>ROUND(I126*H126,2)</f>
        <v>0</v>
      </c>
      <c r="K126" s="216" t="s">
        <v>166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167</v>
      </c>
      <c r="AT126" s="225" t="s">
        <v>162</v>
      </c>
      <c r="AU126" s="225" t="s">
        <v>81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167</v>
      </c>
      <c r="BM126" s="225" t="s">
        <v>3051</v>
      </c>
    </row>
    <row r="127" s="2" customFormat="1">
      <c r="A127" s="40"/>
      <c r="B127" s="41"/>
      <c r="C127" s="42"/>
      <c r="D127" s="227" t="s">
        <v>169</v>
      </c>
      <c r="E127" s="42"/>
      <c r="F127" s="228" t="s">
        <v>473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169</v>
      </c>
      <c r="AU127" s="19" t="s">
        <v>81</v>
      </c>
    </row>
    <row r="128" s="14" customFormat="1">
      <c r="A128" s="14"/>
      <c r="B128" s="243"/>
      <c r="C128" s="244"/>
      <c r="D128" s="234" t="s">
        <v>171</v>
      </c>
      <c r="E128" s="245" t="s">
        <v>19</v>
      </c>
      <c r="F128" s="246" t="s">
        <v>3052</v>
      </c>
      <c r="G128" s="244"/>
      <c r="H128" s="247">
        <v>3.855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171</v>
      </c>
      <c r="AU128" s="253" t="s">
        <v>81</v>
      </c>
      <c r="AV128" s="14" t="s">
        <v>81</v>
      </c>
      <c r="AW128" s="14" t="s">
        <v>33</v>
      </c>
      <c r="AX128" s="14" t="s">
        <v>79</v>
      </c>
      <c r="AY128" s="253" t="s">
        <v>160</v>
      </c>
    </row>
    <row r="129" s="12" customFormat="1" ht="25.92" customHeight="1">
      <c r="A129" s="12"/>
      <c r="B129" s="198"/>
      <c r="C129" s="199"/>
      <c r="D129" s="200" t="s">
        <v>71</v>
      </c>
      <c r="E129" s="201" t="s">
        <v>481</v>
      </c>
      <c r="F129" s="201" t="s">
        <v>482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P130+P143+P182+P245+P281+P290</f>
        <v>0</v>
      </c>
      <c r="Q129" s="206"/>
      <c r="R129" s="207">
        <f>R130+R143+R182+R245+R281+R290</f>
        <v>1.8582480000000001</v>
      </c>
      <c r="S129" s="206"/>
      <c r="T129" s="208">
        <f>T130+T143+T182+T245+T281+T290</f>
        <v>0.38331999999999999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81</v>
      </c>
      <c r="AT129" s="210" t="s">
        <v>71</v>
      </c>
      <c r="AU129" s="210" t="s">
        <v>72</v>
      </c>
      <c r="AY129" s="209" t="s">
        <v>160</v>
      </c>
      <c r="BK129" s="211">
        <f>BK130+BK143+BK182+BK245+BK281+BK290</f>
        <v>0</v>
      </c>
    </row>
    <row r="130" s="12" customFormat="1" ht="22.8" customHeight="1">
      <c r="A130" s="12"/>
      <c r="B130" s="198"/>
      <c r="C130" s="199"/>
      <c r="D130" s="200" t="s">
        <v>71</v>
      </c>
      <c r="E130" s="212" t="s">
        <v>483</v>
      </c>
      <c r="F130" s="212" t="s">
        <v>484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SUM(P131:P142)</f>
        <v>0</v>
      </c>
      <c r="Q130" s="206"/>
      <c r="R130" s="207">
        <f>SUM(R131:R142)</f>
        <v>0.108448</v>
      </c>
      <c r="S130" s="206"/>
      <c r="T130" s="208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81</v>
      </c>
      <c r="AT130" s="210" t="s">
        <v>71</v>
      </c>
      <c r="AU130" s="210" t="s">
        <v>79</v>
      </c>
      <c r="AY130" s="209" t="s">
        <v>160</v>
      </c>
      <c r="BK130" s="211">
        <f>SUM(BK131:BK142)</f>
        <v>0</v>
      </c>
    </row>
    <row r="131" s="2" customFormat="1" ht="37.8" customHeight="1">
      <c r="A131" s="40"/>
      <c r="B131" s="41"/>
      <c r="C131" s="214" t="s">
        <v>239</v>
      </c>
      <c r="D131" s="214" t="s">
        <v>162</v>
      </c>
      <c r="E131" s="215" t="s">
        <v>3053</v>
      </c>
      <c r="F131" s="216" t="s">
        <v>3054</v>
      </c>
      <c r="G131" s="217" t="s">
        <v>207</v>
      </c>
      <c r="H131" s="218">
        <v>172</v>
      </c>
      <c r="I131" s="219"/>
      <c r="J131" s="220">
        <f>ROUND(I131*H131,2)</f>
        <v>0</v>
      </c>
      <c r="K131" s="216" t="s">
        <v>166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0.00019000000000000001</v>
      </c>
      <c r="R131" s="223">
        <f>Q131*H131</f>
        <v>0.032680000000000001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269</v>
      </c>
      <c r="AT131" s="225" t="s">
        <v>162</v>
      </c>
      <c r="AU131" s="225" t="s">
        <v>81</v>
      </c>
      <c r="AY131" s="19" t="s">
        <v>160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269</v>
      </c>
      <c r="BM131" s="225" t="s">
        <v>3055</v>
      </c>
    </row>
    <row r="132" s="2" customFormat="1">
      <c r="A132" s="40"/>
      <c r="B132" s="41"/>
      <c r="C132" s="42"/>
      <c r="D132" s="227" t="s">
        <v>169</v>
      </c>
      <c r="E132" s="42"/>
      <c r="F132" s="228" t="s">
        <v>3056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169</v>
      </c>
      <c r="AU132" s="19" t="s">
        <v>81</v>
      </c>
    </row>
    <row r="133" s="2" customFormat="1" ht="16.5" customHeight="1">
      <c r="A133" s="40"/>
      <c r="B133" s="41"/>
      <c r="C133" s="279" t="s">
        <v>244</v>
      </c>
      <c r="D133" s="279" t="s">
        <v>1270</v>
      </c>
      <c r="E133" s="280" t="s">
        <v>3057</v>
      </c>
      <c r="F133" s="281" t="s">
        <v>3058</v>
      </c>
      <c r="G133" s="282" t="s">
        <v>207</v>
      </c>
      <c r="H133" s="283">
        <v>59.850000000000001</v>
      </c>
      <c r="I133" s="284"/>
      <c r="J133" s="285">
        <f>ROUND(I133*H133,2)</f>
        <v>0</v>
      </c>
      <c r="K133" s="281" t="s">
        <v>166</v>
      </c>
      <c r="L133" s="286"/>
      <c r="M133" s="287" t="s">
        <v>19</v>
      </c>
      <c r="N133" s="288" t="s">
        <v>43</v>
      </c>
      <c r="O133" s="86"/>
      <c r="P133" s="223">
        <f>O133*H133</f>
        <v>0</v>
      </c>
      <c r="Q133" s="223">
        <v>0.00054000000000000001</v>
      </c>
      <c r="R133" s="223">
        <f>Q133*H133</f>
        <v>0.032319000000000001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367</v>
      </c>
      <c r="AT133" s="225" t="s">
        <v>1270</v>
      </c>
      <c r="AU133" s="225" t="s">
        <v>81</v>
      </c>
      <c r="AY133" s="19" t="s">
        <v>160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269</v>
      </c>
      <c r="BM133" s="225" t="s">
        <v>3059</v>
      </c>
    </row>
    <row r="134" s="2" customFormat="1" ht="16.5" customHeight="1">
      <c r="A134" s="40"/>
      <c r="B134" s="41"/>
      <c r="C134" s="279" t="s">
        <v>250</v>
      </c>
      <c r="D134" s="279" t="s">
        <v>1270</v>
      </c>
      <c r="E134" s="280" t="s">
        <v>3060</v>
      </c>
      <c r="F134" s="281" t="s">
        <v>3061</v>
      </c>
      <c r="G134" s="282" t="s">
        <v>207</v>
      </c>
      <c r="H134" s="283">
        <v>21</v>
      </c>
      <c r="I134" s="284"/>
      <c r="J134" s="285">
        <f>ROUND(I134*H134,2)</f>
        <v>0</v>
      </c>
      <c r="K134" s="281" t="s">
        <v>166</v>
      </c>
      <c r="L134" s="286"/>
      <c r="M134" s="287" t="s">
        <v>19</v>
      </c>
      <c r="N134" s="288" t="s">
        <v>43</v>
      </c>
      <c r="O134" s="86"/>
      <c r="P134" s="223">
        <f>O134*H134</f>
        <v>0</v>
      </c>
      <c r="Q134" s="223">
        <v>0.00027</v>
      </c>
      <c r="R134" s="223">
        <f>Q134*H134</f>
        <v>0.0056699999999999997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367</v>
      </c>
      <c r="AT134" s="225" t="s">
        <v>1270</v>
      </c>
      <c r="AU134" s="225" t="s">
        <v>81</v>
      </c>
      <c r="AY134" s="19" t="s">
        <v>160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269</v>
      </c>
      <c r="BM134" s="225" t="s">
        <v>3062</v>
      </c>
    </row>
    <row r="135" s="2" customFormat="1" ht="16.5" customHeight="1">
      <c r="A135" s="40"/>
      <c r="B135" s="41"/>
      <c r="C135" s="279" t="s">
        <v>257</v>
      </c>
      <c r="D135" s="279" t="s">
        <v>1270</v>
      </c>
      <c r="E135" s="280" t="s">
        <v>3063</v>
      </c>
      <c r="F135" s="281" t="s">
        <v>3064</v>
      </c>
      <c r="G135" s="282" t="s">
        <v>207</v>
      </c>
      <c r="H135" s="283">
        <v>11.550000000000001</v>
      </c>
      <c r="I135" s="284"/>
      <c r="J135" s="285">
        <f>ROUND(I135*H135,2)</f>
        <v>0</v>
      </c>
      <c r="K135" s="281" t="s">
        <v>166</v>
      </c>
      <c r="L135" s="286"/>
      <c r="M135" s="287" t="s">
        <v>19</v>
      </c>
      <c r="N135" s="288" t="s">
        <v>43</v>
      </c>
      <c r="O135" s="86"/>
      <c r="P135" s="223">
        <f>O135*H135</f>
        <v>0</v>
      </c>
      <c r="Q135" s="223">
        <v>0.00029</v>
      </c>
      <c r="R135" s="223">
        <f>Q135*H135</f>
        <v>0.0033495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367</v>
      </c>
      <c r="AT135" s="225" t="s">
        <v>1270</v>
      </c>
      <c r="AU135" s="225" t="s">
        <v>81</v>
      </c>
      <c r="AY135" s="19" t="s">
        <v>160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269</v>
      </c>
      <c r="BM135" s="225" t="s">
        <v>3065</v>
      </c>
    </row>
    <row r="136" s="2" customFormat="1" ht="16.5" customHeight="1">
      <c r="A136" s="40"/>
      <c r="B136" s="41"/>
      <c r="C136" s="279" t="s">
        <v>8</v>
      </c>
      <c r="D136" s="279" t="s">
        <v>1270</v>
      </c>
      <c r="E136" s="280" t="s">
        <v>3063</v>
      </c>
      <c r="F136" s="281" t="s">
        <v>3064</v>
      </c>
      <c r="G136" s="282" t="s">
        <v>207</v>
      </c>
      <c r="H136" s="283">
        <v>37.799999999999997</v>
      </c>
      <c r="I136" s="284"/>
      <c r="J136" s="285">
        <f>ROUND(I136*H136,2)</f>
        <v>0</v>
      </c>
      <c r="K136" s="281" t="s">
        <v>166</v>
      </c>
      <c r="L136" s="286"/>
      <c r="M136" s="287" t="s">
        <v>19</v>
      </c>
      <c r="N136" s="288" t="s">
        <v>43</v>
      </c>
      <c r="O136" s="86"/>
      <c r="P136" s="223">
        <f>O136*H136</f>
        <v>0</v>
      </c>
      <c r="Q136" s="223">
        <v>0.00029</v>
      </c>
      <c r="R136" s="223">
        <f>Q136*H136</f>
        <v>0.010962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367</v>
      </c>
      <c r="AT136" s="225" t="s">
        <v>1270</v>
      </c>
      <c r="AU136" s="225" t="s">
        <v>81</v>
      </c>
      <c r="AY136" s="19" t="s">
        <v>160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269</v>
      </c>
      <c r="BM136" s="225" t="s">
        <v>3066</v>
      </c>
    </row>
    <row r="137" s="2" customFormat="1" ht="16.5" customHeight="1">
      <c r="A137" s="40"/>
      <c r="B137" s="41"/>
      <c r="C137" s="279" t="s">
        <v>269</v>
      </c>
      <c r="D137" s="279" t="s">
        <v>1270</v>
      </c>
      <c r="E137" s="280" t="s">
        <v>3067</v>
      </c>
      <c r="F137" s="281" t="s">
        <v>3068</v>
      </c>
      <c r="G137" s="282" t="s">
        <v>207</v>
      </c>
      <c r="H137" s="283">
        <v>12.6</v>
      </c>
      <c r="I137" s="284"/>
      <c r="J137" s="285">
        <f>ROUND(I137*H137,2)</f>
        <v>0</v>
      </c>
      <c r="K137" s="281" t="s">
        <v>166</v>
      </c>
      <c r="L137" s="286"/>
      <c r="M137" s="287" t="s">
        <v>19</v>
      </c>
      <c r="N137" s="288" t="s">
        <v>43</v>
      </c>
      <c r="O137" s="86"/>
      <c r="P137" s="223">
        <f>O137*H137</f>
        <v>0</v>
      </c>
      <c r="Q137" s="223">
        <v>0.00032000000000000003</v>
      </c>
      <c r="R137" s="223">
        <f>Q137*H137</f>
        <v>0.004032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367</v>
      </c>
      <c r="AT137" s="225" t="s">
        <v>1270</v>
      </c>
      <c r="AU137" s="225" t="s">
        <v>81</v>
      </c>
      <c r="AY137" s="19" t="s">
        <v>160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269</v>
      </c>
      <c r="BM137" s="225" t="s">
        <v>3069</v>
      </c>
    </row>
    <row r="138" s="2" customFormat="1" ht="16.5" customHeight="1">
      <c r="A138" s="40"/>
      <c r="B138" s="41"/>
      <c r="C138" s="279" t="s">
        <v>275</v>
      </c>
      <c r="D138" s="279" t="s">
        <v>1270</v>
      </c>
      <c r="E138" s="280" t="s">
        <v>3067</v>
      </c>
      <c r="F138" s="281" t="s">
        <v>3068</v>
      </c>
      <c r="G138" s="282" t="s">
        <v>207</v>
      </c>
      <c r="H138" s="283">
        <v>13.65</v>
      </c>
      <c r="I138" s="284"/>
      <c r="J138" s="285">
        <f>ROUND(I138*H138,2)</f>
        <v>0</v>
      </c>
      <c r="K138" s="281" t="s">
        <v>166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0.00032000000000000003</v>
      </c>
      <c r="R138" s="223">
        <f>Q138*H138</f>
        <v>0.0043680000000000004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367</v>
      </c>
      <c r="AT138" s="225" t="s">
        <v>1270</v>
      </c>
      <c r="AU138" s="225" t="s">
        <v>81</v>
      </c>
      <c r="AY138" s="19" t="s">
        <v>160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269</v>
      </c>
      <c r="BM138" s="225" t="s">
        <v>3070</v>
      </c>
    </row>
    <row r="139" s="2" customFormat="1" ht="16.5" customHeight="1">
      <c r="A139" s="40"/>
      <c r="B139" s="41"/>
      <c r="C139" s="279" t="s">
        <v>283</v>
      </c>
      <c r="D139" s="279" t="s">
        <v>1270</v>
      </c>
      <c r="E139" s="280" t="s">
        <v>3071</v>
      </c>
      <c r="F139" s="281" t="s">
        <v>3072</v>
      </c>
      <c r="G139" s="282" t="s">
        <v>207</v>
      </c>
      <c r="H139" s="283">
        <v>10.5</v>
      </c>
      <c r="I139" s="284"/>
      <c r="J139" s="285">
        <f>ROUND(I139*H139,2)</f>
        <v>0</v>
      </c>
      <c r="K139" s="281" t="s">
        <v>166</v>
      </c>
      <c r="L139" s="286"/>
      <c r="M139" s="287" t="s">
        <v>19</v>
      </c>
      <c r="N139" s="288" t="s">
        <v>43</v>
      </c>
      <c r="O139" s="86"/>
      <c r="P139" s="223">
        <f>O139*H139</f>
        <v>0</v>
      </c>
      <c r="Q139" s="223">
        <v>0.00059000000000000003</v>
      </c>
      <c r="R139" s="223">
        <f>Q139*H139</f>
        <v>0.006195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367</v>
      </c>
      <c r="AT139" s="225" t="s">
        <v>1270</v>
      </c>
      <c r="AU139" s="225" t="s">
        <v>81</v>
      </c>
      <c r="AY139" s="19" t="s">
        <v>160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269</v>
      </c>
      <c r="BM139" s="225" t="s">
        <v>3073</v>
      </c>
    </row>
    <row r="140" s="2" customFormat="1" ht="16.5" customHeight="1">
      <c r="A140" s="40"/>
      <c r="B140" s="41"/>
      <c r="C140" s="279" t="s">
        <v>289</v>
      </c>
      <c r="D140" s="279" t="s">
        <v>1270</v>
      </c>
      <c r="E140" s="280" t="s">
        <v>3074</v>
      </c>
      <c r="F140" s="281" t="s">
        <v>3075</v>
      </c>
      <c r="G140" s="282" t="s">
        <v>207</v>
      </c>
      <c r="H140" s="283">
        <v>13.65</v>
      </c>
      <c r="I140" s="284"/>
      <c r="J140" s="285">
        <f>ROUND(I140*H140,2)</f>
        <v>0</v>
      </c>
      <c r="K140" s="281" t="s">
        <v>166</v>
      </c>
      <c r="L140" s="286"/>
      <c r="M140" s="287" t="s">
        <v>19</v>
      </c>
      <c r="N140" s="288" t="s">
        <v>43</v>
      </c>
      <c r="O140" s="86"/>
      <c r="P140" s="223">
        <f>O140*H140</f>
        <v>0</v>
      </c>
      <c r="Q140" s="223">
        <v>0.00064999999999999997</v>
      </c>
      <c r="R140" s="223">
        <f>Q140*H140</f>
        <v>0.0088725000000000002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367</v>
      </c>
      <c r="AT140" s="225" t="s">
        <v>1270</v>
      </c>
      <c r="AU140" s="225" t="s">
        <v>81</v>
      </c>
      <c r="AY140" s="19" t="s">
        <v>160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269</v>
      </c>
      <c r="BM140" s="225" t="s">
        <v>3076</v>
      </c>
    </row>
    <row r="141" s="2" customFormat="1" ht="24.15" customHeight="1">
      <c r="A141" s="40"/>
      <c r="B141" s="41"/>
      <c r="C141" s="214" t="s">
        <v>295</v>
      </c>
      <c r="D141" s="214" t="s">
        <v>162</v>
      </c>
      <c r="E141" s="215" t="s">
        <v>2118</v>
      </c>
      <c r="F141" s="216" t="s">
        <v>2119</v>
      </c>
      <c r="G141" s="217" t="s">
        <v>253</v>
      </c>
      <c r="H141" s="218">
        <v>0.108</v>
      </c>
      <c r="I141" s="219"/>
      <c r="J141" s="220">
        <f>ROUND(I141*H141,2)</f>
        <v>0</v>
      </c>
      <c r="K141" s="216" t="s">
        <v>166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269</v>
      </c>
      <c r="AT141" s="225" t="s">
        <v>162</v>
      </c>
      <c r="AU141" s="225" t="s">
        <v>81</v>
      </c>
      <c r="AY141" s="19" t="s">
        <v>160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269</v>
      </c>
      <c r="BM141" s="225" t="s">
        <v>3077</v>
      </c>
    </row>
    <row r="142" s="2" customFormat="1">
      <c r="A142" s="40"/>
      <c r="B142" s="41"/>
      <c r="C142" s="42"/>
      <c r="D142" s="227" t="s">
        <v>169</v>
      </c>
      <c r="E142" s="42"/>
      <c r="F142" s="228" t="s">
        <v>2121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169</v>
      </c>
      <c r="AU142" s="19" t="s">
        <v>81</v>
      </c>
    </row>
    <row r="143" s="12" customFormat="1" ht="22.8" customHeight="1">
      <c r="A143" s="12"/>
      <c r="B143" s="198"/>
      <c r="C143" s="199"/>
      <c r="D143" s="200" t="s">
        <v>71</v>
      </c>
      <c r="E143" s="212" t="s">
        <v>3078</v>
      </c>
      <c r="F143" s="212" t="s">
        <v>3079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SUM(P144:P181)</f>
        <v>0</v>
      </c>
      <c r="Q143" s="206"/>
      <c r="R143" s="207">
        <f>SUM(R144:R181)</f>
        <v>0.83078000000000007</v>
      </c>
      <c r="S143" s="206"/>
      <c r="T143" s="208">
        <f>SUM(T144:T181)</f>
        <v>0.38331999999999999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81</v>
      </c>
      <c r="AT143" s="210" t="s">
        <v>71</v>
      </c>
      <c r="AU143" s="210" t="s">
        <v>79</v>
      </c>
      <c r="AY143" s="209" t="s">
        <v>160</v>
      </c>
      <c r="BK143" s="211">
        <f>SUM(BK144:BK181)</f>
        <v>0</v>
      </c>
    </row>
    <row r="144" s="2" customFormat="1" ht="16.5" customHeight="1">
      <c r="A144" s="40"/>
      <c r="B144" s="41"/>
      <c r="C144" s="214" t="s">
        <v>7</v>
      </c>
      <c r="D144" s="214" t="s">
        <v>162</v>
      </c>
      <c r="E144" s="215" t="s">
        <v>3080</v>
      </c>
      <c r="F144" s="216" t="s">
        <v>3081</v>
      </c>
      <c r="G144" s="217" t="s">
        <v>165</v>
      </c>
      <c r="H144" s="218">
        <v>3</v>
      </c>
      <c r="I144" s="219"/>
      <c r="J144" s="220">
        <f>ROUND(I144*H144,2)</f>
        <v>0</v>
      </c>
      <c r="K144" s="216" t="s">
        <v>166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0.060040000000000003</v>
      </c>
      <c r="R144" s="223">
        <f>Q144*H144</f>
        <v>0.18012</v>
      </c>
      <c r="S144" s="223">
        <v>0.060040000000000003</v>
      </c>
      <c r="T144" s="224">
        <f>S144*H144</f>
        <v>0.18012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269</v>
      </c>
      <c r="AT144" s="225" t="s">
        <v>162</v>
      </c>
      <c r="AU144" s="225" t="s">
        <v>81</v>
      </c>
      <c r="AY144" s="19" t="s">
        <v>160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269</v>
      </c>
      <c r="BM144" s="225" t="s">
        <v>3082</v>
      </c>
    </row>
    <row r="145" s="2" customFormat="1">
      <c r="A145" s="40"/>
      <c r="B145" s="41"/>
      <c r="C145" s="42"/>
      <c r="D145" s="227" t="s">
        <v>169</v>
      </c>
      <c r="E145" s="42"/>
      <c r="F145" s="228" t="s">
        <v>3083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169</v>
      </c>
      <c r="AU145" s="19" t="s">
        <v>81</v>
      </c>
    </row>
    <row r="146" s="2" customFormat="1" ht="16.5" customHeight="1">
      <c r="A146" s="40"/>
      <c r="B146" s="41"/>
      <c r="C146" s="214" t="s">
        <v>304</v>
      </c>
      <c r="D146" s="214" t="s">
        <v>162</v>
      </c>
      <c r="E146" s="215" t="s">
        <v>3084</v>
      </c>
      <c r="F146" s="216" t="s">
        <v>3085</v>
      </c>
      <c r="G146" s="217" t="s">
        <v>165</v>
      </c>
      <c r="H146" s="218">
        <v>5</v>
      </c>
      <c r="I146" s="219"/>
      <c r="J146" s="220">
        <f>ROUND(I146*H146,2)</f>
        <v>0</v>
      </c>
      <c r="K146" s="216" t="s">
        <v>166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0.040640000000000003</v>
      </c>
      <c r="R146" s="223">
        <f>Q146*H146</f>
        <v>0.20320000000000002</v>
      </c>
      <c r="S146" s="223">
        <v>0.040640000000000003</v>
      </c>
      <c r="T146" s="224">
        <f>S146*H146</f>
        <v>0.20320000000000002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269</v>
      </c>
      <c r="AT146" s="225" t="s">
        <v>162</v>
      </c>
      <c r="AU146" s="225" t="s">
        <v>81</v>
      </c>
      <c r="AY146" s="19" t="s">
        <v>160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269</v>
      </c>
      <c r="BM146" s="225" t="s">
        <v>3086</v>
      </c>
    </row>
    <row r="147" s="2" customFormat="1">
      <c r="A147" s="40"/>
      <c r="B147" s="41"/>
      <c r="C147" s="42"/>
      <c r="D147" s="227" t="s">
        <v>169</v>
      </c>
      <c r="E147" s="42"/>
      <c r="F147" s="228" t="s">
        <v>3087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169</v>
      </c>
      <c r="AU147" s="19" t="s">
        <v>81</v>
      </c>
    </row>
    <row r="148" s="2" customFormat="1" ht="16.5" customHeight="1">
      <c r="A148" s="40"/>
      <c r="B148" s="41"/>
      <c r="C148" s="214" t="s">
        <v>309</v>
      </c>
      <c r="D148" s="214" t="s">
        <v>162</v>
      </c>
      <c r="E148" s="215" t="s">
        <v>3088</v>
      </c>
      <c r="F148" s="216" t="s">
        <v>3089</v>
      </c>
      <c r="G148" s="217" t="s">
        <v>207</v>
      </c>
      <c r="H148" s="218">
        <v>5</v>
      </c>
      <c r="I148" s="219"/>
      <c r="J148" s="220">
        <f>ROUND(I148*H148,2)</f>
        <v>0</v>
      </c>
      <c r="K148" s="216" t="s">
        <v>166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0.00142</v>
      </c>
      <c r="R148" s="223">
        <f>Q148*H148</f>
        <v>0.0071000000000000004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269</v>
      </c>
      <c r="AT148" s="225" t="s">
        <v>162</v>
      </c>
      <c r="AU148" s="225" t="s">
        <v>81</v>
      </c>
      <c r="AY148" s="19" t="s">
        <v>160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269</v>
      </c>
      <c r="BM148" s="225" t="s">
        <v>3090</v>
      </c>
    </row>
    <row r="149" s="2" customFormat="1">
      <c r="A149" s="40"/>
      <c r="B149" s="41"/>
      <c r="C149" s="42"/>
      <c r="D149" s="227" t="s">
        <v>169</v>
      </c>
      <c r="E149" s="42"/>
      <c r="F149" s="228" t="s">
        <v>3091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169</v>
      </c>
      <c r="AU149" s="19" t="s">
        <v>81</v>
      </c>
    </row>
    <row r="150" s="2" customFormat="1" ht="16.5" customHeight="1">
      <c r="A150" s="40"/>
      <c r="B150" s="41"/>
      <c r="C150" s="214" t="s">
        <v>314</v>
      </c>
      <c r="D150" s="214" t="s">
        <v>162</v>
      </c>
      <c r="E150" s="215" t="s">
        <v>3092</v>
      </c>
      <c r="F150" s="216" t="s">
        <v>3093</v>
      </c>
      <c r="G150" s="217" t="s">
        <v>207</v>
      </c>
      <c r="H150" s="218">
        <v>22</v>
      </c>
      <c r="I150" s="219"/>
      <c r="J150" s="220">
        <f>ROUND(I150*H150,2)</f>
        <v>0</v>
      </c>
      <c r="K150" s="216" t="s">
        <v>166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0.0074400000000000004</v>
      </c>
      <c r="R150" s="223">
        <f>Q150*H150</f>
        <v>0.16368000000000002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269</v>
      </c>
      <c r="AT150" s="225" t="s">
        <v>162</v>
      </c>
      <c r="AU150" s="225" t="s">
        <v>81</v>
      </c>
      <c r="AY150" s="19" t="s">
        <v>160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269</v>
      </c>
      <c r="BM150" s="225" t="s">
        <v>3094</v>
      </c>
    </row>
    <row r="151" s="2" customFormat="1">
      <c r="A151" s="40"/>
      <c r="B151" s="41"/>
      <c r="C151" s="42"/>
      <c r="D151" s="227" t="s">
        <v>169</v>
      </c>
      <c r="E151" s="42"/>
      <c r="F151" s="228" t="s">
        <v>3095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169</v>
      </c>
      <c r="AU151" s="19" t="s">
        <v>81</v>
      </c>
    </row>
    <row r="152" s="2" customFormat="1" ht="16.5" customHeight="1">
      <c r="A152" s="40"/>
      <c r="B152" s="41"/>
      <c r="C152" s="214" t="s">
        <v>319</v>
      </c>
      <c r="D152" s="214" t="s">
        <v>162</v>
      </c>
      <c r="E152" s="215" t="s">
        <v>3096</v>
      </c>
      <c r="F152" s="216" t="s">
        <v>3097</v>
      </c>
      <c r="G152" s="217" t="s">
        <v>207</v>
      </c>
      <c r="H152" s="218">
        <v>15</v>
      </c>
      <c r="I152" s="219"/>
      <c r="J152" s="220">
        <f>ROUND(I152*H152,2)</f>
        <v>0</v>
      </c>
      <c r="K152" s="216" t="s">
        <v>166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0.012319999999999999</v>
      </c>
      <c r="R152" s="223">
        <f>Q152*H152</f>
        <v>0.18479999999999999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269</v>
      </c>
      <c r="AT152" s="225" t="s">
        <v>162</v>
      </c>
      <c r="AU152" s="225" t="s">
        <v>81</v>
      </c>
      <c r="AY152" s="19" t="s">
        <v>160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269</v>
      </c>
      <c r="BM152" s="225" t="s">
        <v>3098</v>
      </c>
    </row>
    <row r="153" s="2" customFormat="1">
      <c r="A153" s="40"/>
      <c r="B153" s="41"/>
      <c r="C153" s="42"/>
      <c r="D153" s="227" t="s">
        <v>169</v>
      </c>
      <c r="E153" s="42"/>
      <c r="F153" s="228" t="s">
        <v>3099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169</v>
      </c>
      <c r="AU153" s="19" t="s">
        <v>81</v>
      </c>
    </row>
    <row r="154" s="2" customFormat="1" ht="16.5" customHeight="1">
      <c r="A154" s="40"/>
      <c r="B154" s="41"/>
      <c r="C154" s="214" t="s">
        <v>328</v>
      </c>
      <c r="D154" s="214" t="s">
        <v>162</v>
      </c>
      <c r="E154" s="215" t="s">
        <v>3100</v>
      </c>
      <c r="F154" s="216" t="s">
        <v>3101</v>
      </c>
      <c r="G154" s="217" t="s">
        <v>207</v>
      </c>
      <c r="H154" s="218">
        <v>5</v>
      </c>
      <c r="I154" s="219"/>
      <c r="J154" s="220">
        <f>ROUND(I154*H154,2)</f>
        <v>0</v>
      </c>
      <c r="K154" s="216" t="s">
        <v>166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0.00059000000000000003</v>
      </c>
      <c r="R154" s="223">
        <f>Q154*H154</f>
        <v>0.0029500000000000004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269</v>
      </c>
      <c r="AT154" s="225" t="s">
        <v>162</v>
      </c>
      <c r="AU154" s="225" t="s">
        <v>81</v>
      </c>
      <c r="AY154" s="19" t="s">
        <v>160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269</v>
      </c>
      <c r="BM154" s="225" t="s">
        <v>3102</v>
      </c>
    </row>
    <row r="155" s="2" customFormat="1">
      <c r="A155" s="40"/>
      <c r="B155" s="41"/>
      <c r="C155" s="42"/>
      <c r="D155" s="227" t="s">
        <v>169</v>
      </c>
      <c r="E155" s="42"/>
      <c r="F155" s="228" t="s">
        <v>3103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169</v>
      </c>
      <c r="AU155" s="19" t="s">
        <v>81</v>
      </c>
    </row>
    <row r="156" s="2" customFormat="1" ht="16.5" customHeight="1">
      <c r="A156" s="40"/>
      <c r="B156" s="41"/>
      <c r="C156" s="214" t="s">
        <v>336</v>
      </c>
      <c r="D156" s="214" t="s">
        <v>162</v>
      </c>
      <c r="E156" s="215" t="s">
        <v>3104</v>
      </c>
      <c r="F156" s="216" t="s">
        <v>3105</v>
      </c>
      <c r="G156" s="217" t="s">
        <v>207</v>
      </c>
      <c r="H156" s="218">
        <v>20</v>
      </c>
      <c r="I156" s="219"/>
      <c r="J156" s="220">
        <f>ROUND(I156*H156,2)</f>
        <v>0</v>
      </c>
      <c r="K156" s="216" t="s">
        <v>166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0.0020100000000000001</v>
      </c>
      <c r="R156" s="223">
        <f>Q156*H156</f>
        <v>0.0402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269</v>
      </c>
      <c r="AT156" s="225" t="s">
        <v>162</v>
      </c>
      <c r="AU156" s="225" t="s">
        <v>81</v>
      </c>
      <c r="AY156" s="19" t="s">
        <v>160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269</v>
      </c>
      <c r="BM156" s="225" t="s">
        <v>3106</v>
      </c>
    </row>
    <row r="157" s="2" customFormat="1">
      <c r="A157" s="40"/>
      <c r="B157" s="41"/>
      <c r="C157" s="42"/>
      <c r="D157" s="227" t="s">
        <v>169</v>
      </c>
      <c r="E157" s="42"/>
      <c r="F157" s="228" t="s">
        <v>3107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169</v>
      </c>
      <c r="AU157" s="19" t="s">
        <v>81</v>
      </c>
    </row>
    <row r="158" s="2" customFormat="1" ht="16.5" customHeight="1">
      <c r="A158" s="40"/>
      <c r="B158" s="41"/>
      <c r="C158" s="214" t="s">
        <v>343</v>
      </c>
      <c r="D158" s="214" t="s">
        <v>162</v>
      </c>
      <c r="E158" s="215" t="s">
        <v>3108</v>
      </c>
      <c r="F158" s="216" t="s">
        <v>3109</v>
      </c>
      <c r="G158" s="217" t="s">
        <v>207</v>
      </c>
      <c r="H158" s="218">
        <v>10</v>
      </c>
      <c r="I158" s="219"/>
      <c r="J158" s="220">
        <f>ROUND(I158*H158,2)</f>
        <v>0</v>
      </c>
      <c r="K158" s="216" t="s">
        <v>166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0.00040999999999999999</v>
      </c>
      <c r="R158" s="223">
        <f>Q158*H158</f>
        <v>0.0040999999999999995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269</v>
      </c>
      <c r="AT158" s="225" t="s">
        <v>162</v>
      </c>
      <c r="AU158" s="225" t="s">
        <v>81</v>
      </c>
      <c r="AY158" s="19" t="s">
        <v>160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269</v>
      </c>
      <c r="BM158" s="225" t="s">
        <v>3110</v>
      </c>
    </row>
    <row r="159" s="2" customFormat="1">
      <c r="A159" s="40"/>
      <c r="B159" s="41"/>
      <c r="C159" s="42"/>
      <c r="D159" s="227" t="s">
        <v>169</v>
      </c>
      <c r="E159" s="42"/>
      <c r="F159" s="228" t="s">
        <v>3111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169</v>
      </c>
      <c r="AU159" s="19" t="s">
        <v>81</v>
      </c>
    </row>
    <row r="160" s="2" customFormat="1" ht="16.5" customHeight="1">
      <c r="A160" s="40"/>
      <c r="B160" s="41"/>
      <c r="C160" s="214" t="s">
        <v>349</v>
      </c>
      <c r="D160" s="214" t="s">
        <v>162</v>
      </c>
      <c r="E160" s="215" t="s">
        <v>3112</v>
      </c>
      <c r="F160" s="216" t="s">
        <v>3113</v>
      </c>
      <c r="G160" s="217" t="s">
        <v>207</v>
      </c>
      <c r="H160" s="218">
        <v>13</v>
      </c>
      <c r="I160" s="219"/>
      <c r="J160" s="220">
        <f>ROUND(I160*H160,2)</f>
        <v>0</v>
      </c>
      <c r="K160" s="216" t="s">
        <v>166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0.00048000000000000001</v>
      </c>
      <c r="R160" s="223">
        <f>Q160*H160</f>
        <v>0.0062399999999999999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269</v>
      </c>
      <c r="AT160" s="225" t="s">
        <v>162</v>
      </c>
      <c r="AU160" s="225" t="s">
        <v>81</v>
      </c>
      <c r="AY160" s="19" t="s">
        <v>160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269</v>
      </c>
      <c r="BM160" s="225" t="s">
        <v>3114</v>
      </c>
    </row>
    <row r="161" s="2" customFormat="1">
      <c r="A161" s="40"/>
      <c r="B161" s="41"/>
      <c r="C161" s="42"/>
      <c r="D161" s="227" t="s">
        <v>169</v>
      </c>
      <c r="E161" s="42"/>
      <c r="F161" s="228" t="s">
        <v>3115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169</v>
      </c>
      <c r="AU161" s="19" t="s">
        <v>81</v>
      </c>
    </row>
    <row r="162" s="2" customFormat="1" ht="16.5" customHeight="1">
      <c r="A162" s="40"/>
      <c r="B162" s="41"/>
      <c r="C162" s="214" t="s">
        <v>356</v>
      </c>
      <c r="D162" s="214" t="s">
        <v>162</v>
      </c>
      <c r="E162" s="215" t="s">
        <v>3116</v>
      </c>
      <c r="F162" s="216" t="s">
        <v>3117</v>
      </c>
      <c r="G162" s="217" t="s">
        <v>165</v>
      </c>
      <c r="H162" s="218">
        <v>7</v>
      </c>
      <c r="I162" s="219"/>
      <c r="J162" s="220">
        <f>ROUND(I162*H162,2)</f>
        <v>0</v>
      </c>
      <c r="K162" s="216" t="s">
        <v>166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269</v>
      </c>
      <c r="AT162" s="225" t="s">
        <v>162</v>
      </c>
      <c r="AU162" s="225" t="s">
        <v>81</v>
      </c>
      <c r="AY162" s="19" t="s">
        <v>160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269</v>
      </c>
      <c r="BM162" s="225" t="s">
        <v>3118</v>
      </c>
    </row>
    <row r="163" s="2" customFormat="1">
      <c r="A163" s="40"/>
      <c r="B163" s="41"/>
      <c r="C163" s="42"/>
      <c r="D163" s="227" t="s">
        <v>169</v>
      </c>
      <c r="E163" s="42"/>
      <c r="F163" s="228" t="s">
        <v>3119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169</v>
      </c>
      <c r="AU163" s="19" t="s">
        <v>81</v>
      </c>
    </row>
    <row r="164" s="2" customFormat="1" ht="16.5" customHeight="1">
      <c r="A164" s="40"/>
      <c r="B164" s="41"/>
      <c r="C164" s="214" t="s">
        <v>362</v>
      </c>
      <c r="D164" s="214" t="s">
        <v>162</v>
      </c>
      <c r="E164" s="215" t="s">
        <v>3120</v>
      </c>
      <c r="F164" s="216" t="s">
        <v>3121</v>
      </c>
      <c r="G164" s="217" t="s">
        <v>165</v>
      </c>
      <c r="H164" s="218">
        <v>9</v>
      </c>
      <c r="I164" s="219"/>
      <c r="J164" s="220">
        <f>ROUND(I164*H164,2)</f>
        <v>0</v>
      </c>
      <c r="K164" s="216" t="s">
        <v>166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269</v>
      </c>
      <c r="AT164" s="225" t="s">
        <v>162</v>
      </c>
      <c r="AU164" s="225" t="s">
        <v>81</v>
      </c>
      <c r="AY164" s="19" t="s">
        <v>160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269</v>
      </c>
      <c r="BM164" s="225" t="s">
        <v>3122</v>
      </c>
    </row>
    <row r="165" s="2" customFormat="1">
      <c r="A165" s="40"/>
      <c r="B165" s="41"/>
      <c r="C165" s="42"/>
      <c r="D165" s="227" t="s">
        <v>169</v>
      </c>
      <c r="E165" s="42"/>
      <c r="F165" s="228" t="s">
        <v>3123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169</v>
      </c>
      <c r="AU165" s="19" t="s">
        <v>81</v>
      </c>
    </row>
    <row r="166" s="2" customFormat="1" ht="16.5" customHeight="1">
      <c r="A166" s="40"/>
      <c r="B166" s="41"/>
      <c r="C166" s="214" t="s">
        <v>367</v>
      </c>
      <c r="D166" s="214" t="s">
        <v>162</v>
      </c>
      <c r="E166" s="215" t="s">
        <v>3124</v>
      </c>
      <c r="F166" s="216" t="s">
        <v>3125</v>
      </c>
      <c r="G166" s="217" t="s">
        <v>165</v>
      </c>
      <c r="H166" s="218">
        <v>8</v>
      </c>
      <c r="I166" s="219"/>
      <c r="J166" s="220">
        <f>ROUND(I166*H166,2)</f>
        <v>0</v>
      </c>
      <c r="K166" s="216" t="s">
        <v>166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269</v>
      </c>
      <c r="AT166" s="225" t="s">
        <v>162</v>
      </c>
      <c r="AU166" s="225" t="s">
        <v>81</v>
      </c>
      <c r="AY166" s="19" t="s">
        <v>160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269</v>
      </c>
      <c r="BM166" s="225" t="s">
        <v>3126</v>
      </c>
    </row>
    <row r="167" s="2" customFormat="1">
      <c r="A167" s="40"/>
      <c r="B167" s="41"/>
      <c r="C167" s="42"/>
      <c r="D167" s="227" t="s">
        <v>169</v>
      </c>
      <c r="E167" s="42"/>
      <c r="F167" s="228" t="s">
        <v>3127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169</v>
      </c>
      <c r="AU167" s="19" t="s">
        <v>81</v>
      </c>
    </row>
    <row r="168" s="2" customFormat="1" ht="16.5" customHeight="1">
      <c r="A168" s="40"/>
      <c r="B168" s="41"/>
      <c r="C168" s="214" t="s">
        <v>377</v>
      </c>
      <c r="D168" s="214" t="s">
        <v>162</v>
      </c>
      <c r="E168" s="215" t="s">
        <v>3128</v>
      </c>
      <c r="F168" s="216" t="s">
        <v>3129</v>
      </c>
      <c r="G168" s="217" t="s">
        <v>165</v>
      </c>
      <c r="H168" s="218">
        <v>1</v>
      </c>
      <c r="I168" s="219"/>
      <c r="J168" s="220">
        <f>ROUND(I168*H168,2)</f>
        <v>0</v>
      </c>
      <c r="K168" s="216" t="s">
        <v>166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0.00148</v>
      </c>
      <c r="R168" s="223">
        <f>Q168*H168</f>
        <v>0.00148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269</v>
      </c>
      <c r="AT168" s="225" t="s">
        <v>162</v>
      </c>
      <c r="AU168" s="225" t="s">
        <v>81</v>
      </c>
      <c r="AY168" s="19" t="s">
        <v>160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269</v>
      </c>
      <c r="BM168" s="225" t="s">
        <v>3130</v>
      </c>
    </row>
    <row r="169" s="2" customFormat="1">
      <c r="A169" s="40"/>
      <c r="B169" s="41"/>
      <c r="C169" s="42"/>
      <c r="D169" s="227" t="s">
        <v>169</v>
      </c>
      <c r="E169" s="42"/>
      <c r="F169" s="228" t="s">
        <v>3131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169</v>
      </c>
      <c r="AU169" s="19" t="s">
        <v>81</v>
      </c>
    </row>
    <row r="170" s="2" customFormat="1" ht="16.5" customHeight="1">
      <c r="A170" s="40"/>
      <c r="B170" s="41"/>
      <c r="C170" s="214" t="s">
        <v>384</v>
      </c>
      <c r="D170" s="214" t="s">
        <v>162</v>
      </c>
      <c r="E170" s="215" t="s">
        <v>3132</v>
      </c>
      <c r="F170" s="216" t="s">
        <v>3133</v>
      </c>
      <c r="G170" s="217" t="s">
        <v>165</v>
      </c>
      <c r="H170" s="218">
        <v>5</v>
      </c>
      <c r="I170" s="219"/>
      <c r="J170" s="220">
        <f>ROUND(I170*H170,2)</f>
        <v>0</v>
      </c>
      <c r="K170" s="216" t="s">
        <v>166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0.0059500000000000004</v>
      </c>
      <c r="R170" s="223">
        <f>Q170*H170</f>
        <v>0.029750000000000002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269</v>
      </c>
      <c r="AT170" s="225" t="s">
        <v>162</v>
      </c>
      <c r="AU170" s="225" t="s">
        <v>81</v>
      </c>
      <c r="AY170" s="19" t="s">
        <v>160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269</v>
      </c>
      <c r="BM170" s="225" t="s">
        <v>3134</v>
      </c>
    </row>
    <row r="171" s="2" customFormat="1">
      <c r="A171" s="40"/>
      <c r="B171" s="41"/>
      <c r="C171" s="42"/>
      <c r="D171" s="227" t="s">
        <v>169</v>
      </c>
      <c r="E171" s="42"/>
      <c r="F171" s="228" t="s">
        <v>3135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169</v>
      </c>
      <c r="AU171" s="19" t="s">
        <v>81</v>
      </c>
    </row>
    <row r="172" s="2" customFormat="1" ht="16.5" customHeight="1">
      <c r="A172" s="40"/>
      <c r="B172" s="41"/>
      <c r="C172" s="214" t="s">
        <v>392</v>
      </c>
      <c r="D172" s="214" t="s">
        <v>162</v>
      </c>
      <c r="E172" s="215" t="s">
        <v>3136</v>
      </c>
      <c r="F172" s="216" t="s">
        <v>3137</v>
      </c>
      <c r="G172" s="217" t="s">
        <v>165</v>
      </c>
      <c r="H172" s="218">
        <v>4</v>
      </c>
      <c r="I172" s="219"/>
      <c r="J172" s="220">
        <f>ROUND(I172*H172,2)</f>
        <v>0</v>
      </c>
      <c r="K172" s="216" t="s">
        <v>166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0.0015</v>
      </c>
      <c r="R172" s="223">
        <f>Q172*H172</f>
        <v>0.0060000000000000001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269</v>
      </c>
      <c r="AT172" s="225" t="s">
        <v>162</v>
      </c>
      <c r="AU172" s="225" t="s">
        <v>81</v>
      </c>
      <c r="AY172" s="19" t="s">
        <v>160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269</v>
      </c>
      <c r="BM172" s="225" t="s">
        <v>3138</v>
      </c>
    </row>
    <row r="173" s="2" customFormat="1">
      <c r="A173" s="40"/>
      <c r="B173" s="41"/>
      <c r="C173" s="42"/>
      <c r="D173" s="227" t="s">
        <v>169</v>
      </c>
      <c r="E173" s="42"/>
      <c r="F173" s="228" t="s">
        <v>3139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169</v>
      </c>
      <c r="AU173" s="19" t="s">
        <v>81</v>
      </c>
    </row>
    <row r="174" s="2" customFormat="1" ht="16.5" customHeight="1">
      <c r="A174" s="40"/>
      <c r="B174" s="41"/>
      <c r="C174" s="214" t="s">
        <v>398</v>
      </c>
      <c r="D174" s="214" t="s">
        <v>162</v>
      </c>
      <c r="E174" s="215" t="s">
        <v>3140</v>
      </c>
      <c r="F174" s="216" t="s">
        <v>3141</v>
      </c>
      <c r="G174" s="217" t="s">
        <v>165</v>
      </c>
      <c r="H174" s="218">
        <v>4</v>
      </c>
      <c r="I174" s="219"/>
      <c r="J174" s="220">
        <f>ROUND(I174*H174,2)</f>
        <v>0</v>
      </c>
      <c r="K174" s="216" t="s">
        <v>166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0.00029</v>
      </c>
      <c r="R174" s="223">
        <f>Q174*H174</f>
        <v>0.00116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269</v>
      </c>
      <c r="AT174" s="225" t="s">
        <v>162</v>
      </c>
      <c r="AU174" s="225" t="s">
        <v>81</v>
      </c>
      <c r="AY174" s="19" t="s">
        <v>160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269</v>
      </c>
      <c r="BM174" s="225" t="s">
        <v>3142</v>
      </c>
    </row>
    <row r="175" s="2" customFormat="1">
      <c r="A175" s="40"/>
      <c r="B175" s="41"/>
      <c r="C175" s="42"/>
      <c r="D175" s="227" t="s">
        <v>169</v>
      </c>
      <c r="E175" s="42"/>
      <c r="F175" s="228" t="s">
        <v>3143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169</v>
      </c>
      <c r="AU175" s="19" t="s">
        <v>81</v>
      </c>
    </row>
    <row r="176" s="2" customFormat="1" ht="16.5" customHeight="1">
      <c r="A176" s="40"/>
      <c r="B176" s="41"/>
      <c r="C176" s="214" t="s">
        <v>405</v>
      </c>
      <c r="D176" s="214" t="s">
        <v>162</v>
      </c>
      <c r="E176" s="215" t="s">
        <v>3144</v>
      </c>
      <c r="F176" s="216" t="s">
        <v>3145</v>
      </c>
      <c r="G176" s="217" t="s">
        <v>207</v>
      </c>
      <c r="H176" s="218">
        <v>57</v>
      </c>
      <c r="I176" s="219"/>
      <c r="J176" s="220">
        <f>ROUND(I176*H176,2)</f>
        <v>0</v>
      </c>
      <c r="K176" s="216" t="s">
        <v>166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269</v>
      </c>
      <c r="AT176" s="225" t="s">
        <v>162</v>
      </c>
      <c r="AU176" s="225" t="s">
        <v>81</v>
      </c>
      <c r="AY176" s="19" t="s">
        <v>160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269</v>
      </c>
      <c r="BM176" s="225" t="s">
        <v>3146</v>
      </c>
    </row>
    <row r="177" s="2" customFormat="1">
      <c r="A177" s="40"/>
      <c r="B177" s="41"/>
      <c r="C177" s="42"/>
      <c r="D177" s="227" t="s">
        <v>169</v>
      </c>
      <c r="E177" s="42"/>
      <c r="F177" s="228" t="s">
        <v>3147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169</v>
      </c>
      <c r="AU177" s="19" t="s">
        <v>81</v>
      </c>
    </row>
    <row r="178" s="2" customFormat="1" ht="16.5" customHeight="1">
      <c r="A178" s="40"/>
      <c r="B178" s="41"/>
      <c r="C178" s="214" t="s">
        <v>411</v>
      </c>
      <c r="D178" s="214" t="s">
        <v>162</v>
      </c>
      <c r="E178" s="215" t="s">
        <v>3148</v>
      </c>
      <c r="F178" s="216" t="s">
        <v>3149</v>
      </c>
      <c r="G178" s="217" t="s">
        <v>207</v>
      </c>
      <c r="H178" s="218">
        <v>15</v>
      </c>
      <c r="I178" s="219"/>
      <c r="J178" s="220">
        <f>ROUND(I178*H178,2)</f>
        <v>0</v>
      </c>
      <c r="K178" s="216" t="s">
        <v>166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269</v>
      </c>
      <c r="AT178" s="225" t="s">
        <v>162</v>
      </c>
      <c r="AU178" s="225" t="s">
        <v>81</v>
      </c>
      <c r="AY178" s="19" t="s">
        <v>160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269</v>
      </c>
      <c r="BM178" s="225" t="s">
        <v>3150</v>
      </c>
    </row>
    <row r="179" s="2" customFormat="1">
      <c r="A179" s="40"/>
      <c r="B179" s="41"/>
      <c r="C179" s="42"/>
      <c r="D179" s="227" t="s">
        <v>169</v>
      </c>
      <c r="E179" s="42"/>
      <c r="F179" s="228" t="s">
        <v>3151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169</v>
      </c>
      <c r="AU179" s="19" t="s">
        <v>81</v>
      </c>
    </row>
    <row r="180" s="2" customFormat="1" ht="24.15" customHeight="1">
      <c r="A180" s="40"/>
      <c r="B180" s="41"/>
      <c r="C180" s="214" t="s">
        <v>419</v>
      </c>
      <c r="D180" s="214" t="s">
        <v>162</v>
      </c>
      <c r="E180" s="215" t="s">
        <v>3152</v>
      </c>
      <c r="F180" s="216" t="s">
        <v>3153</v>
      </c>
      <c r="G180" s="217" t="s">
        <v>253</v>
      </c>
      <c r="H180" s="218">
        <v>0.83099999999999996</v>
      </c>
      <c r="I180" s="219"/>
      <c r="J180" s="220">
        <f>ROUND(I180*H180,2)</f>
        <v>0</v>
      </c>
      <c r="K180" s="216" t="s">
        <v>166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269</v>
      </c>
      <c r="AT180" s="225" t="s">
        <v>162</v>
      </c>
      <c r="AU180" s="225" t="s">
        <v>81</v>
      </c>
      <c r="AY180" s="19" t="s">
        <v>160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269</v>
      </c>
      <c r="BM180" s="225" t="s">
        <v>3154</v>
      </c>
    </row>
    <row r="181" s="2" customFormat="1">
      <c r="A181" s="40"/>
      <c r="B181" s="41"/>
      <c r="C181" s="42"/>
      <c r="D181" s="227" t="s">
        <v>169</v>
      </c>
      <c r="E181" s="42"/>
      <c r="F181" s="228" t="s">
        <v>3155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169</v>
      </c>
      <c r="AU181" s="19" t="s">
        <v>81</v>
      </c>
    </row>
    <row r="182" s="12" customFormat="1" ht="22.8" customHeight="1">
      <c r="A182" s="12"/>
      <c r="B182" s="198"/>
      <c r="C182" s="199"/>
      <c r="D182" s="200" t="s">
        <v>71</v>
      </c>
      <c r="E182" s="212" t="s">
        <v>3156</v>
      </c>
      <c r="F182" s="212" t="s">
        <v>3157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SUM(P183:P244)</f>
        <v>0</v>
      </c>
      <c r="Q182" s="206"/>
      <c r="R182" s="207">
        <f>SUM(R183:R244)</f>
        <v>0.39653999999999995</v>
      </c>
      <c r="S182" s="206"/>
      <c r="T182" s="208">
        <f>SUM(T183:T244)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81</v>
      </c>
      <c r="AT182" s="210" t="s">
        <v>71</v>
      </c>
      <c r="AU182" s="210" t="s">
        <v>79</v>
      </c>
      <c r="AY182" s="209" t="s">
        <v>160</v>
      </c>
      <c r="BK182" s="211">
        <f>SUM(BK183:BK244)</f>
        <v>0</v>
      </c>
    </row>
    <row r="183" s="2" customFormat="1" ht="24.15" customHeight="1">
      <c r="A183" s="40"/>
      <c r="B183" s="41"/>
      <c r="C183" s="214" t="s">
        <v>426</v>
      </c>
      <c r="D183" s="214" t="s">
        <v>162</v>
      </c>
      <c r="E183" s="215" t="s">
        <v>3158</v>
      </c>
      <c r="F183" s="216" t="s">
        <v>3159</v>
      </c>
      <c r="G183" s="217" t="s">
        <v>207</v>
      </c>
      <c r="H183" s="218">
        <v>36</v>
      </c>
      <c r="I183" s="219"/>
      <c r="J183" s="220">
        <f>ROUND(I183*H183,2)</f>
        <v>0</v>
      </c>
      <c r="K183" s="216" t="s">
        <v>166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0.0011199999999999999</v>
      </c>
      <c r="R183" s="223">
        <f>Q183*H183</f>
        <v>0.040319999999999995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269</v>
      </c>
      <c r="AT183" s="225" t="s">
        <v>162</v>
      </c>
      <c r="AU183" s="225" t="s">
        <v>81</v>
      </c>
      <c r="AY183" s="19" t="s">
        <v>160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269</v>
      </c>
      <c r="BM183" s="225" t="s">
        <v>3160</v>
      </c>
    </row>
    <row r="184" s="2" customFormat="1">
      <c r="A184" s="40"/>
      <c r="B184" s="41"/>
      <c r="C184" s="42"/>
      <c r="D184" s="227" t="s">
        <v>169</v>
      </c>
      <c r="E184" s="42"/>
      <c r="F184" s="228" t="s">
        <v>3161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169</v>
      </c>
      <c r="AU184" s="19" t="s">
        <v>81</v>
      </c>
    </row>
    <row r="185" s="2" customFormat="1" ht="24.15" customHeight="1">
      <c r="A185" s="40"/>
      <c r="B185" s="41"/>
      <c r="C185" s="214" t="s">
        <v>435</v>
      </c>
      <c r="D185" s="214" t="s">
        <v>162</v>
      </c>
      <c r="E185" s="215" t="s">
        <v>3162</v>
      </c>
      <c r="F185" s="216" t="s">
        <v>3163</v>
      </c>
      <c r="G185" s="217" t="s">
        <v>207</v>
      </c>
      <c r="H185" s="218">
        <v>12</v>
      </c>
      <c r="I185" s="219"/>
      <c r="J185" s="220">
        <f>ROUND(I185*H185,2)</f>
        <v>0</v>
      </c>
      <c r="K185" s="216" t="s">
        <v>166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0.0013699999999999999</v>
      </c>
      <c r="R185" s="223">
        <f>Q185*H185</f>
        <v>0.01644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269</v>
      </c>
      <c r="AT185" s="225" t="s">
        <v>162</v>
      </c>
      <c r="AU185" s="225" t="s">
        <v>81</v>
      </c>
      <c r="AY185" s="19" t="s">
        <v>160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269</v>
      </c>
      <c r="BM185" s="225" t="s">
        <v>3164</v>
      </c>
    </row>
    <row r="186" s="2" customFormat="1">
      <c r="A186" s="40"/>
      <c r="B186" s="41"/>
      <c r="C186" s="42"/>
      <c r="D186" s="227" t="s">
        <v>169</v>
      </c>
      <c r="E186" s="42"/>
      <c r="F186" s="228" t="s">
        <v>3165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169</v>
      </c>
      <c r="AU186" s="19" t="s">
        <v>81</v>
      </c>
    </row>
    <row r="187" s="2" customFormat="1" ht="21.75" customHeight="1">
      <c r="A187" s="40"/>
      <c r="B187" s="41"/>
      <c r="C187" s="214" t="s">
        <v>452</v>
      </c>
      <c r="D187" s="214" t="s">
        <v>162</v>
      </c>
      <c r="E187" s="215" t="s">
        <v>3166</v>
      </c>
      <c r="F187" s="216" t="s">
        <v>3167</v>
      </c>
      <c r="G187" s="217" t="s">
        <v>3168</v>
      </c>
      <c r="H187" s="218">
        <v>1</v>
      </c>
      <c r="I187" s="219"/>
      <c r="J187" s="220">
        <f>ROUND(I187*H187,2)</f>
        <v>0</v>
      </c>
      <c r="K187" s="216" t="s">
        <v>166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0.0033600000000000001</v>
      </c>
      <c r="R187" s="223">
        <f>Q187*H187</f>
        <v>0.0033600000000000001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269</v>
      </c>
      <c r="AT187" s="225" t="s">
        <v>162</v>
      </c>
      <c r="AU187" s="225" t="s">
        <v>81</v>
      </c>
      <c r="AY187" s="19" t="s">
        <v>160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269</v>
      </c>
      <c r="BM187" s="225" t="s">
        <v>3169</v>
      </c>
    </row>
    <row r="188" s="2" customFormat="1">
      <c r="A188" s="40"/>
      <c r="B188" s="41"/>
      <c r="C188" s="42"/>
      <c r="D188" s="227" t="s">
        <v>169</v>
      </c>
      <c r="E188" s="42"/>
      <c r="F188" s="228" t="s">
        <v>3170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169</v>
      </c>
      <c r="AU188" s="19" t="s">
        <v>81</v>
      </c>
    </row>
    <row r="189" s="2" customFormat="1" ht="21.75" customHeight="1">
      <c r="A189" s="40"/>
      <c r="B189" s="41"/>
      <c r="C189" s="214" t="s">
        <v>457</v>
      </c>
      <c r="D189" s="214" t="s">
        <v>162</v>
      </c>
      <c r="E189" s="215" t="s">
        <v>3171</v>
      </c>
      <c r="F189" s="216" t="s">
        <v>3172</v>
      </c>
      <c r="G189" s="217" t="s">
        <v>3168</v>
      </c>
      <c r="H189" s="218">
        <v>2</v>
      </c>
      <c r="I189" s="219"/>
      <c r="J189" s="220">
        <f>ROUND(I189*H189,2)</f>
        <v>0</v>
      </c>
      <c r="K189" s="216" t="s">
        <v>166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0.0052399999999999999</v>
      </c>
      <c r="R189" s="223">
        <f>Q189*H189</f>
        <v>0.01048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269</v>
      </c>
      <c r="AT189" s="225" t="s">
        <v>162</v>
      </c>
      <c r="AU189" s="225" t="s">
        <v>81</v>
      </c>
      <c r="AY189" s="19" t="s">
        <v>160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269</v>
      </c>
      <c r="BM189" s="225" t="s">
        <v>3173</v>
      </c>
    </row>
    <row r="190" s="2" customFormat="1">
      <c r="A190" s="40"/>
      <c r="B190" s="41"/>
      <c r="C190" s="42"/>
      <c r="D190" s="227" t="s">
        <v>169</v>
      </c>
      <c r="E190" s="42"/>
      <c r="F190" s="228" t="s">
        <v>3174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169</v>
      </c>
      <c r="AU190" s="19" t="s">
        <v>81</v>
      </c>
    </row>
    <row r="191" s="2" customFormat="1" ht="21.75" customHeight="1">
      <c r="A191" s="40"/>
      <c r="B191" s="41"/>
      <c r="C191" s="214" t="s">
        <v>462</v>
      </c>
      <c r="D191" s="214" t="s">
        <v>162</v>
      </c>
      <c r="E191" s="215" t="s">
        <v>3175</v>
      </c>
      <c r="F191" s="216" t="s">
        <v>3176</v>
      </c>
      <c r="G191" s="217" t="s">
        <v>3168</v>
      </c>
      <c r="H191" s="218">
        <v>1</v>
      </c>
      <c r="I191" s="219"/>
      <c r="J191" s="220">
        <f>ROUND(I191*H191,2)</f>
        <v>0</v>
      </c>
      <c r="K191" s="216" t="s">
        <v>166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0.0064799999999999996</v>
      </c>
      <c r="R191" s="223">
        <f>Q191*H191</f>
        <v>0.0064799999999999996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269</v>
      </c>
      <c r="AT191" s="225" t="s">
        <v>162</v>
      </c>
      <c r="AU191" s="225" t="s">
        <v>81</v>
      </c>
      <c r="AY191" s="19" t="s">
        <v>160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269</v>
      </c>
      <c r="BM191" s="225" t="s">
        <v>3177</v>
      </c>
    </row>
    <row r="192" s="2" customFormat="1">
      <c r="A192" s="40"/>
      <c r="B192" s="41"/>
      <c r="C192" s="42"/>
      <c r="D192" s="227" t="s">
        <v>169</v>
      </c>
      <c r="E192" s="42"/>
      <c r="F192" s="228" t="s">
        <v>3178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169</v>
      </c>
      <c r="AU192" s="19" t="s">
        <v>81</v>
      </c>
    </row>
    <row r="193" s="2" customFormat="1" ht="21.75" customHeight="1">
      <c r="A193" s="40"/>
      <c r="B193" s="41"/>
      <c r="C193" s="214" t="s">
        <v>469</v>
      </c>
      <c r="D193" s="214" t="s">
        <v>162</v>
      </c>
      <c r="E193" s="215" t="s">
        <v>3179</v>
      </c>
      <c r="F193" s="216" t="s">
        <v>3180</v>
      </c>
      <c r="G193" s="217" t="s">
        <v>165</v>
      </c>
      <c r="H193" s="218">
        <v>2</v>
      </c>
      <c r="I193" s="219"/>
      <c r="J193" s="220">
        <f>ROUND(I193*H193,2)</f>
        <v>0</v>
      </c>
      <c r="K193" s="216" t="s">
        <v>166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0.00042999999999999999</v>
      </c>
      <c r="R193" s="223">
        <f>Q193*H193</f>
        <v>0.00085999999999999998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269</v>
      </c>
      <c r="AT193" s="225" t="s">
        <v>162</v>
      </c>
      <c r="AU193" s="225" t="s">
        <v>81</v>
      </c>
      <c r="AY193" s="19" t="s">
        <v>160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269</v>
      </c>
      <c r="BM193" s="225" t="s">
        <v>3181</v>
      </c>
    </row>
    <row r="194" s="2" customFormat="1">
      <c r="A194" s="40"/>
      <c r="B194" s="41"/>
      <c r="C194" s="42"/>
      <c r="D194" s="227" t="s">
        <v>169</v>
      </c>
      <c r="E194" s="42"/>
      <c r="F194" s="228" t="s">
        <v>3182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169</v>
      </c>
      <c r="AU194" s="19" t="s">
        <v>81</v>
      </c>
    </row>
    <row r="195" s="2" customFormat="1" ht="21.75" customHeight="1">
      <c r="A195" s="40"/>
      <c r="B195" s="41"/>
      <c r="C195" s="214" t="s">
        <v>476</v>
      </c>
      <c r="D195" s="214" t="s">
        <v>162</v>
      </c>
      <c r="E195" s="215" t="s">
        <v>3183</v>
      </c>
      <c r="F195" s="216" t="s">
        <v>3184</v>
      </c>
      <c r="G195" s="217" t="s">
        <v>165</v>
      </c>
      <c r="H195" s="218">
        <v>4</v>
      </c>
      <c r="I195" s="219"/>
      <c r="J195" s="220">
        <f>ROUND(I195*H195,2)</f>
        <v>0</v>
      </c>
      <c r="K195" s="216" t="s">
        <v>166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0.0011999999999999999</v>
      </c>
      <c r="R195" s="223">
        <f>Q195*H195</f>
        <v>0.0047999999999999996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269</v>
      </c>
      <c r="AT195" s="225" t="s">
        <v>162</v>
      </c>
      <c r="AU195" s="225" t="s">
        <v>81</v>
      </c>
      <c r="AY195" s="19" t="s">
        <v>160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269</v>
      </c>
      <c r="BM195" s="225" t="s">
        <v>3185</v>
      </c>
    </row>
    <row r="196" s="2" customFormat="1">
      <c r="A196" s="40"/>
      <c r="B196" s="41"/>
      <c r="C196" s="42"/>
      <c r="D196" s="227" t="s">
        <v>169</v>
      </c>
      <c r="E196" s="42"/>
      <c r="F196" s="228" t="s">
        <v>3186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169</v>
      </c>
      <c r="AU196" s="19" t="s">
        <v>81</v>
      </c>
    </row>
    <row r="197" s="2" customFormat="1" ht="21.75" customHeight="1">
      <c r="A197" s="40"/>
      <c r="B197" s="41"/>
      <c r="C197" s="214" t="s">
        <v>485</v>
      </c>
      <c r="D197" s="214" t="s">
        <v>162</v>
      </c>
      <c r="E197" s="215" t="s">
        <v>3187</v>
      </c>
      <c r="F197" s="216" t="s">
        <v>3188</v>
      </c>
      <c r="G197" s="217" t="s">
        <v>165</v>
      </c>
      <c r="H197" s="218">
        <v>2</v>
      </c>
      <c r="I197" s="219"/>
      <c r="J197" s="220">
        <f>ROUND(I197*H197,2)</f>
        <v>0</v>
      </c>
      <c r="K197" s="216" t="s">
        <v>166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0.00155</v>
      </c>
      <c r="R197" s="223">
        <f>Q197*H197</f>
        <v>0.0030999999999999999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269</v>
      </c>
      <c r="AT197" s="225" t="s">
        <v>162</v>
      </c>
      <c r="AU197" s="225" t="s">
        <v>81</v>
      </c>
      <c r="AY197" s="19" t="s">
        <v>160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269</v>
      </c>
      <c r="BM197" s="225" t="s">
        <v>3189</v>
      </c>
    </row>
    <row r="198" s="2" customFormat="1">
      <c r="A198" s="40"/>
      <c r="B198" s="41"/>
      <c r="C198" s="42"/>
      <c r="D198" s="227" t="s">
        <v>169</v>
      </c>
      <c r="E198" s="42"/>
      <c r="F198" s="228" t="s">
        <v>3190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169</v>
      </c>
      <c r="AU198" s="19" t="s">
        <v>81</v>
      </c>
    </row>
    <row r="199" s="2" customFormat="1" ht="16.5" customHeight="1">
      <c r="A199" s="40"/>
      <c r="B199" s="41"/>
      <c r="C199" s="214" t="s">
        <v>495</v>
      </c>
      <c r="D199" s="214" t="s">
        <v>162</v>
      </c>
      <c r="E199" s="215" t="s">
        <v>3191</v>
      </c>
      <c r="F199" s="216" t="s">
        <v>3192</v>
      </c>
      <c r="G199" s="217" t="s">
        <v>207</v>
      </c>
      <c r="H199" s="218">
        <v>116</v>
      </c>
      <c r="I199" s="219"/>
      <c r="J199" s="220">
        <f>ROUND(I199*H199,2)</f>
        <v>0</v>
      </c>
      <c r="K199" s="216" t="s">
        <v>166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0.00072999999999999996</v>
      </c>
      <c r="R199" s="223">
        <f>Q199*H199</f>
        <v>0.084679999999999991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269</v>
      </c>
      <c r="AT199" s="225" t="s">
        <v>162</v>
      </c>
      <c r="AU199" s="225" t="s">
        <v>81</v>
      </c>
      <c r="AY199" s="19" t="s">
        <v>160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269</v>
      </c>
      <c r="BM199" s="225" t="s">
        <v>3193</v>
      </c>
    </row>
    <row r="200" s="2" customFormat="1">
      <c r="A200" s="40"/>
      <c r="B200" s="41"/>
      <c r="C200" s="42"/>
      <c r="D200" s="227" t="s">
        <v>169</v>
      </c>
      <c r="E200" s="42"/>
      <c r="F200" s="228" t="s">
        <v>3194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169</v>
      </c>
      <c r="AU200" s="19" t="s">
        <v>81</v>
      </c>
    </row>
    <row r="201" s="2" customFormat="1" ht="16.5" customHeight="1">
      <c r="A201" s="40"/>
      <c r="B201" s="41"/>
      <c r="C201" s="214" t="s">
        <v>502</v>
      </c>
      <c r="D201" s="214" t="s">
        <v>162</v>
      </c>
      <c r="E201" s="215" t="s">
        <v>3195</v>
      </c>
      <c r="F201" s="216" t="s">
        <v>3196</v>
      </c>
      <c r="G201" s="217" t="s">
        <v>207</v>
      </c>
      <c r="H201" s="218">
        <v>23</v>
      </c>
      <c r="I201" s="219"/>
      <c r="J201" s="220">
        <f>ROUND(I201*H201,2)</f>
        <v>0</v>
      </c>
      <c r="K201" s="216" t="s">
        <v>166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0.00097999999999999997</v>
      </c>
      <c r="R201" s="223">
        <f>Q201*H201</f>
        <v>0.022539999999999998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269</v>
      </c>
      <c r="AT201" s="225" t="s">
        <v>162</v>
      </c>
      <c r="AU201" s="225" t="s">
        <v>81</v>
      </c>
      <c r="AY201" s="19" t="s">
        <v>160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269</v>
      </c>
      <c r="BM201" s="225" t="s">
        <v>3197</v>
      </c>
    </row>
    <row r="202" s="2" customFormat="1">
      <c r="A202" s="40"/>
      <c r="B202" s="41"/>
      <c r="C202" s="42"/>
      <c r="D202" s="227" t="s">
        <v>169</v>
      </c>
      <c r="E202" s="42"/>
      <c r="F202" s="228" t="s">
        <v>3198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169</v>
      </c>
      <c r="AU202" s="19" t="s">
        <v>81</v>
      </c>
    </row>
    <row r="203" s="2" customFormat="1" ht="16.5" customHeight="1">
      <c r="A203" s="40"/>
      <c r="B203" s="41"/>
      <c r="C203" s="214" t="s">
        <v>513</v>
      </c>
      <c r="D203" s="214" t="s">
        <v>162</v>
      </c>
      <c r="E203" s="215" t="s">
        <v>3199</v>
      </c>
      <c r="F203" s="216" t="s">
        <v>3200</v>
      </c>
      <c r="G203" s="217" t="s">
        <v>207</v>
      </c>
      <c r="H203" s="218">
        <v>39</v>
      </c>
      <c r="I203" s="219"/>
      <c r="J203" s="220">
        <f>ROUND(I203*H203,2)</f>
        <v>0</v>
      </c>
      <c r="K203" s="216" t="s">
        <v>166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0.0012999999999999999</v>
      </c>
      <c r="R203" s="223">
        <f>Q203*H203</f>
        <v>0.050699999999999995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269</v>
      </c>
      <c r="AT203" s="225" t="s">
        <v>162</v>
      </c>
      <c r="AU203" s="225" t="s">
        <v>81</v>
      </c>
      <c r="AY203" s="19" t="s">
        <v>160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269</v>
      </c>
      <c r="BM203" s="225" t="s">
        <v>3201</v>
      </c>
    </row>
    <row r="204" s="2" customFormat="1">
      <c r="A204" s="40"/>
      <c r="B204" s="41"/>
      <c r="C204" s="42"/>
      <c r="D204" s="227" t="s">
        <v>169</v>
      </c>
      <c r="E204" s="42"/>
      <c r="F204" s="228" t="s">
        <v>3202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169</v>
      </c>
      <c r="AU204" s="19" t="s">
        <v>81</v>
      </c>
    </row>
    <row r="205" s="2" customFormat="1" ht="24.15" customHeight="1">
      <c r="A205" s="40"/>
      <c r="B205" s="41"/>
      <c r="C205" s="214" t="s">
        <v>524</v>
      </c>
      <c r="D205" s="214" t="s">
        <v>162</v>
      </c>
      <c r="E205" s="215" t="s">
        <v>3203</v>
      </c>
      <c r="F205" s="216" t="s">
        <v>3204</v>
      </c>
      <c r="G205" s="217" t="s">
        <v>207</v>
      </c>
      <c r="H205" s="218">
        <v>22</v>
      </c>
      <c r="I205" s="219"/>
      <c r="J205" s="220">
        <f>ROUND(I205*H205,2)</f>
        <v>0</v>
      </c>
      <c r="K205" s="216" t="s">
        <v>166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5.0000000000000002E-05</v>
      </c>
      <c r="R205" s="223">
        <f>Q205*H205</f>
        <v>0.0011000000000000001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269</v>
      </c>
      <c r="AT205" s="225" t="s">
        <v>162</v>
      </c>
      <c r="AU205" s="225" t="s">
        <v>81</v>
      </c>
      <c r="AY205" s="19" t="s">
        <v>160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269</v>
      </c>
      <c r="BM205" s="225" t="s">
        <v>3205</v>
      </c>
    </row>
    <row r="206" s="2" customFormat="1">
      <c r="A206" s="40"/>
      <c r="B206" s="41"/>
      <c r="C206" s="42"/>
      <c r="D206" s="227" t="s">
        <v>169</v>
      </c>
      <c r="E206" s="42"/>
      <c r="F206" s="228" t="s">
        <v>3206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169</v>
      </c>
      <c r="AU206" s="19" t="s">
        <v>81</v>
      </c>
    </row>
    <row r="207" s="2" customFormat="1" ht="24.15" customHeight="1">
      <c r="A207" s="40"/>
      <c r="B207" s="41"/>
      <c r="C207" s="214" t="s">
        <v>529</v>
      </c>
      <c r="D207" s="214" t="s">
        <v>162</v>
      </c>
      <c r="E207" s="215" t="s">
        <v>3207</v>
      </c>
      <c r="F207" s="216" t="s">
        <v>3208</v>
      </c>
      <c r="G207" s="217" t="s">
        <v>207</v>
      </c>
      <c r="H207" s="218">
        <v>22</v>
      </c>
      <c r="I207" s="219"/>
      <c r="J207" s="220">
        <f>ROUND(I207*H207,2)</f>
        <v>0</v>
      </c>
      <c r="K207" s="216" t="s">
        <v>166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6.9999999999999994E-05</v>
      </c>
      <c r="R207" s="223">
        <f>Q207*H207</f>
        <v>0.0015399999999999999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269</v>
      </c>
      <c r="AT207" s="225" t="s">
        <v>162</v>
      </c>
      <c r="AU207" s="225" t="s">
        <v>81</v>
      </c>
      <c r="AY207" s="19" t="s">
        <v>160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269</v>
      </c>
      <c r="BM207" s="225" t="s">
        <v>3209</v>
      </c>
    </row>
    <row r="208" s="2" customFormat="1">
      <c r="A208" s="40"/>
      <c r="B208" s="41"/>
      <c r="C208" s="42"/>
      <c r="D208" s="227" t="s">
        <v>169</v>
      </c>
      <c r="E208" s="42"/>
      <c r="F208" s="228" t="s">
        <v>3210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169</v>
      </c>
      <c r="AU208" s="19" t="s">
        <v>81</v>
      </c>
    </row>
    <row r="209" s="2" customFormat="1" ht="33" customHeight="1">
      <c r="A209" s="40"/>
      <c r="B209" s="41"/>
      <c r="C209" s="214" t="s">
        <v>534</v>
      </c>
      <c r="D209" s="214" t="s">
        <v>162</v>
      </c>
      <c r="E209" s="215" t="s">
        <v>3211</v>
      </c>
      <c r="F209" s="216" t="s">
        <v>3212</v>
      </c>
      <c r="G209" s="217" t="s">
        <v>207</v>
      </c>
      <c r="H209" s="218">
        <v>13</v>
      </c>
      <c r="I209" s="219"/>
      <c r="J209" s="220">
        <f>ROUND(I209*H209,2)</f>
        <v>0</v>
      </c>
      <c r="K209" s="216" t="s">
        <v>166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9.0000000000000006E-05</v>
      </c>
      <c r="R209" s="223">
        <f>Q209*H209</f>
        <v>0.00117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269</v>
      </c>
      <c r="AT209" s="225" t="s">
        <v>162</v>
      </c>
      <c r="AU209" s="225" t="s">
        <v>81</v>
      </c>
      <c r="AY209" s="19" t="s">
        <v>160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269</v>
      </c>
      <c r="BM209" s="225" t="s">
        <v>3213</v>
      </c>
    </row>
    <row r="210" s="2" customFormat="1">
      <c r="A210" s="40"/>
      <c r="B210" s="41"/>
      <c r="C210" s="42"/>
      <c r="D210" s="227" t="s">
        <v>169</v>
      </c>
      <c r="E210" s="42"/>
      <c r="F210" s="228" t="s">
        <v>3214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169</v>
      </c>
      <c r="AU210" s="19" t="s">
        <v>81</v>
      </c>
    </row>
    <row r="211" s="2" customFormat="1" ht="16.5" customHeight="1">
      <c r="A211" s="40"/>
      <c r="B211" s="41"/>
      <c r="C211" s="214" t="s">
        <v>543</v>
      </c>
      <c r="D211" s="214" t="s">
        <v>162</v>
      </c>
      <c r="E211" s="215" t="s">
        <v>3215</v>
      </c>
      <c r="F211" s="216" t="s">
        <v>3216</v>
      </c>
      <c r="G211" s="217" t="s">
        <v>207</v>
      </c>
      <c r="H211" s="218">
        <v>77</v>
      </c>
      <c r="I211" s="219"/>
      <c r="J211" s="220">
        <f>ROUND(I211*H211,2)</f>
        <v>0</v>
      </c>
      <c r="K211" s="216" t="s">
        <v>166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0.00019000000000000001</v>
      </c>
      <c r="R211" s="223">
        <f>Q211*H211</f>
        <v>0.014630000000000001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269</v>
      </c>
      <c r="AT211" s="225" t="s">
        <v>162</v>
      </c>
      <c r="AU211" s="225" t="s">
        <v>81</v>
      </c>
      <c r="AY211" s="19" t="s">
        <v>160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269</v>
      </c>
      <c r="BM211" s="225" t="s">
        <v>3217</v>
      </c>
    </row>
    <row r="212" s="2" customFormat="1">
      <c r="A212" s="40"/>
      <c r="B212" s="41"/>
      <c r="C212" s="42"/>
      <c r="D212" s="227" t="s">
        <v>169</v>
      </c>
      <c r="E212" s="42"/>
      <c r="F212" s="228" t="s">
        <v>3218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169</v>
      </c>
      <c r="AU212" s="19" t="s">
        <v>81</v>
      </c>
    </row>
    <row r="213" s="2" customFormat="1" ht="16.5" customHeight="1">
      <c r="A213" s="40"/>
      <c r="B213" s="41"/>
      <c r="C213" s="214" t="s">
        <v>549</v>
      </c>
      <c r="D213" s="214" t="s">
        <v>162</v>
      </c>
      <c r="E213" s="215" t="s">
        <v>3219</v>
      </c>
      <c r="F213" s="216" t="s">
        <v>3220</v>
      </c>
      <c r="G213" s="217" t="s">
        <v>207</v>
      </c>
      <c r="H213" s="218">
        <v>23</v>
      </c>
      <c r="I213" s="219"/>
      <c r="J213" s="220">
        <f>ROUND(I213*H213,2)</f>
        <v>0</v>
      </c>
      <c r="K213" s="216" t="s">
        <v>166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0.00025000000000000001</v>
      </c>
      <c r="R213" s="223">
        <f>Q213*H213</f>
        <v>0.0057499999999999999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269</v>
      </c>
      <c r="AT213" s="225" t="s">
        <v>162</v>
      </c>
      <c r="AU213" s="225" t="s">
        <v>81</v>
      </c>
      <c r="AY213" s="19" t="s">
        <v>160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269</v>
      </c>
      <c r="BM213" s="225" t="s">
        <v>3221</v>
      </c>
    </row>
    <row r="214" s="2" customFormat="1">
      <c r="A214" s="40"/>
      <c r="B214" s="41"/>
      <c r="C214" s="42"/>
      <c r="D214" s="227" t="s">
        <v>169</v>
      </c>
      <c r="E214" s="42"/>
      <c r="F214" s="228" t="s">
        <v>3222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169</v>
      </c>
      <c r="AU214" s="19" t="s">
        <v>81</v>
      </c>
    </row>
    <row r="215" s="2" customFormat="1" ht="16.5" customHeight="1">
      <c r="A215" s="40"/>
      <c r="B215" s="41"/>
      <c r="C215" s="214" t="s">
        <v>556</v>
      </c>
      <c r="D215" s="214" t="s">
        <v>162</v>
      </c>
      <c r="E215" s="215" t="s">
        <v>3223</v>
      </c>
      <c r="F215" s="216" t="s">
        <v>3224</v>
      </c>
      <c r="G215" s="217" t="s">
        <v>207</v>
      </c>
      <c r="H215" s="218">
        <v>39</v>
      </c>
      <c r="I215" s="219"/>
      <c r="J215" s="220">
        <f>ROUND(I215*H215,2)</f>
        <v>0</v>
      </c>
      <c r="K215" s="216" t="s">
        <v>166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0.00025999999999999998</v>
      </c>
      <c r="R215" s="223">
        <f>Q215*H215</f>
        <v>0.01014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269</v>
      </c>
      <c r="AT215" s="225" t="s">
        <v>162</v>
      </c>
      <c r="AU215" s="225" t="s">
        <v>81</v>
      </c>
      <c r="AY215" s="19" t="s">
        <v>160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269</v>
      </c>
      <c r="BM215" s="225" t="s">
        <v>3225</v>
      </c>
    </row>
    <row r="216" s="2" customFormat="1">
      <c r="A216" s="40"/>
      <c r="B216" s="41"/>
      <c r="C216" s="42"/>
      <c r="D216" s="227" t="s">
        <v>169</v>
      </c>
      <c r="E216" s="42"/>
      <c r="F216" s="228" t="s">
        <v>3226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169</v>
      </c>
      <c r="AU216" s="19" t="s">
        <v>81</v>
      </c>
    </row>
    <row r="217" s="2" customFormat="1" ht="16.5" customHeight="1">
      <c r="A217" s="40"/>
      <c r="B217" s="41"/>
      <c r="C217" s="214" t="s">
        <v>562</v>
      </c>
      <c r="D217" s="214" t="s">
        <v>162</v>
      </c>
      <c r="E217" s="215" t="s">
        <v>3227</v>
      </c>
      <c r="F217" s="216" t="s">
        <v>3228</v>
      </c>
      <c r="G217" s="217" t="s">
        <v>165</v>
      </c>
      <c r="H217" s="218">
        <v>47</v>
      </c>
      <c r="I217" s="219"/>
      <c r="J217" s="220">
        <f>ROUND(I217*H217,2)</f>
        <v>0</v>
      </c>
      <c r="K217" s="216" t="s">
        <v>166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269</v>
      </c>
      <c r="AT217" s="225" t="s">
        <v>162</v>
      </c>
      <c r="AU217" s="225" t="s">
        <v>81</v>
      </c>
      <c r="AY217" s="19" t="s">
        <v>160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269</v>
      </c>
      <c r="BM217" s="225" t="s">
        <v>3229</v>
      </c>
    </row>
    <row r="218" s="2" customFormat="1">
      <c r="A218" s="40"/>
      <c r="B218" s="41"/>
      <c r="C218" s="42"/>
      <c r="D218" s="227" t="s">
        <v>169</v>
      </c>
      <c r="E218" s="42"/>
      <c r="F218" s="228" t="s">
        <v>3230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169</v>
      </c>
      <c r="AU218" s="19" t="s">
        <v>81</v>
      </c>
    </row>
    <row r="219" s="2" customFormat="1" ht="16.5" customHeight="1">
      <c r="A219" s="40"/>
      <c r="B219" s="41"/>
      <c r="C219" s="214" t="s">
        <v>568</v>
      </c>
      <c r="D219" s="214" t="s">
        <v>162</v>
      </c>
      <c r="E219" s="215" t="s">
        <v>3231</v>
      </c>
      <c r="F219" s="216" t="s">
        <v>3232</v>
      </c>
      <c r="G219" s="217" t="s">
        <v>165</v>
      </c>
      <c r="H219" s="218">
        <v>27</v>
      </c>
      <c r="I219" s="219"/>
      <c r="J219" s="220">
        <f>ROUND(I219*H219,2)</f>
        <v>0</v>
      </c>
      <c r="K219" s="216" t="s">
        <v>166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0.00012999999999999999</v>
      </c>
      <c r="R219" s="223">
        <f>Q219*H219</f>
        <v>0.0035099999999999997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269</v>
      </c>
      <c r="AT219" s="225" t="s">
        <v>162</v>
      </c>
      <c r="AU219" s="225" t="s">
        <v>81</v>
      </c>
      <c r="AY219" s="19" t="s">
        <v>160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269</v>
      </c>
      <c r="BM219" s="225" t="s">
        <v>3233</v>
      </c>
    </row>
    <row r="220" s="2" customFormat="1">
      <c r="A220" s="40"/>
      <c r="B220" s="41"/>
      <c r="C220" s="42"/>
      <c r="D220" s="227" t="s">
        <v>169</v>
      </c>
      <c r="E220" s="42"/>
      <c r="F220" s="228" t="s">
        <v>3234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169</v>
      </c>
      <c r="AU220" s="19" t="s">
        <v>81</v>
      </c>
    </row>
    <row r="221" s="2" customFormat="1" ht="16.5" customHeight="1">
      <c r="A221" s="40"/>
      <c r="B221" s="41"/>
      <c r="C221" s="214" t="s">
        <v>574</v>
      </c>
      <c r="D221" s="214" t="s">
        <v>162</v>
      </c>
      <c r="E221" s="215" t="s">
        <v>3235</v>
      </c>
      <c r="F221" s="216" t="s">
        <v>3236</v>
      </c>
      <c r="G221" s="217" t="s">
        <v>2638</v>
      </c>
      <c r="H221" s="218">
        <v>9</v>
      </c>
      <c r="I221" s="219"/>
      <c r="J221" s="220">
        <f>ROUND(I221*H221,2)</f>
        <v>0</v>
      </c>
      <c r="K221" s="216" t="s">
        <v>166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0.00025000000000000001</v>
      </c>
      <c r="R221" s="223">
        <f>Q221*H221</f>
        <v>0.0022500000000000003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269</v>
      </c>
      <c r="AT221" s="225" t="s">
        <v>162</v>
      </c>
      <c r="AU221" s="225" t="s">
        <v>81</v>
      </c>
      <c r="AY221" s="19" t="s">
        <v>160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269</v>
      </c>
      <c r="BM221" s="225" t="s">
        <v>3237</v>
      </c>
    </row>
    <row r="222" s="2" customFormat="1">
      <c r="A222" s="40"/>
      <c r="B222" s="41"/>
      <c r="C222" s="42"/>
      <c r="D222" s="227" t="s">
        <v>169</v>
      </c>
      <c r="E222" s="42"/>
      <c r="F222" s="228" t="s">
        <v>3238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169</v>
      </c>
      <c r="AU222" s="19" t="s">
        <v>81</v>
      </c>
    </row>
    <row r="223" s="2" customFormat="1" ht="16.5" customHeight="1">
      <c r="A223" s="40"/>
      <c r="B223" s="41"/>
      <c r="C223" s="214" t="s">
        <v>582</v>
      </c>
      <c r="D223" s="214" t="s">
        <v>162</v>
      </c>
      <c r="E223" s="215" t="s">
        <v>3239</v>
      </c>
      <c r="F223" s="216" t="s">
        <v>3240</v>
      </c>
      <c r="G223" s="217" t="s">
        <v>165</v>
      </c>
      <c r="H223" s="218">
        <v>2</v>
      </c>
      <c r="I223" s="219"/>
      <c r="J223" s="220">
        <f>ROUND(I223*H223,2)</f>
        <v>0</v>
      </c>
      <c r="K223" s="216" t="s">
        <v>166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0.00051999999999999995</v>
      </c>
      <c r="R223" s="223">
        <f>Q223*H223</f>
        <v>0.0010399999999999999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269</v>
      </c>
      <c r="AT223" s="225" t="s">
        <v>162</v>
      </c>
      <c r="AU223" s="225" t="s">
        <v>81</v>
      </c>
      <c r="AY223" s="19" t="s">
        <v>160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269</v>
      </c>
      <c r="BM223" s="225" t="s">
        <v>3241</v>
      </c>
    </row>
    <row r="224" s="2" customFormat="1">
      <c r="A224" s="40"/>
      <c r="B224" s="41"/>
      <c r="C224" s="42"/>
      <c r="D224" s="227" t="s">
        <v>169</v>
      </c>
      <c r="E224" s="42"/>
      <c r="F224" s="228" t="s">
        <v>3242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169</v>
      </c>
      <c r="AU224" s="19" t="s">
        <v>81</v>
      </c>
    </row>
    <row r="225" s="2" customFormat="1" ht="16.5" customHeight="1">
      <c r="A225" s="40"/>
      <c r="B225" s="41"/>
      <c r="C225" s="214" t="s">
        <v>587</v>
      </c>
      <c r="D225" s="214" t="s">
        <v>162</v>
      </c>
      <c r="E225" s="215" t="s">
        <v>3243</v>
      </c>
      <c r="F225" s="216" t="s">
        <v>3244</v>
      </c>
      <c r="G225" s="217" t="s">
        <v>165</v>
      </c>
      <c r="H225" s="218">
        <v>9</v>
      </c>
      <c r="I225" s="219"/>
      <c r="J225" s="220">
        <f>ROUND(I225*H225,2)</f>
        <v>0</v>
      </c>
      <c r="K225" s="216" t="s">
        <v>166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0.00021000000000000001</v>
      </c>
      <c r="R225" s="223">
        <f>Q225*H225</f>
        <v>0.0018900000000000002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269</v>
      </c>
      <c r="AT225" s="225" t="s">
        <v>162</v>
      </c>
      <c r="AU225" s="225" t="s">
        <v>81</v>
      </c>
      <c r="AY225" s="19" t="s">
        <v>160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269</v>
      </c>
      <c r="BM225" s="225" t="s">
        <v>3245</v>
      </c>
    </row>
    <row r="226" s="2" customFormat="1">
      <c r="A226" s="40"/>
      <c r="B226" s="41"/>
      <c r="C226" s="42"/>
      <c r="D226" s="227" t="s">
        <v>169</v>
      </c>
      <c r="E226" s="42"/>
      <c r="F226" s="228" t="s">
        <v>3246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169</v>
      </c>
      <c r="AU226" s="19" t="s">
        <v>81</v>
      </c>
    </row>
    <row r="227" s="2" customFormat="1" ht="16.5" customHeight="1">
      <c r="A227" s="40"/>
      <c r="B227" s="41"/>
      <c r="C227" s="214" t="s">
        <v>593</v>
      </c>
      <c r="D227" s="214" t="s">
        <v>162</v>
      </c>
      <c r="E227" s="215" t="s">
        <v>3247</v>
      </c>
      <c r="F227" s="216" t="s">
        <v>3248</v>
      </c>
      <c r="G227" s="217" t="s">
        <v>165</v>
      </c>
      <c r="H227" s="218">
        <v>1</v>
      </c>
      <c r="I227" s="219"/>
      <c r="J227" s="220">
        <f>ROUND(I227*H227,2)</f>
        <v>0</v>
      </c>
      <c r="K227" s="216" t="s">
        <v>166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0.00050000000000000001</v>
      </c>
      <c r="R227" s="223">
        <f>Q227*H227</f>
        <v>0.00050000000000000001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269</v>
      </c>
      <c r="AT227" s="225" t="s">
        <v>162</v>
      </c>
      <c r="AU227" s="225" t="s">
        <v>81</v>
      </c>
      <c r="AY227" s="19" t="s">
        <v>160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269</v>
      </c>
      <c r="BM227" s="225" t="s">
        <v>3249</v>
      </c>
    </row>
    <row r="228" s="2" customFormat="1">
      <c r="A228" s="40"/>
      <c r="B228" s="41"/>
      <c r="C228" s="42"/>
      <c r="D228" s="227" t="s">
        <v>169</v>
      </c>
      <c r="E228" s="42"/>
      <c r="F228" s="228" t="s">
        <v>3250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169</v>
      </c>
      <c r="AU228" s="19" t="s">
        <v>81</v>
      </c>
    </row>
    <row r="229" s="2" customFormat="1" ht="21.75" customHeight="1">
      <c r="A229" s="40"/>
      <c r="B229" s="41"/>
      <c r="C229" s="214" t="s">
        <v>601</v>
      </c>
      <c r="D229" s="214" t="s">
        <v>162</v>
      </c>
      <c r="E229" s="215" t="s">
        <v>3251</v>
      </c>
      <c r="F229" s="216" t="s">
        <v>3252</v>
      </c>
      <c r="G229" s="217" t="s">
        <v>165</v>
      </c>
      <c r="H229" s="218">
        <v>5</v>
      </c>
      <c r="I229" s="219"/>
      <c r="J229" s="220">
        <f>ROUND(I229*H229,2)</f>
        <v>0</v>
      </c>
      <c r="K229" s="216" t="s">
        <v>166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0.00027</v>
      </c>
      <c r="R229" s="223">
        <f>Q229*H229</f>
        <v>0.0013500000000000001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269</v>
      </c>
      <c r="AT229" s="225" t="s">
        <v>162</v>
      </c>
      <c r="AU229" s="225" t="s">
        <v>81</v>
      </c>
      <c r="AY229" s="19" t="s">
        <v>160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269</v>
      </c>
      <c r="BM229" s="225" t="s">
        <v>3253</v>
      </c>
    </row>
    <row r="230" s="2" customFormat="1">
      <c r="A230" s="40"/>
      <c r="B230" s="41"/>
      <c r="C230" s="42"/>
      <c r="D230" s="227" t="s">
        <v>169</v>
      </c>
      <c r="E230" s="42"/>
      <c r="F230" s="228" t="s">
        <v>3254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169</v>
      </c>
      <c r="AU230" s="19" t="s">
        <v>81</v>
      </c>
    </row>
    <row r="231" s="2" customFormat="1" ht="21.75" customHeight="1">
      <c r="A231" s="40"/>
      <c r="B231" s="41"/>
      <c r="C231" s="214" t="s">
        <v>608</v>
      </c>
      <c r="D231" s="214" t="s">
        <v>162</v>
      </c>
      <c r="E231" s="215" t="s">
        <v>3255</v>
      </c>
      <c r="F231" s="216" t="s">
        <v>3256</v>
      </c>
      <c r="G231" s="217" t="s">
        <v>165</v>
      </c>
      <c r="H231" s="218">
        <v>7</v>
      </c>
      <c r="I231" s="219"/>
      <c r="J231" s="220">
        <f>ROUND(I231*H231,2)</f>
        <v>0</v>
      </c>
      <c r="K231" s="216" t="s">
        <v>166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0.00040000000000000002</v>
      </c>
      <c r="R231" s="223">
        <f>Q231*H231</f>
        <v>0.0028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269</v>
      </c>
      <c r="AT231" s="225" t="s">
        <v>162</v>
      </c>
      <c r="AU231" s="225" t="s">
        <v>81</v>
      </c>
      <c r="AY231" s="19" t="s">
        <v>160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269</v>
      </c>
      <c r="BM231" s="225" t="s">
        <v>3257</v>
      </c>
    </row>
    <row r="232" s="2" customFormat="1">
      <c r="A232" s="40"/>
      <c r="B232" s="41"/>
      <c r="C232" s="42"/>
      <c r="D232" s="227" t="s">
        <v>169</v>
      </c>
      <c r="E232" s="42"/>
      <c r="F232" s="228" t="s">
        <v>3258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169</v>
      </c>
      <c r="AU232" s="19" t="s">
        <v>81</v>
      </c>
    </row>
    <row r="233" s="2" customFormat="1" ht="21.75" customHeight="1">
      <c r="A233" s="40"/>
      <c r="B233" s="41"/>
      <c r="C233" s="214" t="s">
        <v>614</v>
      </c>
      <c r="D233" s="214" t="s">
        <v>162</v>
      </c>
      <c r="E233" s="215" t="s">
        <v>3259</v>
      </c>
      <c r="F233" s="216" t="s">
        <v>3260</v>
      </c>
      <c r="G233" s="217" t="s">
        <v>165</v>
      </c>
      <c r="H233" s="218">
        <v>3</v>
      </c>
      <c r="I233" s="219"/>
      <c r="J233" s="220">
        <f>ROUND(I233*H233,2)</f>
        <v>0</v>
      </c>
      <c r="K233" s="216" t="s">
        <v>166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0.00056999999999999998</v>
      </c>
      <c r="R233" s="223">
        <f>Q233*H233</f>
        <v>0.0017099999999999999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269</v>
      </c>
      <c r="AT233" s="225" t="s">
        <v>162</v>
      </c>
      <c r="AU233" s="225" t="s">
        <v>81</v>
      </c>
      <c r="AY233" s="19" t="s">
        <v>160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269</v>
      </c>
      <c r="BM233" s="225" t="s">
        <v>3261</v>
      </c>
    </row>
    <row r="234" s="2" customFormat="1">
      <c r="A234" s="40"/>
      <c r="B234" s="41"/>
      <c r="C234" s="42"/>
      <c r="D234" s="227" t="s">
        <v>169</v>
      </c>
      <c r="E234" s="42"/>
      <c r="F234" s="228" t="s">
        <v>3262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169</v>
      </c>
      <c r="AU234" s="19" t="s">
        <v>81</v>
      </c>
    </row>
    <row r="235" s="2" customFormat="1" ht="21.75" customHeight="1">
      <c r="A235" s="40"/>
      <c r="B235" s="41"/>
      <c r="C235" s="214" t="s">
        <v>626</v>
      </c>
      <c r="D235" s="214" t="s">
        <v>162</v>
      </c>
      <c r="E235" s="215" t="s">
        <v>3263</v>
      </c>
      <c r="F235" s="216" t="s">
        <v>3264</v>
      </c>
      <c r="G235" s="217" t="s">
        <v>165</v>
      </c>
      <c r="H235" s="218">
        <v>1</v>
      </c>
      <c r="I235" s="219"/>
      <c r="J235" s="220">
        <f>ROUND(I235*H235,2)</f>
        <v>0</v>
      </c>
      <c r="K235" s="216" t="s">
        <v>166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0.00080000000000000004</v>
      </c>
      <c r="R235" s="223">
        <f>Q235*H235</f>
        <v>0.00080000000000000004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269</v>
      </c>
      <c r="AT235" s="225" t="s">
        <v>162</v>
      </c>
      <c r="AU235" s="225" t="s">
        <v>81</v>
      </c>
      <c r="AY235" s="19" t="s">
        <v>160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269</v>
      </c>
      <c r="BM235" s="225" t="s">
        <v>3265</v>
      </c>
    </row>
    <row r="236" s="2" customFormat="1">
      <c r="A236" s="40"/>
      <c r="B236" s="41"/>
      <c r="C236" s="42"/>
      <c r="D236" s="227" t="s">
        <v>169</v>
      </c>
      <c r="E236" s="42"/>
      <c r="F236" s="228" t="s">
        <v>3266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169</v>
      </c>
      <c r="AU236" s="19" t="s">
        <v>81</v>
      </c>
    </row>
    <row r="237" s="2" customFormat="1" ht="21.75" customHeight="1">
      <c r="A237" s="40"/>
      <c r="B237" s="41"/>
      <c r="C237" s="214" t="s">
        <v>636</v>
      </c>
      <c r="D237" s="214" t="s">
        <v>162</v>
      </c>
      <c r="E237" s="215" t="s">
        <v>3267</v>
      </c>
      <c r="F237" s="216" t="s">
        <v>3268</v>
      </c>
      <c r="G237" s="217" t="s">
        <v>3168</v>
      </c>
      <c r="H237" s="218">
        <v>2</v>
      </c>
      <c r="I237" s="219"/>
      <c r="J237" s="220">
        <f>ROUND(I237*H237,2)</f>
        <v>0</v>
      </c>
      <c r="K237" s="216" t="s">
        <v>166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0.0292</v>
      </c>
      <c r="R237" s="223">
        <f>Q237*H237</f>
        <v>0.058400000000000001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269</v>
      </c>
      <c r="AT237" s="225" t="s">
        <v>162</v>
      </c>
      <c r="AU237" s="225" t="s">
        <v>81</v>
      </c>
      <c r="AY237" s="19" t="s">
        <v>160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269</v>
      </c>
      <c r="BM237" s="225" t="s">
        <v>3269</v>
      </c>
    </row>
    <row r="238" s="2" customFormat="1">
      <c r="A238" s="40"/>
      <c r="B238" s="41"/>
      <c r="C238" s="42"/>
      <c r="D238" s="227" t="s">
        <v>169</v>
      </c>
      <c r="E238" s="42"/>
      <c r="F238" s="228" t="s">
        <v>3270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169</v>
      </c>
      <c r="AU238" s="19" t="s">
        <v>81</v>
      </c>
    </row>
    <row r="239" s="2" customFormat="1" ht="24.15" customHeight="1">
      <c r="A239" s="40"/>
      <c r="B239" s="41"/>
      <c r="C239" s="214" t="s">
        <v>1117</v>
      </c>
      <c r="D239" s="214" t="s">
        <v>162</v>
      </c>
      <c r="E239" s="215" t="s">
        <v>3271</v>
      </c>
      <c r="F239" s="216" t="s">
        <v>3272</v>
      </c>
      <c r="G239" s="217" t="s">
        <v>207</v>
      </c>
      <c r="H239" s="218">
        <v>221</v>
      </c>
      <c r="I239" s="219"/>
      <c r="J239" s="220">
        <f>ROUND(I239*H239,2)</f>
        <v>0</v>
      </c>
      <c r="K239" s="216" t="s">
        <v>166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0.00019000000000000001</v>
      </c>
      <c r="R239" s="223">
        <f>Q239*H239</f>
        <v>0.04199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269</v>
      </c>
      <c r="AT239" s="225" t="s">
        <v>162</v>
      </c>
      <c r="AU239" s="225" t="s">
        <v>81</v>
      </c>
      <c r="AY239" s="19" t="s">
        <v>160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269</v>
      </c>
      <c r="BM239" s="225" t="s">
        <v>3273</v>
      </c>
    </row>
    <row r="240" s="2" customFormat="1">
      <c r="A240" s="40"/>
      <c r="B240" s="41"/>
      <c r="C240" s="42"/>
      <c r="D240" s="227" t="s">
        <v>169</v>
      </c>
      <c r="E240" s="42"/>
      <c r="F240" s="228" t="s">
        <v>3274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169</v>
      </c>
      <c r="AU240" s="19" t="s">
        <v>81</v>
      </c>
    </row>
    <row r="241" s="2" customFormat="1" ht="21.75" customHeight="1">
      <c r="A241" s="40"/>
      <c r="B241" s="41"/>
      <c r="C241" s="214" t="s">
        <v>1123</v>
      </c>
      <c r="D241" s="214" t="s">
        <v>162</v>
      </c>
      <c r="E241" s="215" t="s">
        <v>3275</v>
      </c>
      <c r="F241" s="216" t="s">
        <v>3276</v>
      </c>
      <c r="G241" s="217" t="s">
        <v>207</v>
      </c>
      <c r="H241" s="218">
        <v>221</v>
      </c>
      <c r="I241" s="219"/>
      <c r="J241" s="220">
        <f>ROUND(I241*H241,2)</f>
        <v>0</v>
      </c>
      <c r="K241" s="216" t="s">
        <v>166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1.0000000000000001E-05</v>
      </c>
      <c r="R241" s="223">
        <f>Q241*H241</f>
        <v>0.0022100000000000002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269</v>
      </c>
      <c r="AT241" s="225" t="s">
        <v>162</v>
      </c>
      <c r="AU241" s="225" t="s">
        <v>81</v>
      </c>
      <c r="AY241" s="19" t="s">
        <v>160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269</v>
      </c>
      <c r="BM241" s="225" t="s">
        <v>3277</v>
      </c>
    </row>
    <row r="242" s="2" customFormat="1">
      <c r="A242" s="40"/>
      <c r="B242" s="41"/>
      <c r="C242" s="42"/>
      <c r="D242" s="227" t="s">
        <v>169</v>
      </c>
      <c r="E242" s="42"/>
      <c r="F242" s="228" t="s">
        <v>3278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169</v>
      </c>
      <c r="AU242" s="19" t="s">
        <v>81</v>
      </c>
    </row>
    <row r="243" s="2" customFormat="1" ht="24.15" customHeight="1">
      <c r="A243" s="40"/>
      <c r="B243" s="41"/>
      <c r="C243" s="214" t="s">
        <v>1128</v>
      </c>
      <c r="D243" s="214" t="s">
        <v>162</v>
      </c>
      <c r="E243" s="215" t="s">
        <v>3279</v>
      </c>
      <c r="F243" s="216" t="s">
        <v>3280</v>
      </c>
      <c r="G243" s="217" t="s">
        <v>253</v>
      </c>
      <c r="H243" s="218">
        <v>0.39700000000000002</v>
      </c>
      <c r="I243" s="219"/>
      <c r="J243" s="220">
        <f>ROUND(I243*H243,2)</f>
        <v>0</v>
      </c>
      <c r="K243" s="216" t="s">
        <v>166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269</v>
      </c>
      <c r="AT243" s="225" t="s">
        <v>162</v>
      </c>
      <c r="AU243" s="225" t="s">
        <v>81</v>
      </c>
      <c r="AY243" s="19" t="s">
        <v>160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269</v>
      </c>
      <c r="BM243" s="225" t="s">
        <v>3281</v>
      </c>
    </row>
    <row r="244" s="2" customFormat="1">
      <c r="A244" s="40"/>
      <c r="B244" s="41"/>
      <c r="C244" s="42"/>
      <c r="D244" s="227" t="s">
        <v>169</v>
      </c>
      <c r="E244" s="42"/>
      <c r="F244" s="228" t="s">
        <v>3282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169</v>
      </c>
      <c r="AU244" s="19" t="s">
        <v>81</v>
      </c>
    </row>
    <row r="245" s="12" customFormat="1" ht="22.8" customHeight="1">
      <c r="A245" s="12"/>
      <c r="B245" s="198"/>
      <c r="C245" s="199"/>
      <c r="D245" s="200" t="s">
        <v>71</v>
      </c>
      <c r="E245" s="212" t="s">
        <v>3283</v>
      </c>
      <c r="F245" s="212" t="s">
        <v>3284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SUM(P246:P280)</f>
        <v>0</v>
      </c>
      <c r="Q245" s="206"/>
      <c r="R245" s="207">
        <f>SUM(R246:R280)</f>
        <v>0.39122000000000001</v>
      </c>
      <c r="S245" s="206"/>
      <c r="T245" s="208">
        <f>SUM(T246:T280)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81</v>
      </c>
      <c r="AT245" s="210" t="s">
        <v>71</v>
      </c>
      <c r="AU245" s="210" t="s">
        <v>79</v>
      </c>
      <c r="AY245" s="209" t="s">
        <v>160</v>
      </c>
      <c r="BK245" s="211">
        <f>SUM(BK246:BK280)</f>
        <v>0</v>
      </c>
    </row>
    <row r="246" s="2" customFormat="1" ht="16.5" customHeight="1">
      <c r="A246" s="40"/>
      <c r="B246" s="41"/>
      <c r="C246" s="214" t="s">
        <v>1133</v>
      </c>
      <c r="D246" s="214" t="s">
        <v>162</v>
      </c>
      <c r="E246" s="215" t="s">
        <v>3285</v>
      </c>
      <c r="F246" s="216" t="s">
        <v>3286</v>
      </c>
      <c r="G246" s="217" t="s">
        <v>3168</v>
      </c>
      <c r="H246" s="218">
        <v>1</v>
      </c>
      <c r="I246" s="219"/>
      <c r="J246" s="220">
        <f>ROUND(I246*H246,2)</f>
        <v>0</v>
      </c>
      <c r="K246" s="216" t="s">
        <v>166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0.0037599999999999999</v>
      </c>
      <c r="R246" s="223">
        <f>Q246*H246</f>
        <v>0.0037599999999999999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269</v>
      </c>
      <c r="AT246" s="225" t="s">
        <v>162</v>
      </c>
      <c r="AU246" s="225" t="s">
        <v>81</v>
      </c>
      <c r="AY246" s="19" t="s">
        <v>160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269</v>
      </c>
      <c r="BM246" s="225" t="s">
        <v>3287</v>
      </c>
    </row>
    <row r="247" s="2" customFormat="1">
      <c r="A247" s="40"/>
      <c r="B247" s="41"/>
      <c r="C247" s="42"/>
      <c r="D247" s="227" t="s">
        <v>169</v>
      </c>
      <c r="E247" s="42"/>
      <c r="F247" s="228" t="s">
        <v>3288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169</v>
      </c>
      <c r="AU247" s="19" t="s">
        <v>81</v>
      </c>
    </row>
    <row r="248" s="2" customFormat="1" ht="21.75" customHeight="1">
      <c r="A248" s="40"/>
      <c r="B248" s="41"/>
      <c r="C248" s="214" t="s">
        <v>1138</v>
      </c>
      <c r="D248" s="214" t="s">
        <v>162</v>
      </c>
      <c r="E248" s="215" t="s">
        <v>3289</v>
      </c>
      <c r="F248" s="216" t="s">
        <v>3290</v>
      </c>
      <c r="G248" s="217" t="s">
        <v>3168</v>
      </c>
      <c r="H248" s="218">
        <v>6</v>
      </c>
      <c r="I248" s="219"/>
      <c r="J248" s="220">
        <f>ROUND(I248*H248,2)</f>
        <v>0</v>
      </c>
      <c r="K248" s="216" t="s">
        <v>166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0.016969999999999999</v>
      </c>
      <c r="R248" s="223">
        <f>Q248*H248</f>
        <v>0.10181999999999999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269</v>
      </c>
      <c r="AT248" s="225" t="s">
        <v>162</v>
      </c>
      <c r="AU248" s="225" t="s">
        <v>81</v>
      </c>
      <c r="AY248" s="19" t="s">
        <v>160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269</v>
      </c>
      <c r="BM248" s="225" t="s">
        <v>3291</v>
      </c>
    </row>
    <row r="249" s="2" customFormat="1">
      <c r="A249" s="40"/>
      <c r="B249" s="41"/>
      <c r="C249" s="42"/>
      <c r="D249" s="227" t="s">
        <v>169</v>
      </c>
      <c r="E249" s="42"/>
      <c r="F249" s="228" t="s">
        <v>3292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169</v>
      </c>
      <c r="AU249" s="19" t="s">
        <v>81</v>
      </c>
    </row>
    <row r="250" s="2" customFormat="1" ht="24.15" customHeight="1">
      <c r="A250" s="40"/>
      <c r="B250" s="41"/>
      <c r="C250" s="214" t="s">
        <v>1144</v>
      </c>
      <c r="D250" s="214" t="s">
        <v>162</v>
      </c>
      <c r="E250" s="215" t="s">
        <v>3293</v>
      </c>
      <c r="F250" s="216" t="s">
        <v>3294</v>
      </c>
      <c r="G250" s="217" t="s">
        <v>3168</v>
      </c>
      <c r="H250" s="218">
        <v>9</v>
      </c>
      <c r="I250" s="219"/>
      <c r="J250" s="220">
        <f>ROUND(I250*H250,2)</f>
        <v>0</v>
      </c>
      <c r="K250" s="216" t="s">
        <v>166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0.014970000000000001</v>
      </c>
      <c r="R250" s="223">
        <f>Q250*H250</f>
        <v>0.13473000000000002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269</v>
      </c>
      <c r="AT250" s="225" t="s">
        <v>162</v>
      </c>
      <c r="AU250" s="225" t="s">
        <v>81</v>
      </c>
      <c r="AY250" s="19" t="s">
        <v>160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269</v>
      </c>
      <c r="BM250" s="225" t="s">
        <v>3295</v>
      </c>
    </row>
    <row r="251" s="2" customFormat="1">
      <c r="A251" s="40"/>
      <c r="B251" s="41"/>
      <c r="C251" s="42"/>
      <c r="D251" s="227" t="s">
        <v>169</v>
      </c>
      <c r="E251" s="42"/>
      <c r="F251" s="228" t="s">
        <v>3296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169</v>
      </c>
      <c r="AU251" s="19" t="s">
        <v>81</v>
      </c>
    </row>
    <row r="252" s="2" customFormat="1" ht="16.5" customHeight="1">
      <c r="A252" s="40"/>
      <c r="B252" s="41"/>
      <c r="C252" s="214" t="s">
        <v>1155</v>
      </c>
      <c r="D252" s="214" t="s">
        <v>162</v>
      </c>
      <c r="E252" s="215" t="s">
        <v>3297</v>
      </c>
      <c r="F252" s="216" t="s">
        <v>3298</v>
      </c>
      <c r="G252" s="217" t="s">
        <v>3168</v>
      </c>
      <c r="H252" s="218">
        <v>5</v>
      </c>
      <c r="I252" s="219"/>
      <c r="J252" s="220">
        <f>ROUND(I252*H252,2)</f>
        <v>0</v>
      </c>
      <c r="K252" s="216" t="s">
        <v>166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0.0011000000000000001</v>
      </c>
      <c r="R252" s="223">
        <f>Q252*H252</f>
        <v>0.0055000000000000005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269</v>
      </c>
      <c r="AT252" s="225" t="s">
        <v>162</v>
      </c>
      <c r="AU252" s="225" t="s">
        <v>81</v>
      </c>
      <c r="AY252" s="19" t="s">
        <v>160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269</v>
      </c>
      <c r="BM252" s="225" t="s">
        <v>3299</v>
      </c>
    </row>
    <row r="253" s="2" customFormat="1">
      <c r="A253" s="40"/>
      <c r="B253" s="41"/>
      <c r="C253" s="42"/>
      <c r="D253" s="227" t="s">
        <v>169</v>
      </c>
      <c r="E253" s="42"/>
      <c r="F253" s="228" t="s">
        <v>3300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169</v>
      </c>
      <c r="AU253" s="19" t="s">
        <v>81</v>
      </c>
    </row>
    <row r="254" s="2" customFormat="1" ht="16.5" customHeight="1">
      <c r="A254" s="40"/>
      <c r="B254" s="41"/>
      <c r="C254" s="214" t="s">
        <v>1166</v>
      </c>
      <c r="D254" s="214" t="s">
        <v>162</v>
      </c>
      <c r="E254" s="215" t="s">
        <v>3301</v>
      </c>
      <c r="F254" s="216" t="s">
        <v>3302</v>
      </c>
      <c r="G254" s="217" t="s">
        <v>3168</v>
      </c>
      <c r="H254" s="218">
        <v>5</v>
      </c>
      <c r="I254" s="219"/>
      <c r="J254" s="220">
        <f>ROUND(I254*H254,2)</f>
        <v>0</v>
      </c>
      <c r="K254" s="216" t="s">
        <v>166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0.0030000000000000001</v>
      </c>
      <c r="R254" s="223">
        <f>Q254*H254</f>
        <v>0.014999999999999999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269</v>
      </c>
      <c r="AT254" s="225" t="s">
        <v>162</v>
      </c>
      <c r="AU254" s="225" t="s">
        <v>81</v>
      </c>
      <c r="AY254" s="19" t="s">
        <v>160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269</v>
      </c>
      <c r="BM254" s="225" t="s">
        <v>3303</v>
      </c>
    </row>
    <row r="255" s="2" customFormat="1">
      <c r="A255" s="40"/>
      <c r="B255" s="41"/>
      <c r="C255" s="42"/>
      <c r="D255" s="227" t="s">
        <v>169</v>
      </c>
      <c r="E255" s="42"/>
      <c r="F255" s="228" t="s">
        <v>3304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169</v>
      </c>
      <c r="AU255" s="19" t="s">
        <v>81</v>
      </c>
    </row>
    <row r="256" s="2" customFormat="1" ht="16.5" customHeight="1">
      <c r="A256" s="40"/>
      <c r="B256" s="41"/>
      <c r="C256" s="214" t="s">
        <v>1174</v>
      </c>
      <c r="D256" s="214" t="s">
        <v>162</v>
      </c>
      <c r="E256" s="215" t="s">
        <v>3305</v>
      </c>
      <c r="F256" s="216" t="s">
        <v>3306</v>
      </c>
      <c r="G256" s="217" t="s">
        <v>3168</v>
      </c>
      <c r="H256" s="218">
        <v>5</v>
      </c>
      <c r="I256" s="219"/>
      <c r="J256" s="220">
        <f>ROUND(I256*H256,2)</f>
        <v>0</v>
      </c>
      <c r="K256" s="216" t="s">
        <v>166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0.00084999999999999995</v>
      </c>
      <c r="R256" s="223">
        <f>Q256*H256</f>
        <v>0.0042499999999999994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269</v>
      </c>
      <c r="AT256" s="225" t="s">
        <v>162</v>
      </c>
      <c r="AU256" s="225" t="s">
        <v>81</v>
      </c>
      <c r="AY256" s="19" t="s">
        <v>160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269</v>
      </c>
      <c r="BM256" s="225" t="s">
        <v>3307</v>
      </c>
    </row>
    <row r="257" s="2" customFormat="1">
      <c r="A257" s="40"/>
      <c r="B257" s="41"/>
      <c r="C257" s="42"/>
      <c r="D257" s="227" t="s">
        <v>169</v>
      </c>
      <c r="E257" s="42"/>
      <c r="F257" s="228" t="s">
        <v>3308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169</v>
      </c>
      <c r="AU257" s="19" t="s">
        <v>81</v>
      </c>
    </row>
    <row r="258" s="2" customFormat="1" ht="16.5" customHeight="1">
      <c r="A258" s="40"/>
      <c r="B258" s="41"/>
      <c r="C258" s="214" t="s">
        <v>1179</v>
      </c>
      <c r="D258" s="214" t="s">
        <v>162</v>
      </c>
      <c r="E258" s="215" t="s">
        <v>3309</v>
      </c>
      <c r="F258" s="216" t="s">
        <v>3310</v>
      </c>
      <c r="G258" s="217" t="s">
        <v>3168</v>
      </c>
      <c r="H258" s="218">
        <v>5</v>
      </c>
      <c r="I258" s="219"/>
      <c r="J258" s="220">
        <f>ROUND(I258*H258,2)</f>
        <v>0</v>
      </c>
      <c r="K258" s="216" t="s">
        <v>166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0.00084999999999999995</v>
      </c>
      <c r="R258" s="223">
        <f>Q258*H258</f>
        <v>0.0042499999999999994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269</v>
      </c>
      <c r="AT258" s="225" t="s">
        <v>162</v>
      </c>
      <c r="AU258" s="225" t="s">
        <v>81</v>
      </c>
      <c r="AY258" s="19" t="s">
        <v>160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269</v>
      </c>
      <c r="BM258" s="225" t="s">
        <v>3311</v>
      </c>
    </row>
    <row r="259" s="2" customFormat="1">
      <c r="A259" s="40"/>
      <c r="B259" s="41"/>
      <c r="C259" s="42"/>
      <c r="D259" s="227" t="s">
        <v>169</v>
      </c>
      <c r="E259" s="42"/>
      <c r="F259" s="228" t="s">
        <v>3312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169</v>
      </c>
      <c r="AU259" s="19" t="s">
        <v>81</v>
      </c>
    </row>
    <row r="260" s="2" customFormat="1" ht="21.75" customHeight="1">
      <c r="A260" s="40"/>
      <c r="B260" s="41"/>
      <c r="C260" s="214" t="s">
        <v>1190</v>
      </c>
      <c r="D260" s="214" t="s">
        <v>162</v>
      </c>
      <c r="E260" s="215" t="s">
        <v>3313</v>
      </c>
      <c r="F260" s="216" t="s">
        <v>3314</v>
      </c>
      <c r="G260" s="217" t="s">
        <v>3168</v>
      </c>
      <c r="H260" s="218">
        <v>1</v>
      </c>
      <c r="I260" s="219"/>
      <c r="J260" s="220">
        <f>ROUND(I260*H260,2)</f>
        <v>0</v>
      </c>
      <c r="K260" s="216" t="s">
        <v>166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0.014749999999999999</v>
      </c>
      <c r="R260" s="223">
        <f>Q260*H260</f>
        <v>0.014749999999999999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269</v>
      </c>
      <c r="AT260" s="225" t="s">
        <v>162</v>
      </c>
      <c r="AU260" s="225" t="s">
        <v>81</v>
      </c>
      <c r="AY260" s="19" t="s">
        <v>160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269</v>
      </c>
      <c r="BM260" s="225" t="s">
        <v>3315</v>
      </c>
    </row>
    <row r="261" s="2" customFormat="1">
      <c r="A261" s="40"/>
      <c r="B261" s="41"/>
      <c r="C261" s="42"/>
      <c r="D261" s="227" t="s">
        <v>169</v>
      </c>
      <c r="E261" s="42"/>
      <c r="F261" s="228" t="s">
        <v>3316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169</v>
      </c>
      <c r="AU261" s="19" t="s">
        <v>81</v>
      </c>
    </row>
    <row r="262" s="2" customFormat="1" ht="16.5" customHeight="1">
      <c r="A262" s="40"/>
      <c r="B262" s="41"/>
      <c r="C262" s="214" t="s">
        <v>1195</v>
      </c>
      <c r="D262" s="214" t="s">
        <v>162</v>
      </c>
      <c r="E262" s="215" t="s">
        <v>3317</v>
      </c>
      <c r="F262" s="216" t="s">
        <v>3318</v>
      </c>
      <c r="G262" s="217" t="s">
        <v>3168</v>
      </c>
      <c r="H262" s="218">
        <v>1</v>
      </c>
      <c r="I262" s="219"/>
      <c r="J262" s="220">
        <f>ROUND(I262*H262,2)</f>
        <v>0</v>
      </c>
      <c r="K262" s="216" t="s">
        <v>166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0.00025000000000000001</v>
      </c>
      <c r="R262" s="223">
        <f>Q262*H262</f>
        <v>0.00025000000000000001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269</v>
      </c>
      <c r="AT262" s="225" t="s">
        <v>162</v>
      </c>
      <c r="AU262" s="225" t="s">
        <v>81</v>
      </c>
      <c r="AY262" s="19" t="s">
        <v>160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269</v>
      </c>
      <c r="BM262" s="225" t="s">
        <v>3319</v>
      </c>
    </row>
    <row r="263" s="2" customFormat="1">
      <c r="A263" s="40"/>
      <c r="B263" s="41"/>
      <c r="C263" s="42"/>
      <c r="D263" s="227" t="s">
        <v>169</v>
      </c>
      <c r="E263" s="42"/>
      <c r="F263" s="228" t="s">
        <v>3320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169</v>
      </c>
      <c r="AU263" s="19" t="s">
        <v>81</v>
      </c>
    </row>
    <row r="264" s="2" customFormat="1" ht="16.5" customHeight="1">
      <c r="A264" s="40"/>
      <c r="B264" s="41"/>
      <c r="C264" s="279" t="s">
        <v>1200</v>
      </c>
      <c r="D264" s="279" t="s">
        <v>1270</v>
      </c>
      <c r="E264" s="280" t="s">
        <v>3321</v>
      </c>
      <c r="F264" s="281" t="s">
        <v>3322</v>
      </c>
      <c r="G264" s="282" t="s">
        <v>165</v>
      </c>
      <c r="H264" s="283">
        <v>1</v>
      </c>
      <c r="I264" s="284"/>
      <c r="J264" s="285">
        <f>ROUND(I264*H264,2)</f>
        <v>0</v>
      </c>
      <c r="K264" s="281" t="s">
        <v>166</v>
      </c>
      <c r="L264" s="286"/>
      <c r="M264" s="287" t="s">
        <v>19</v>
      </c>
      <c r="N264" s="288" t="s">
        <v>43</v>
      </c>
      <c r="O264" s="86"/>
      <c r="P264" s="223">
        <f>O264*H264</f>
        <v>0</v>
      </c>
      <c r="Q264" s="223">
        <v>0.059999999999999998</v>
      </c>
      <c r="R264" s="223">
        <f>Q264*H264</f>
        <v>0.059999999999999998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367</v>
      </c>
      <c r="AT264" s="225" t="s">
        <v>1270</v>
      </c>
      <c r="AU264" s="225" t="s">
        <v>81</v>
      </c>
      <c r="AY264" s="19" t="s">
        <v>160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269</v>
      </c>
      <c r="BM264" s="225" t="s">
        <v>3323</v>
      </c>
    </row>
    <row r="265" s="2" customFormat="1" ht="16.5" customHeight="1">
      <c r="A265" s="40"/>
      <c r="B265" s="41"/>
      <c r="C265" s="214" t="s">
        <v>1205</v>
      </c>
      <c r="D265" s="214" t="s">
        <v>162</v>
      </c>
      <c r="E265" s="215" t="s">
        <v>3324</v>
      </c>
      <c r="F265" s="216" t="s">
        <v>3325</v>
      </c>
      <c r="G265" s="217" t="s">
        <v>3168</v>
      </c>
      <c r="H265" s="218">
        <v>4</v>
      </c>
      <c r="I265" s="219"/>
      <c r="J265" s="220">
        <f>ROUND(I265*H265,2)</f>
        <v>0</v>
      </c>
      <c r="K265" s="216" t="s">
        <v>166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0.0020799999999999998</v>
      </c>
      <c r="R265" s="223">
        <f>Q265*H265</f>
        <v>0.0083199999999999993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269</v>
      </c>
      <c r="AT265" s="225" t="s">
        <v>162</v>
      </c>
      <c r="AU265" s="225" t="s">
        <v>81</v>
      </c>
      <c r="AY265" s="19" t="s">
        <v>160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269</v>
      </c>
      <c r="BM265" s="225" t="s">
        <v>3326</v>
      </c>
    </row>
    <row r="266" s="2" customFormat="1">
      <c r="A266" s="40"/>
      <c r="B266" s="41"/>
      <c r="C266" s="42"/>
      <c r="D266" s="227" t="s">
        <v>169</v>
      </c>
      <c r="E266" s="42"/>
      <c r="F266" s="228" t="s">
        <v>3327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169</v>
      </c>
      <c r="AU266" s="19" t="s">
        <v>81</v>
      </c>
    </row>
    <row r="267" s="2" customFormat="1" ht="16.5" customHeight="1">
      <c r="A267" s="40"/>
      <c r="B267" s="41"/>
      <c r="C267" s="214" t="s">
        <v>1210</v>
      </c>
      <c r="D267" s="214" t="s">
        <v>162</v>
      </c>
      <c r="E267" s="215" t="s">
        <v>3328</v>
      </c>
      <c r="F267" s="216" t="s">
        <v>3329</v>
      </c>
      <c r="G267" s="217" t="s">
        <v>3168</v>
      </c>
      <c r="H267" s="218">
        <v>5</v>
      </c>
      <c r="I267" s="219"/>
      <c r="J267" s="220">
        <f>ROUND(I267*H267,2)</f>
        <v>0</v>
      </c>
      <c r="K267" s="216" t="s">
        <v>166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0.0018</v>
      </c>
      <c r="R267" s="223">
        <f>Q267*H267</f>
        <v>0.0089999999999999993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269</v>
      </c>
      <c r="AT267" s="225" t="s">
        <v>162</v>
      </c>
      <c r="AU267" s="225" t="s">
        <v>81</v>
      </c>
      <c r="AY267" s="19" t="s">
        <v>160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269</v>
      </c>
      <c r="BM267" s="225" t="s">
        <v>3330</v>
      </c>
    </row>
    <row r="268" s="2" customFormat="1">
      <c r="A268" s="40"/>
      <c r="B268" s="41"/>
      <c r="C268" s="42"/>
      <c r="D268" s="227" t="s">
        <v>169</v>
      </c>
      <c r="E268" s="42"/>
      <c r="F268" s="228" t="s">
        <v>3331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169</v>
      </c>
      <c r="AU268" s="19" t="s">
        <v>81</v>
      </c>
    </row>
    <row r="269" s="2" customFormat="1" ht="16.5" customHeight="1">
      <c r="A269" s="40"/>
      <c r="B269" s="41"/>
      <c r="C269" s="214" t="s">
        <v>1215</v>
      </c>
      <c r="D269" s="214" t="s">
        <v>162</v>
      </c>
      <c r="E269" s="215" t="s">
        <v>3332</v>
      </c>
      <c r="F269" s="216" t="s">
        <v>3333</v>
      </c>
      <c r="G269" s="217" t="s">
        <v>3168</v>
      </c>
      <c r="H269" s="218">
        <v>9</v>
      </c>
      <c r="I269" s="219"/>
      <c r="J269" s="220">
        <f>ROUND(I269*H269,2)</f>
        <v>0</v>
      </c>
      <c r="K269" s="216" t="s">
        <v>166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0.0018400000000000001</v>
      </c>
      <c r="R269" s="223">
        <f>Q269*H269</f>
        <v>0.016560000000000002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269</v>
      </c>
      <c r="AT269" s="225" t="s">
        <v>162</v>
      </c>
      <c r="AU269" s="225" t="s">
        <v>81</v>
      </c>
      <c r="AY269" s="19" t="s">
        <v>160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269</v>
      </c>
      <c r="BM269" s="225" t="s">
        <v>3334</v>
      </c>
    </row>
    <row r="270" s="2" customFormat="1">
      <c r="A270" s="40"/>
      <c r="B270" s="41"/>
      <c r="C270" s="42"/>
      <c r="D270" s="227" t="s">
        <v>169</v>
      </c>
      <c r="E270" s="42"/>
      <c r="F270" s="228" t="s">
        <v>3335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169</v>
      </c>
      <c r="AU270" s="19" t="s">
        <v>81</v>
      </c>
    </row>
    <row r="271" s="2" customFormat="1" ht="16.5" customHeight="1">
      <c r="A271" s="40"/>
      <c r="B271" s="41"/>
      <c r="C271" s="214" t="s">
        <v>1221</v>
      </c>
      <c r="D271" s="214" t="s">
        <v>162</v>
      </c>
      <c r="E271" s="215" t="s">
        <v>3336</v>
      </c>
      <c r="F271" s="216" t="s">
        <v>3337</v>
      </c>
      <c r="G271" s="217" t="s">
        <v>3168</v>
      </c>
      <c r="H271" s="218">
        <v>5</v>
      </c>
      <c r="I271" s="219"/>
      <c r="J271" s="220">
        <f>ROUND(I271*H271,2)</f>
        <v>0</v>
      </c>
      <c r="K271" s="216" t="s">
        <v>166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0.0018400000000000001</v>
      </c>
      <c r="R271" s="223">
        <f>Q271*H271</f>
        <v>0.0091999999999999998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269</v>
      </c>
      <c r="AT271" s="225" t="s">
        <v>162</v>
      </c>
      <c r="AU271" s="225" t="s">
        <v>81</v>
      </c>
      <c r="AY271" s="19" t="s">
        <v>160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269</v>
      </c>
      <c r="BM271" s="225" t="s">
        <v>3338</v>
      </c>
    </row>
    <row r="272" s="2" customFormat="1">
      <c r="A272" s="40"/>
      <c r="B272" s="41"/>
      <c r="C272" s="42"/>
      <c r="D272" s="227" t="s">
        <v>169</v>
      </c>
      <c r="E272" s="42"/>
      <c r="F272" s="228" t="s">
        <v>3339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169</v>
      </c>
      <c r="AU272" s="19" t="s">
        <v>81</v>
      </c>
    </row>
    <row r="273" s="2" customFormat="1" ht="16.5" customHeight="1">
      <c r="A273" s="40"/>
      <c r="B273" s="41"/>
      <c r="C273" s="214" t="s">
        <v>1237</v>
      </c>
      <c r="D273" s="214" t="s">
        <v>162</v>
      </c>
      <c r="E273" s="215" t="s">
        <v>3340</v>
      </c>
      <c r="F273" s="216" t="s">
        <v>3341</v>
      </c>
      <c r="G273" s="217" t="s">
        <v>165</v>
      </c>
      <c r="H273" s="218">
        <v>9</v>
      </c>
      <c r="I273" s="219"/>
      <c r="J273" s="220">
        <f>ROUND(I273*H273,2)</f>
        <v>0</v>
      </c>
      <c r="K273" s="216" t="s">
        <v>166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0.00024000000000000001</v>
      </c>
      <c r="R273" s="223">
        <f>Q273*H273</f>
        <v>0.00216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269</v>
      </c>
      <c r="AT273" s="225" t="s">
        <v>162</v>
      </c>
      <c r="AU273" s="225" t="s">
        <v>81</v>
      </c>
      <c r="AY273" s="19" t="s">
        <v>160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269</v>
      </c>
      <c r="BM273" s="225" t="s">
        <v>3342</v>
      </c>
    </row>
    <row r="274" s="2" customFormat="1">
      <c r="A274" s="40"/>
      <c r="B274" s="41"/>
      <c r="C274" s="42"/>
      <c r="D274" s="227" t="s">
        <v>169</v>
      </c>
      <c r="E274" s="42"/>
      <c r="F274" s="228" t="s">
        <v>3343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169</v>
      </c>
      <c r="AU274" s="19" t="s">
        <v>81</v>
      </c>
    </row>
    <row r="275" s="2" customFormat="1" ht="16.5" customHeight="1">
      <c r="A275" s="40"/>
      <c r="B275" s="41"/>
      <c r="C275" s="214" t="s">
        <v>1251</v>
      </c>
      <c r="D275" s="214" t="s">
        <v>162</v>
      </c>
      <c r="E275" s="215" t="s">
        <v>3344</v>
      </c>
      <c r="F275" s="216" t="s">
        <v>3345</v>
      </c>
      <c r="G275" s="217" t="s">
        <v>165</v>
      </c>
      <c r="H275" s="218">
        <v>5</v>
      </c>
      <c r="I275" s="219"/>
      <c r="J275" s="220">
        <f>ROUND(I275*H275,2)</f>
        <v>0</v>
      </c>
      <c r="K275" s="216" t="s">
        <v>166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0.00027999999999999998</v>
      </c>
      <c r="R275" s="223">
        <f>Q275*H275</f>
        <v>0.0013999999999999998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269</v>
      </c>
      <c r="AT275" s="225" t="s">
        <v>162</v>
      </c>
      <c r="AU275" s="225" t="s">
        <v>81</v>
      </c>
      <c r="AY275" s="19" t="s">
        <v>160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269</v>
      </c>
      <c r="BM275" s="225" t="s">
        <v>3346</v>
      </c>
    </row>
    <row r="276" s="2" customFormat="1">
      <c r="A276" s="40"/>
      <c r="B276" s="41"/>
      <c r="C276" s="42"/>
      <c r="D276" s="227" t="s">
        <v>169</v>
      </c>
      <c r="E276" s="42"/>
      <c r="F276" s="228" t="s">
        <v>3347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169</v>
      </c>
      <c r="AU276" s="19" t="s">
        <v>81</v>
      </c>
    </row>
    <row r="277" s="2" customFormat="1" ht="16.5" customHeight="1">
      <c r="A277" s="40"/>
      <c r="B277" s="41"/>
      <c r="C277" s="214" t="s">
        <v>1256</v>
      </c>
      <c r="D277" s="214" t="s">
        <v>162</v>
      </c>
      <c r="E277" s="215" t="s">
        <v>3348</v>
      </c>
      <c r="F277" s="216" t="s">
        <v>3349</v>
      </c>
      <c r="G277" s="217" t="s">
        <v>165</v>
      </c>
      <c r="H277" s="218">
        <v>3</v>
      </c>
      <c r="I277" s="219"/>
      <c r="J277" s="220">
        <f>ROUND(I277*H277,2)</f>
        <v>0</v>
      </c>
      <c r="K277" s="216" t="s">
        <v>166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9.0000000000000006E-05</v>
      </c>
      <c r="R277" s="223">
        <f>Q277*H277</f>
        <v>0.00027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269</v>
      </c>
      <c r="AT277" s="225" t="s">
        <v>162</v>
      </c>
      <c r="AU277" s="225" t="s">
        <v>81</v>
      </c>
      <c r="AY277" s="19" t="s">
        <v>160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269</v>
      </c>
      <c r="BM277" s="225" t="s">
        <v>3350</v>
      </c>
    </row>
    <row r="278" s="2" customFormat="1">
      <c r="A278" s="40"/>
      <c r="B278" s="41"/>
      <c r="C278" s="42"/>
      <c r="D278" s="227" t="s">
        <v>169</v>
      </c>
      <c r="E278" s="42"/>
      <c r="F278" s="228" t="s">
        <v>3351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169</v>
      </c>
      <c r="AU278" s="19" t="s">
        <v>81</v>
      </c>
    </row>
    <row r="279" s="2" customFormat="1" ht="24.15" customHeight="1">
      <c r="A279" s="40"/>
      <c r="B279" s="41"/>
      <c r="C279" s="214" t="s">
        <v>1262</v>
      </c>
      <c r="D279" s="214" t="s">
        <v>162</v>
      </c>
      <c r="E279" s="215" t="s">
        <v>3352</v>
      </c>
      <c r="F279" s="216" t="s">
        <v>3353</v>
      </c>
      <c r="G279" s="217" t="s">
        <v>253</v>
      </c>
      <c r="H279" s="218">
        <v>0.39100000000000001</v>
      </c>
      <c r="I279" s="219"/>
      <c r="J279" s="220">
        <f>ROUND(I279*H279,2)</f>
        <v>0</v>
      </c>
      <c r="K279" s="216" t="s">
        <v>166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269</v>
      </c>
      <c r="AT279" s="225" t="s">
        <v>162</v>
      </c>
      <c r="AU279" s="225" t="s">
        <v>81</v>
      </c>
      <c r="AY279" s="19" t="s">
        <v>160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269</v>
      </c>
      <c r="BM279" s="225" t="s">
        <v>3354</v>
      </c>
    </row>
    <row r="280" s="2" customFormat="1">
      <c r="A280" s="40"/>
      <c r="B280" s="41"/>
      <c r="C280" s="42"/>
      <c r="D280" s="227" t="s">
        <v>169</v>
      </c>
      <c r="E280" s="42"/>
      <c r="F280" s="228" t="s">
        <v>3355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169</v>
      </c>
      <c r="AU280" s="19" t="s">
        <v>81</v>
      </c>
    </row>
    <row r="281" s="12" customFormat="1" ht="22.8" customHeight="1">
      <c r="A281" s="12"/>
      <c r="B281" s="198"/>
      <c r="C281" s="199"/>
      <c r="D281" s="200" t="s">
        <v>71</v>
      </c>
      <c r="E281" s="212" t="s">
        <v>3356</v>
      </c>
      <c r="F281" s="212" t="s">
        <v>3357</v>
      </c>
      <c r="G281" s="199"/>
      <c r="H281" s="199"/>
      <c r="I281" s="202"/>
      <c r="J281" s="213">
        <f>BK281</f>
        <v>0</v>
      </c>
      <c r="K281" s="199"/>
      <c r="L281" s="204"/>
      <c r="M281" s="205"/>
      <c r="N281" s="206"/>
      <c r="O281" s="206"/>
      <c r="P281" s="207">
        <f>SUM(P282:P289)</f>
        <v>0</v>
      </c>
      <c r="Q281" s="206"/>
      <c r="R281" s="207">
        <f>SUM(R282:R289)</f>
        <v>0.10380000000000002</v>
      </c>
      <c r="S281" s="206"/>
      <c r="T281" s="208">
        <f>SUM(T282:T289)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9" t="s">
        <v>81</v>
      </c>
      <c r="AT281" s="210" t="s">
        <v>71</v>
      </c>
      <c r="AU281" s="210" t="s">
        <v>79</v>
      </c>
      <c r="AY281" s="209" t="s">
        <v>160</v>
      </c>
      <c r="BK281" s="211">
        <f>SUM(BK282:BK289)</f>
        <v>0</v>
      </c>
    </row>
    <row r="282" s="2" customFormat="1" ht="24.15" customHeight="1">
      <c r="A282" s="40"/>
      <c r="B282" s="41"/>
      <c r="C282" s="214" t="s">
        <v>1269</v>
      </c>
      <c r="D282" s="214" t="s">
        <v>162</v>
      </c>
      <c r="E282" s="215" t="s">
        <v>3358</v>
      </c>
      <c r="F282" s="216" t="s">
        <v>3359</v>
      </c>
      <c r="G282" s="217" t="s">
        <v>3168</v>
      </c>
      <c r="H282" s="218">
        <v>6</v>
      </c>
      <c r="I282" s="219"/>
      <c r="J282" s="220">
        <f>ROUND(I282*H282,2)</f>
        <v>0</v>
      </c>
      <c r="K282" s="216" t="s">
        <v>166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0.016650000000000002</v>
      </c>
      <c r="R282" s="223">
        <f>Q282*H282</f>
        <v>0.099900000000000017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269</v>
      </c>
      <c r="AT282" s="225" t="s">
        <v>162</v>
      </c>
      <c r="AU282" s="225" t="s">
        <v>81</v>
      </c>
      <c r="AY282" s="19" t="s">
        <v>160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269</v>
      </c>
      <c r="BM282" s="225" t="s">
        <v>3360</v>
      </c>
    </row>
    <row r="283" s="2" customFormat="1">
      <c r="A283" s="40"/>
      <c r="B283" s="41"/>
      <c r="C283" s="42"/>
      <c r="D283" s="227" t="s">
        <v>169</v>
      </c>
      <c r="E283" s="42"/>
      <c r="F283" s="228" t="s">
        <v>3361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169</v>
      </c>
      <c r="AU283" s="19" t="s">
        <v>81</v>
      </c>
    </row>
    <row r="284" s="2" customFormat="1" ht="16.5" customHeight="1">
      <c r="A284" s="40"/>
      <c r="B284" s="41"/>
      <c r="C284" s="214" t="s">
        <v>1275</v>
      </c>
      <c r="D284" s="214" t="s">
        <v>162</v>
      </c>
      <c r="E284" s="215" t="s">
        <v>3362</v>
      </c>
      <c r="F284" s="216" t="s">
        <v>3363</v>
      </c>
      <c r="G284" s="217" t="s">
        <v>3168</v>
      </c>
      <c r="H284" s="218">
        <v>6</v>
      </c>
      <c r="I284" s="219"/>
      <c r="J284" s="220">
        <f>ROUND(I284*H284,2)</f>
        <v>0</v>
      </c>
      <c r="K284" s="216" t="s">
        <v>166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0.00014999999999999999</v>
      </c>
      <c r="R284" s="223">
        <f>Q284*H284</f>
        <v>0.00089999999999999998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269</v>
      </c>
      <c r="AT284" s="225" t="s">
        <v>162</v>
      </c>
      <c r="AU284" s="225" t="s">
        <v>81</v>
      </c>
      <c r="AY284" s="19" t="s">
        <v>160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269</v>
      </c>
      <c r="BM284" s="225" t="s">
        <v>3364</v>
      </c>
    </row>
    <row r="285" s="2" customFormat="1">
      <c r="A285" s="40"/>
      <c r="B285" s="41"/>
      <c r="C285" s="42"/>
      <c r="D285" s="227" t="s">
        <v>169</v>
      </c>
      <c r="E285" s="42"/>
      <c r="F285" s="228" t="s">
        <v>3365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169</v>
      </c>
      <c r="AU285" s="19" t="s">
        <v>81</v>
      </c>
    </row>
    <row r="286" s="2" customFormat="1" ht="16.5" customHeight="1">
      <c r="A286" s="40"/>
      <c r="B286" s="41"/>
      <c r="C286" s="214" t="s">
        <v>1282</v>
      </c>
      <c r="D286" s="214" t="s">
        <v>162</v>
      </c>
      <c r="E286" s="215" t="s">
        <v>3366</v>
      </c>
      <c r="F286" s="216" t="s">
        <v>3367</v>
      </c>
      <c r="G286" s="217" t="s">
        <v>3168</v>
      </c>
      <c r="H286" s="218">
        <v>6</v>
      </c>
      <c r="I286" s="219"/>
      <c r="J286" s="220">
        <f>ROUND(I286*H286,2)</f>
        <v>0</v>
      </c>
      <c r="K286" s="216" t="s">
        <v>166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0.00050000000000000001</v>
      </c>
      <c r="R286" s="223">
        <f>Q286*H286</f>
        <v>0.0030000000000000001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269</v>
      </c>
      <c r="AT286" s="225" t="s">
        <v>162</v>
      </c>
      <c r="AU286" s="225" t="s">
        <v>81</v>
      </c>
      <c r="AY286" s="19" t="s">
        <v>160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269</v>
      </c>
      <c r="BM286" s="225" t="s">
        <v>3368</v>
      </c>
    </row>
    <row r="287" s="2" customFormat="1">
      <c r="A287" s="40"/>
      <c r="B287" s="41"/>
      <c r="C287" s="42"/>
      <c r="D287" s="227" t="s">
        <v>169</v>
      </c>
      <c r="E287" s="42"/>
      <c r="F287" s="228" t="s">
        <v>3369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169</v>
      </c>
      <c r="AU287" s="19" t="s">
        <v>81</v>
      </c>
    </row>
    <row r="288" s="2" customFormat="1" ht="24.15" customHeight="1">
      <c r="A288" s="40"/>
      <c r="B288" s="41"/>
      <c r="C288" s="214" t="s">
        <v>1287</v>
      </c>
      <c r="D288" s="214" t="s">
        <v>162</v>
      </c>
      <c r="E288" s="215" t="s">
        <v>3370</v>
      </c>
      <c r="F288" s="216" t="s">
        <v>3371</v>
      </c>
      <c r="G288" s="217" t="s">
        <v>253</v>
      </c>
      <c r="H288" s="218">
        <v>0.104</v>
      </c>
      <c r="I288" s="219"/>
      <c r="J288" s="220">
        <f>ROUND(I288*H288,2)</f>
        <v>0</v>
      </c>
      <c r="K288" s="216" t="s">
        <v>166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269</v>
      </c>
      <c r="AT288" s="225" t="s">
        <v>162</v>
      </c>
      <c r="AU288" s="225" t="s">
        <v>81</v>
      </c>
      <c r="AY288" s="19" t="s">
        <v>160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269</v>
      </c>
      <c r="BM288" s="225" t="s">
        <v>3372</v>
      </c>
    </row>
    <row r="289" s="2" customFormat="1">
      <c r="A289" s="40"/>
      <c r="B289" s="41"/>
      <c r="C289" s="42"/>
      <c r="D289" s="227" t="s">
        <v>169</v>
      </c>
      <c r="E289" s="42"/>
      <c r="F289" s="228" t="s">
        <v>3373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169</v>
      </c>
      <c r="AU289" s="19" t="s">
        <v>81</v>
      </c>
    </row>
    <row r="290" s="12" customFormat="1" ht="22.8" customHeight="1">
      <c r="A290" s="12"/>
      <c r="B290" s="198"/>
      <c r="C290" s="199"/>
      <c r="D290" s="200" t="s">
        <v>71</v>
      </c>
      <c r="E290" s="212" t="s">
        <v>3374</v>
      </c>
      <c r="F290" s="212" t="s">
        <v>3375</v>
      </c>
      <c r="G290" s="199"/>
      <c r="H290" s="199"/>
      <c r="I290" s="202"/>
      <c r="J290" s="213">
        <f>BK290</f>
        <v>0</v>
      </c>
      <c r="K290" s="199"/>
      <c r="L290" s="204"/>
      <c r="M290" s="205"/>
      <c r="N290" s="206"/>
      <c r="O290" s="206"/>
      <c r="P290" s="207">
        <f>SUM(P291:P294)</f>
        <v>0</v>
      </c>
      <c r="Q290" s="206"/>
      <c r="R290" s="207">
        <f>SUM(R291:R294)</f>
        <v>0.027459999999999998</v>
      </c>
      <c r="S290" s="206"/>
      <c r="T290" s="208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9" t="s">
        <v>81</v>
      </c>
      <c r="AT290" s="210" t="s">
        <v>71</v>
      </c>
      <c r="AU290" s="210" t="s">
        <v>79</v>
      </c>
      <c r="AY290" s="209" t="s">
        <v>160</v>
      </c>
      <c r="BK290" s="211">
        <f>SUM(BK291:BK294)</f>
        <v>0</v>
      </c>
    </row>
    <row r="291" s="2" customFormat="1" ht="24.15" customHeight="1">
      <c r="A291" s="40"/>
      <c r="B291" s="41"/>
      <c r="C291" s="214" t="s">
        <v>1292</v>
      </c>
      <c r="D291" s="214" t="s">
        <v>162</v>
      </c>
      <c r="E291" s="215" t="s">
        <v>3376</v>
      </c>
      <c r="F291" s="216" t="s">
        <v>3377</v>
      </c>
      <c r="G291" s="217" t="s">
        <v>165</v>
      </c>
      <c r="H291" s="218">
        <v>13</v>
      </c>
      <c r="I291" s="219"/>
      <c r="J291" s="220">
        <f>ROUND(I291*H291,2)</f>
        <v>0</v>
      </c>
      <c r="K291" s="216" t="s">
        <v>166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0.00172</v>
      </c>
      <c r="R291" s="223">
        <f>Q291*H291</f>
        <v>0.022359999999999998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269</v>
      </c>
      <c r="AT291" s="225" t="s">
        <v>162</v>
      </c>
      <c r="AU291" s="225" t="s">
        <v>81</v>
      </c>
      <c r="AY291" s="19" t="s">
        <v>160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79</v>
      </c>
      <c r="BK291" s="226">
        <f>ROUND(I291*H291,2)</f>
        <v>0</v>
      </c>
      <c r="BL291" s="19" t="s">
        <v>269</v>
      </c>
      <c r="BM291" s="225" t="s">
        <v>3378</v>
      </c>
    </row>
    <row r="292" s="2" customFormat="1">
      <c r="A292" s="40"/>
      <c r="B292" s="41"/>
      <c r="C292" s="42"/>
      <c r="D292" s="227" t="s">
        <v>169</v>
      </c>
      <c r="E292" s="42"/>
      <c r="F292" s="228" t="s">
        <v>3379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169</v>
      </c>
      <c r="AU292" s="19" t="s">
        <v>81</v>
      </c>
    </row>
    <row r="293" s="2" customFormat="1" ht="24.15" customHeight="1">
      <c r="A293" s="40"/>
      <c r="B293" s="41"/>
      <c r="C293" s="214" t="s">
        <v>1297</v>
      </c>
      <c r="D293" s="214" t="s">
        <v>162</v>
      </c>
      <c r="E293" s="215" t="s">
        <v>3380</v>
      </c>
      <c r="F293" s="216" t="s">
        <v>3381</v>
      </c>
      <c r="G293" s="217" t="s">
        <v>165</v>
      </c>
      <c r="H293" s="218">
        <v>5</v>
      </c>
      <c r="I293" s="219"/>
      <c r="J293" s="220">
        <f>ROUND(I293*H293,2)</f>
        <v>0</v>
      </c>
      <c r="K293" s="216" t="s">
        <v>166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0.0010200000000000001</v>
      </c>
      <c r="R293" s="223">
        <f>Q293*H293</f>
        <v>0.0051000000000000004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269</v>
      </c>
      <c r="AT293" s="225" t="s">
        <v>162</v>
      </c>
      <c r="AU293" s="225" t="s">
        <v>81</v>
      </c>
      <c r="AY293" s="19" t="s">
        <v>160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269</v>
      </c>
      <c r="BM293" s="225" t="s">
        <v>3382</v>
      </c>
    </row>
    <row r="294" s="2" customFormat="1">
      <c r="A294" s="40"/>
      <c r="B294" s="41"/>
      <c r="C294" s="42"/>
      <c r="D294" s="227" t="s">
        <v>169</v>
      </c>
      <c r="E294" s="42"/>
      <c r="F294" s="228" t="s">
        <v>3383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169</v>
      </c>
      <c r="AU294" s="19" t="s">
        <v>81</v>
      </c>
    </row>
    <row r="295" s="12" customFormat="1" ht="25.92" customHeight="1">
      <c r="A295" s="12"/>
      <c r="B295" s="198"/>
      <c r="C295" s="199"/>
      <c r="D295" s="200" t="s">
        <v>71</v>
      </c>
      <c r="E295" s="201" t="s">
        <v>3384</v>
      </c>
      <c r="F295" s="201" t="s">
        <v>3385</v>
      </c>
      <c r="G295" s="199"/>
      <c r="H295" s="199"/>
      <c r="I295" s="202"/>
      <c r="J295" s="203">
        <f>BK295</f>
        <v>0</v>
      </c>
      <c r="K295" s="199"/>
      <c r="L295" s="204"/>
      <c r="M295" s="205"/>
      <c r="N295" s="206"/>
      <c r="O295" s="206"/>
      <c r="P295" s="207">
        <f>SUM(P296:P303)</f>
        <v>0</v>
      </c>
      <c r="Q295" s="206"/>
      <c r="R295" s="207">
        <f>SUM(R296:R303)</f>
        <v>0</v>
      </c>
      <c r="S295" s="206"/>
      <c r="T295" s="208">
        <f>SUM(T296:T303)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9" t="s">
        <v>167</v>
      </c>
      <c r="AT295" s="210" t="s">
        <v>71</v>
      </c>
      <c r="AU295" s="210" t="s">
        <v>72</v>
      </c>
      <c r="AY295" s="209" t="s">
        <v>160</v>
      </c>
      <c r="BK295" s="211">
        <f>SUM(BK296:BK303)</f>
        <v>0</v>
      </c>
    </row>
    <row r="296" s="2" customFormat="1" ht="21.75" customHeight="1">
      <c r="A296" s="40"/>
      <c r="B296" s="41"/>
      <c r="C296" s="214" t="s">
        <v>1302</v>
      </c>
      <c r="D296" s="214" t="s">
        <v>162</v>
      </c>
      <c r="E296" s="215" t="s">
        <v>3386</v>
      </c>
      <c r="F296" s="216" t="s">
        <v>3387</v>
      </c>
      <c r="G296" s="217" t="s">
        <v>3388</v>
      </c>
      <c r="H296" s="218">
        <v>30</v>
      </c>
      <c r="I296" s="219"/>
      <c r="J296" s="220">
        <f>ROUND(I296*H296,2)</f>
        <v>0</v>
      </c>
      <c r="K296" s="216" t="s">
        <v>166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2951</v>
      </c>
      <c r="AT296" s="225" t="s">
        <v>162</v>
      </c>
      <c r="AU296" s="225" t="s">
        <v>79</v>
      </c>
      <c r="AY296" s="19" t="s">
        <v>160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2951</v>
      </c>
      <c r="BM296" s="225" t="s">
        <v>3389</v>
      </c>
    </row>
    <row r="297" s="2" customFormat="1">
      <c r="A297" s="40"/>
      <c r="B297" s="41"/>
      <c r="C297" s="42"/>
      <c r="D297" s="227" t="s">
        <v>169</v>
      </c>
      <c r="E297" s="42"/>
      <c r="F297" s="228" t="s">
        <v>3390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169</v>
      </c>
      <c r="AU297" s="19" t="s">
        <v>79</v>
      </c>
    </row>
    <row r="298" s="2" customFormat="1" ht="21.75" customHeight="1">
      <c r="A298" s="40"/>
      <c r="B298" s="41"/>
      <c r="C298" s="214" t="s">
        <v>1308</v>
      </c>
      <c r="D298" s="214" t="s">
        <v>162</v>
      </c>
      <c r="E298" s="215" t="s">
        <v>3391</v>
      </c>
      <c r="F298" s="216" t="s">
        <v>3392</v>
      </c>
      <c r="G298" s="217" t="s">
        <v>3388</v>
      </c>
      <c r="H298" s="218">
        <v>16</v>
      </c>
      <c r="I298" s="219"/>
      <c r="J298" s="220">
        <f>ROUND(I298*H298,2)</f>
        <v>0</v>
      </c>
      <c r="K298" s="216" t="s">
        <v>166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2951</v>
      </c>
      <c r="AT298" s="225" t="s">
        <v>162</v>
      </c>
      <c r="AU298" s="225" t="s">
        <v>79</v>
      </c>
      <c r="AY298" s="19" t="s">
        <v>160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2951</v>
      </c>
      <c r="BM298" s="225" t="s">
        <v>3393</v>
      </c>
    </row>
    <row r="299" s="2" customFormat="1">
      <c r="A299" s="40"/>
      <c r="B299" s="41"/>
      <c r="C299" s="42"/>
      <c r="D299" s="227" t="s">
        <v>169</v>
      </c>
      <c r="E299" s="42"/>
      <c r="F299" s="228" t="s">
        <v>3394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169</v>
      </c>
      <c r="AU299" s="19" t="s">
        <v>79</v>
      </c>
    </row>
    <row r="300" s="2" customFormat="1" ht="24.15" customHeight="1">
      <c r="A300" s="40"/>
      <c r="B300" s="41"/>
      <c r="C300" s="214" t="s">
        <v>1378</v>
      </c>
      <c r="D300" s="214" t="s">
        <v>162</v>
      </c>
      <c r="E300" s="215" t="s">
        <v>3395</v>
      </c>
      <c r="F300" s="216" t="s">
        <v>3396</v>
      </c>
      <c r="G300" s="217" t="s">
        <v>3388</v>
      </c>
      <c r="H300" s="218">
        <v>6</v>
      </c>
      <c r="I300" s="219"/>
      <c r="J300" s="220">
        <f>ROUND(I300*H300,2)</f>
        <v>0</v>
      </c>
      <c r="K300" s="216" t="s">
        <v>166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2951</v>
      </c>
      <c r="AT300" s="225" t="s">
        <v>162</v>
      </c>
      <c r="AU300" s="225" t="s">
        <v>79</v>
      </c>
      <c r="AY300" s="19" t="s">
        <v>160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2951</v>
      </c>
      <c r="BM300" s="225" t="s">
        <v>3397</v>
      </c>
    </row>
    <row r="301" s="2" customFormat="1">
      <c r="A301" s="40"/>
      <c r="B301" s="41"/>
      <c r="C301" s="42"/>
      <c r="D301" s="227" t="s">
        <v>169</v>
      </c>
      <c r="E301" s="42"/>
      <c r="F301" s="228" t="s">
        <v>3398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169</v>
      </c>
      <c r="AU301" s="19" t="s">
        <v>79</v>
      </c>
    </row>
    <row r="302" s="2" customFormat="1" ht="21.75" customHeight="1">
      <c r="A302" s="40"/>
      <c r="B302" s="41"/>
      <c r="C302" s="214" t="s">
        <v>1383</v>
      </c>
      <c r="D302" s="214" t="s">
        <v>162</v>
      </c>
      <c r="E302" s="215" t="s">
        <v>3399</v>
      </c>
      <c r="F302" s="216" t="s">
        <v>3400</v>
      </c>
      <c r="G302" s="217" t="s">
        <v>3388</v>
      </c>
      <c r="H302" s="218">
        <v>24</v>
      </c>
      <c r="I302" s="219"/>
      <c r="J302" s="220">
        <f>ROUND(I302*H302,2)</f>
        <v>0</v>
      </c>
      <c r="K302" s="216" t="s">
        <v>166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2951</v>
      </c>
      <c r="AT302" s="225" t="s">
        <v>162</v>
      </c>
      <c r="AU302" s="225" t="s">
        <v>79</v>
      </c>
      <c r="AY302" s="19" t="s">
        <v>160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2951</v>
      </c>
      <c r="BM302" s="225" t="s">
        <v>3401</v>
      </c>
    </row>
    <row r="303" s="2" customFormat="1">
      <c r="A303" s="40"/>
      <c r="B303" s="41"/>
      <c r="C303" s="42"/>
      <c r="D303" s="227" t="s">
        <v>169</v>
      </c>
      <c r="E303" s="42"/>
      <c r="F303" s="228" t="s">
        <v>3402</v>
      </c>
      <c r="G303" s="42"/>
      <c r="H303" s="42"/>
      <c r="I303" s="229"/>
      <c r="J303" s="42"/>
      <c r="K303" s="42"/>
      <c r="L303" s="46"/>
      <c r="M303" s="290"/>
      <c r="N303" s="291"/>
      <c r="O303" s="292"/>
      <c r="P303" s="292"/>
      <c r="Q303" s="292"/>
      <c r="R303" s="292"/>
      <c r="S303" s="292"/>
      <c r="T303" s="293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169</v>
      </c>
      <c r="AU303" s="19" t="s">
        <v>79</v>
      </c>
    </row>
    <row r="304" s="2" customFormat="1" ht="6.96" customHeight="1">
      <c r="A304" s="40"/>
      <c r="B304" s="61"/>
      <c r="C304" s="62"/>
      <c r="D304" s="62"/>
      <c r="E304" s="62"/>
      <c r="F304" s="62"/>
      <c r="G304" s="62"/>
      <c r="H304" s="62"/>
      <c r="I304" s="62"/>
      <c r="J304" s="62"/>
      <c r="K304" s="62"/>
      <c r="L304" s="46"/>
      <c r="M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</sheetData>
  <sheetProtection sheet="1" autoFilter="0" formatColumns="0" formatRows="0" objects="1" scenarios="1" spinCount="100000" saltValue="2M4s/HjvcLitvotZmN/rTeda8LRyxxyZsMvCDa+hykFTijmLQaJe9g7nvRvtxJXdzfor+MBIZadE9jUExfnOTA==" hashValue="Fj59StMekKveGJcaoJRnu0134UOwU3YbiHp3sJ7kE4axA8zp+OElk1ArhjJQAv6vxka8YwfSrhkyrZbWDCyFzA==" algorithmName="SHA-512" password="CC35"/>
  <autoFilter ref="C97:K3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612135101"/>
    <hyperlink ref="F105" r:id="rId2" display="https://podminky.urs.cz/item/CS_URS_2023_01/890811811"/>
    <hyperlink ref="F109" r:id="rId3" display="https://podminky.urs.cz/item/CS_URS_2023_01/972054141"/>
    <hyperlink ref="F111" r:id="rId4" display="https://podminky.urs.cz/item/CS_URS_2023_01/974031142"/>
    <hyperlink ref="F113" r:id="rId5" display="https://podminky.urs.cz/item/CS_URS_2023_01/974031144"/>
    <hyperlink ref="F115" r:id="rId6" display="https://podminky.urs.cz/item/CS_URS_2023_01/974031164"/>
    <hyperlink ref="F118" r:id="rId7" display="https://podminky.urs.cz/item/CS_URS_2023_01/997013212"/>
    <hyperlink ref="F120" r:id="rId8" display="https://podminky.urs.cz/item/CS_URS_2023_01/997013501"/>
    <hyperlink ref="F122" r:id="rId9" display="https://podminky.urs.cz/item/CS_URS_2023_01/997013509"/>
    <hyperlink ref="F127" r:id="rId10" display="https://podminky.urs.cz/item/CS_URS_2023_01/997013631"/>
    <hyperlink ref="F132" r:id="rId11" display="https://podminky.urs.cz/item/CS_URS_2023_01/713463211"/>
    <hyperlink ref="F142" r:id="rId12" display="https://podminky.urs.cz/item/CS_URS_2023_01/998713102"/>
    <hyperlink ref="F145" r:id="rId13" display="https://podminky.urs.cz/item/CS_URS_2023_01/721110956"/>
    <hyperlink ref="F147" r:id="rId14" display="https://podminky.urs.cz/item/CS_URS_2023_01/721110966"/>
    <hyperlink ref="F149" r:id="rId15" display="https://podminky.urs.cz/item/CS_URS_2023_01/721173401"/>
    <hyperlink ref="F151" r:id="rId16" display="https://podminky.urs.cz/item/CS_URS_2023_01/721173402"/>
    <hyperlink ref="F153" r:id="rId17" display="https://podminky.urs.cz/item/CS_URS_2023_01/721173403"/>
    <hyperlink ref="F155" r:id="rId18" display="https://podminky.urs.cz/item/CS_URS_2023_01/721174024"/>
    <hyperlink ref="F157" r:id="rId19" display="https://podminky.urs.cz/item/CS_URS_2023_01/721174025"/>
    <hyperlink ref="F159" r:id="rId20" display="https://podminky.urs.cz/item/CS_URS_2023_01/721174042"/>
    <hyperlink ref="F161" r:id="rId21" display="https://podminky.urs.cz/item/CS_URS_2023_01/721174043"/>
    <hyperlink ref="F163" r:id="rId22" display="https://podminky.urs.cz/item/CS_URS_2023_01/721194104"/>
    <hyperlink ref="F165" r:id="rId23" display="https://podminky.urs.cz/item/CS_URS_2023_01/721194105"/>
    <hyperlink ref="F167" r:id="rId24" display="https://podminky.urs.cz/item/CS_URS_2023_01/721194109"/>
    <hyperlink ref="F169" r:id="rId25" display="https://podminky.urs.cz/item/CS_URS_2023_01/721211422"/>
    <hyperlink ref="F171" r:id="rId26" display="https://podminky.urs.cz/item/CS_URS_2023_01/721212125"/>
    <hyperlink ref="F173" r:id="rId27" display="https://podminky.urs.cz/item/CS_URS_2023_01/721242116"/>
    <hyperlink ref="F175" r:id="rId28" display="https://podminky.urs.cz/item/CS_URS_2023_01/721273153"/>
    <hyperlink ref="F177" r:id="rId29" display="https://podminky.urs.cz/item/CS_URS_2023_01/721290111"/>
    <hyperlink ref="F179" r:id="rId30" display="https://podminky.urs.cz/item/CS_URS_2023_01/721290112"/>
    <hyperlink ref="F181" r:id="rId31" display="https://podminky.urs.cz/item/CS_URS_2023_01/998721101"/>
    <hyperlink ref="F184" r:id="rId32" display="https://podminky.urs.cz/item/CS_URS_2023_01/722130104"/>
    <hyperlink ref="F186" r:id="rId33" display="https://podminky.urs.cz/item/CS_URS_2023_01/722130105"/>
    <hyperlink ref="F188" r:id="rId34" display="https://podminky.urs.cz/item/CS_URS_2023_01/722131912"/>
    <hyperlink ref="F190" r:id="rId35" display="https://podminky.urs.cz/item/CS_URS_2023_01/722131913"/>
    <hyperlink ref="F192" r:id="rId36" display="https://podminky.urs.cz/item/CS_URS_2023_01/722131914"/>
    <hyperlink ref="F194" r:id="rId37" display="https://podminky.urs.cz/item/CS_URS_2023_01/722131932"/>
    <hyperlink ref="F196" r:id="rId38" display="https://podminky.urs.cz/item/CS_URS_2023_01/722131933"/>
    <hyperlink ref="F198" r:id="rId39" display="https://podminky.urs.cz/item/CS_URS_2023_01/722131934"/>
    <hyperlink ref="F200" r:id="rId40" display="https://podminky.urs.cz/item/CS_URS_2023_01/722175002"/>
    <hyperlink ref="F202" r:id="rId41" display="https://podminky.urs.cz/item/CS_URS_2023_01/722175003"/>
    <hyperlink ref="F204" r:id="rId42" display="https://podminky.urs.cz/item/CS_URS_2023_01/722175004"/>
    <hyperlink ref="F206" r:id="rId43" display="https://podminky.urs.cz/item/CS_URS_2023_01/722181221"/>
    <hyperlink ref="F208" r:id="rId44" display="https://podminky.urs.cz/item/CS_URS_2023_01/722181231"/>
    <hyperlink ref="F210" r:id="rId45" display="https://podminky.urs.cz/item/CS_URS_2023_01/722181232"/>
    <hyperlink ref="F212" r:id="rId46" display="https://podminky.urs.cz/item/CS_URS_2023_01/722182011"/>
    <hyperlink ref="F214" r:id="rId47" display="https://podminky.urs.cz/item/CS_URS_2023_01/722182012"/>
    <hyperlink ref="F216" r:id="rId48" display="https://podminky.urs.cz/item/CS_URS_2023_01/722182013"/>
    <hyperlink ref="F218" r:id="rId49" display="https://podminky.urs.cz/item/CS_URS_2023_01/722190401"/>
    <hyperlink ref="F220" r:id="rId50" display="https://podminky.urs.cz/item/CS_URS_2023_01/722220111"/>
    <hyperlink ref="F222" r:id="rId51" display="https://podminky.urs.cz/item/CS_URS_2023_01/722220121"/>
    <hyperlink ref="F224" r:id="rId52" display="https://podminky.urs.cz/item/CS_URS_2023_01/722231074"/>
    <hyperlink ref="F226" r:id="rId53" display="https://podminky.urs.cz/item/CS_URS_2023_01/722232043"/>
    <hyperlink ref="F228" r:id="rId54" display="https://podminky.urs.cz/item/CS_URS_2023_01/722232045"/>
    <hyperlink ref="F230" r:id="rId55" display="https://podminky.urs.cz/item/CS_URS_2023_01/722232061"/>
    <hyperlink ref="F232" r:id="rId56" display="https://podminky.urs.cz/item/CS_URS_2023_01/722232062"/>
    <hyperlink ref="F234" r:id="rId57" display="https://podminky.urs.cz/item/CS_URS_2023_01/722232063"/>
    <hyperlink ref="F236" r:id="rId58" display="https://podminky.urs.cz/item/CS_URS_2023_01/722232064"/>
    <hyperlink ref="F238" r:id="rId59" display="https://podminky.urs.cz/item/CS_URS_2023_01/722250133"/>
    <hyperlink ref="F240" r:id="rId60" display="https://podminky.urs.cz/item/CS_URS_2023_01/722290226"/>
    <hyperlink ref="F242" r:id="rId61" display="https://podminky.urs.cz/item/CS_URS_2023_01/722290234"/>
    <hyperlink ref="F244" r:id="rId62" display="https://podminky.urs.cz/item/CS_URS_2023_01/998722101"/>
    <hyperlink ref="F247" r:id="rId63" display="https://podminky.urs.cz/item/CS_URS_2023_01/725111132"/>
    <hyperlink ref="F249" r:id="rId64" display="https://podminky.urs.cz/item/CS_URS_2023_01/725112022"/>
    <hyperlink ref="F251" r:id="rId65" display="https://podminky.urs.cz/item/CS_URS_2023_01/725211602"/>
    <hyperlink ref="F253" r:id="rId66" display="https://podminky.urs.cz/item/CS_URS_2023_01/725291641"/>
    <hyperlink ref="F255" r:id="rId67" display="https://podminky.urs.cz/item/CS_URS_2023_01/725291642"/>
    <hyperlink ref="F257" r:id="rId68" display="https://podminky.urs.cz/item/CS_URS_2023_01/725291712"/>
    <hyperlink ref="F259" r:id="rId69" display="https://podminky.urs.cz/item/CS_URS_2023_01/725291722"/>
    <hyperlink ref="F261" r:id="rId70" display="https://podminky.urs.cz/item/CS_URS_2023_01/725331111"/>
    <hyperlink ref="F263" r:id="rId71" display="https://podminky.urs.cz/item/CS_URS_2023_01/725419111"/>
    <hyperlink ref="F266" r:id="rId72" display="https://podminky.urs.cz/item/CS_URS_2023_01/725821311"/>
    <hyperlink ref="F268" r:id="rId73" display="https://podminky.urs.cz/item/CS_URS_2023_01/725821325"/>
    <hyperlink ref="F270" r:id="rId74" display="https://podminky.urs.cz/item/CS_URS_2023_01/725822613"/>
    <hyperlink ref="F272" r:id="rId75" display="https://podminky.urs.cz/item/CS_URS_2023_01/725841332"/>
    <hyperlink ref="F274" r:id="rId76" display="https://podminky.urs.cz/item/CS_URS_2023_01/725861102"/>
    <hyperlink ref="F276" r:id="rId77" display="https://podminky.urs.cz/item/CS_URS_2023_01/725862103"/>
    <hyperlink ref="F278" r:id="rId78" display="https://podminky.urs.cz/item/CS_URS_2023_01/725980122"/>
    <hyperlink ref="F280" r:id="rId79" display="https://podminky.urs.cz/item/CS_URS_2023_01/998725101"/>
    <hyperlink ref="F283" r:id="rId80" display="https://podminky.urs.cz/item/CS_URS_2023_01/726131041"/>
    <hyperlink ref="F285" r:id="rId81" display="https://podminky.urs.cz/item/CS_URS_2023_01/726191001"/>
    <hyperlink ref="F287" r:id="rId82" display="https://podminky.urs.cz/item/CS_URS_2023_01/726191002"/>
    <hyperlink ref="F289" r:id="rId83" display="https://podminky.urs.cz/item/CS_URS_2023_01/998726111"/>
    <hyperlink ref="F292" r:id="rId84" display="https://podminky.urs.cz/item/CS_URS_2023_01/727111041"/>
    <hyperlink ref="F294" r:id="rId85" display="https://podminky.urs.cz/item/CS_URS_2023_01/727222105"/>
    <hyperlink ref="F297" r:id="rId86" display="https://podminky.urs.cz/item/CS_URS_2023_01/HZS2212"/>
    <hyperlink ref="F299" r:id="rId87" display="https://podminky.urs.cz/item/CS_URS_2023_01/HZS2491"/>
    <hyperlink ref="F301" r:id="rId88" display="https://podminky.urs.cz/item/CS_URS_2023_01/HZS42122"/>
    <hyperlink ref="F303" r:id="rId89" display="https://podminky.urs.cz/item/CS_URS_2023_01/HZS423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1" customFormat="1" ht="12" customHeight="1">
      <c r="B8" s="22"/>
      <c r="D8" s="144" t="s">
        <v>122</v>
      </c>
      <c r="L8" s="22"/>
    </row>
    <row r="9" s="2" customFormat="1" ht="16.5" customHeight="1">
      <c r="A9" s="40"/>
      <c r="B9" s="46"/>
      <c r="C9" s="40"/>
      <c r="D9" s="40"/>
      <c r="E9" s="145" t="s">
        <v>123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3403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22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ROUND((SUM(BE93:BE189)),  2)</f>
        <v>0</v>
      </c>
      <c r="G35" s="40"/>
      <c r="H35" s="40"/>
      <c r="I35" s="159">
        <v>0.20999999999999999</v>
      </c>
      <c r="J35" s="158">
        <f>ROUND(((SUM(BE93:BE189))*I35),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ROUND((SUM(BF93:BF189)),  2)</f>
        <v>0</v>
      </c>
      <c r="G36" s="40"/>
      <c r="H36" s="40"/>
      <c r="I36" s="159">
        <v>0.14999999999999999</v>
      </c>
      <c r="J36" s="158">
        <f>ROUND(((SUM(BF93:BF189))*I36),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ROUND((SUM(BG93:BG189)),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ROUND((SUM(BH93:BH189)),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ROUND((SUM(BI93:BI189)),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A - stavební úpravy a přístavba - Urgentní příjem Nemocnice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01.4-2 - Vytápění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26. 1. 2023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127</v>
      </c>
      <c r="D61" s="173"/>
      <c r="E61" s="173"/>
      <c r="F61" s="173"/>
      <c r="G61" s="173"/>
      <c r="H61" s="173"/>
      <c r="I61" s="173"/>
      <c r="J61" s="174" t="s">
        <v>128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6"/>
      <c r="C64" s="177"/>
      <c r="D64" s="178" t="s">
        <v>136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137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3014</v>
      </c>
      <c r="E66" s="184"/>
      <c r="F66" s="184"/>
      <c r="G66" s="184"/>
      <c r="H66" s="184"/>
      <c r="I66" s="184"/>
      <c r="J66" s="185">
        <f>J102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3404</v>
      </c>
      <c r="E67" s="184"/>
      <c r="F67" s="184"/>
      <c r="G67" s="184"/>
      <c r="H67" s="184"/>
      <c r="I67" s="184"/>
      <c r="J67" s="185">
        <f>J109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3405</v>
      </c>
      <c r="E68" s="184"/>
      <c r="F68" s="184"/>
      <c r="G68" s="184"/>
      <c r="H68" s="184"/>
      <c r="I68" s="184"/>
      <c r="J68" s="185">
        <f>J115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3406</v>
      </c>
      <c r="E69" s="184"/>
      <c r="F69" s="184"/>
      <c r="G69" s="184"/>
      <c r="H69" s="184"/>
      <c r="I69" s="184"/>
      <c r="J69" s="185">
        <f>J136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3407</v>
      </c>
      <c r="E70" s="184"/>
      <c r="F70" s="184"/>
      <c r="G70" s="184"/>
      <c r="H70" s="184"/>
      <c r="I70" s="184"/>
      <c r="J70" s="185">
        <f>J160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3015</v>
      </c>
      <c r="E71" s="179"/>
      <c r="F71" s="179"/>
      <c r="G71" s="179"/>
      <c r="H71" s="179"/>
      <c r="I71" s="179"/>
      <c r="J71" s="180">
        <f>J186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Pavilon A - stavební úpravy a přístavba - Urgentní příjem Nemocnice Krnov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123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124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01.4-2 - Vytápění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26. 1. 2023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 xml:space="preserve"> </v>
      </c>
      <c r="G89" s="42"/>
      <c r="H89" s="42"/>
      <c r="I89" s="34" t="s">
        <v>31</v>
      </c>
      <c r="J89" s="38" t="str">
        <f>E23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146</v>
      </c>
      <c r="D92" s="190" t="s">
        <v>57</v>
      </c>
      <c r="E92" s="190" t="s">
        <v>53</v>
      </c>
      <c r="F92" s="190" t="s">
        <v>54</v>
      </c>
      <c r="G92" s="190" t="s">
        <v>147</v>
      </c>
      <c r="H92" s="190" t="s">
        <v>148</v>
      </c>
      <c r="I92" s="190" t="s">
        <v>149</v>
      </c>
      <c r="J92" s="190" t="s">
        <v>128</v>
      </c>
      <c r="K92" s="191" t="s">
        <v>150</v>
      </c>
      <c r="L92" s="192"/>
      <c r="M92" s="94" t="s">
        <v>19</v>
      </c>
      <c r="N92" s="95" t="s">
        <v>42</v>
      </c>
      <c r="O92" s="95" t="s">
        <v>151</v>
      </c>
      <c r="P92" s="95" t="s">
        <v>152</v>
      </c>
      <c r="Q92" s="95" t="s">
        <v>153</v>
      </c>
      <c r="R92" s="95" t="s">
        <v>154</v>
      </c>
      <c r="S92" s="95" t="s">
        <v>155</v>
      </c>
      <c r="T92" s="96" t="s">
        <v>156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157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P94+P186</f>
        <v>0</v>
      </c>
      <c r="Q93" s="98"/>
      <c r="R93" s="195">
        <f>R94+R186</f>
        <v>0.95865100000000014</v>
      </c>
      <c r="S93" s="98"/>
      <c r="T93" s="196">
        <f>T94+T186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129</v>
      </c>
      <c r="BK93" s="197">
        <f>BK94+BK186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481</v>
      </c>
      <c r="F94" s="201" t="s">
        <v>482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P95+P102+P109+P115+P136+P160</f>
        <v>0</v>
      </c>
      <c r="Q94" s="206"/>
      <c r="R94" s="207">
        <f>R95+R102+R109+R115+R136+R160</f>
        <v>0.95865100000000014</v>
      </c>
      <c r="S94" s="206"/>
      <c r="T94" s="208">
        <f>T95+T102+T109+T115+T136+T160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81</v>
      </c>
      <c r="AT94" s="210" t="s">
        <v>71</v>
      </c>
      <c r="AU94" s="210" t="s">
        <v>72</v>
      </c>
      <c r="AY94" s="209" t="s">
        <v>160</v>
      </c>
      <c r="BK94" s="211">
        <f>BK95+BK102+BK109+BK115+BK136+BK160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483</v>
      </c>
      <c r="F95" s="212" t="s">
        <v>484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SUM(P96:P101)</f>
        <v>0</v>
      </c>
      <c r="Q95" s="206"/>
      <c r="R95" s="207">
        <f>SUM(R96:R101)</f>
        <v>0.050451000000000003</v>
      </c>
      <c r="S95" s="206"/>
      <c r="T95" s="208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81</v>
      </c>
      <c r="AT95" s="210" t="s">
        <v>71</v>
      </c>
      <c r="AU95" s="210" t="s">
        <v>79</v>
      </c>
      <c r="AY95" s="209" t="s">
        <v>160</v>
      </c>
      <c r="BK95" s="211">
        <f>SUM(BK96:BK101)</f>
        <v>0</v>
      </c>
    </row>
    <row r="96" s="2" customFormat="1" ht="37.8" customHeight="1">
      <c r="A96" s="40"/>
      <c r="B96" s="41"/>
      <c r="C96" s="214" t="s">
        <v>79</v>
      </c>
      <c r="D96" s="214" t="s">
        <v>162</v>
      </c>
      <c r="E96" s="215" t="s">
        <v>3408</v>
      </c>
      <c r="F96" s="216" t="s">
        <v>3409</v>
      </c>
      <c r="G96" s="217" t="s">
        <v>207</v>
      </c>
      <c r="H96" s="218">
        <v>67</v>
      </c>
      <c r="I96" s="219"/>
      <c r="J96" s="220">
        <f>ROUND(I96*H96,2)</f>
        <v>0</v>
      </c>
      <c r="K96" s="216" t="s">
        <v>166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9.0000000000000006E-05</v>
      </c>
      <c r="R96" s="223">
        <f>Q96*H96</f>
        <v>0.0060300000000000006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269</v>
      </c>
      <c r="AT96" s="225" t="s">
        <v>162</v>
      </c>
      <c r="AU96" s="225" t="s">
        <v>81</v>
      </c>
      <c r="AY96" s="19" t="s">
        <v>160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269</v>
      </c>
      <c r="BM96" s="225" t="s">
        <v>3410</v>
      </c>
    </row>
    <row r="97" s="2" customFormat="1">
      <c r="A97" s="40"/>
      <c r="B97" s="41"/>
      <c r="C97" s="42"/>
      <c r="D97" s="227" t="s">
        <v>169</v>
      </c>
      <c r="E97" s="42"/>
      <c r="F97" s="228" t="s">
        <v>3411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169</v>
      </c>
      <c r="AU97" s="19" t="s">
        <v>81</v>
      </c>
    </row>
    <row r="98" s="2" customFormat="1" ht="16.5" customHeight="1">
      <c r="A98" s="40"/>
      <c r="B98" s="41"/>
      <c r="C98" s="279" t="s">
        <v>81</v>
      </c>
      <c r="D98" s="279" t="s">
        <v>1270</v>
      </c>
      <c r="E98" s="280" t="s">
        <v>3074</v>
      </c>
      <c r="F98" s="281" t="s">
        <v>3075</v>
      </c>
      <c r="G98" s="282" t="s">
        <v>207</v>
      </c>
      <c r="H98" s="283">
        <v>68.340000000000003</v>
      </c>
      <c r="I98" s="284"/>
      <c r="J98" s="285">
        <f>ROUND(I98*H98,2)</f>
        <v>0</v>
      </c>
      <c r="K98" s="281" t="s">
        <v>166</v>
      </c>
      <c r="L98" s="286"/>
      <c r="M98" s="287" t="s">
        <v>19</v>
      </c>
      <c r="N98" s="288" t="s">
        <v>43</v>
      </c>
      <c r="O98" s="86"/>
      <c r="P98" s="223">
        <f>O98*H98</f>
        <v>0</v>
      </c>
      <c r="Q98" s="223">
        <v>0.00064999999999999997</v>
      </c>
      <c r="R98" s="223">
        <f>Q98*H98</f>
        <v>0.044421000000000002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367</v>
      </c>
      <c r="AT98" s="225" t="s">
        <v>1270</v>
      </c>
      <c r="AU98" s="225" t="s">
        <v>81</v>
      </c>
      <c r="AY98" s="19" t="s">
        <v>160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269</v>
      </c>
      <c r="BM98" s="225" t="s">
        <v>3412</v>
      </c>
    </row>
    <row r="99" s="14" customFormat="1">
      <c r="A99" s="14"/>
      <c r="B99" s="243"/>
      <c r="C99" s="244"/>
      <c r="D99" s="234" t="s">
        <v>171</v>
      </c>
      <c r="E99" s="245" t="s">
        <v>19</v>
      </c>
      <c r="F99" s="246" t="s">
        <v>3413</v>
      </c>
      <c r="G99" s="244"/>
      <c r="H99" s="247">
        <v>68.340000000000003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171</v>
      </c>
      <c r="AU99" s="253" t="s">
        <v>81</v>
      </c>
      <c r="AV99" s="14" t="s">
        <v>81</v>
      </c>
      <c r="AW99" s="14" t="s">
        <v>33</v>
      </c>
      <c r="AX99" s="14" t="s">
        <v>79</v>
      </c>
      <c r="AY99" s="253" t="s">
        <v>160</v>
      </c>
    </row>
    <row r="100" s="2" customFormat="1" ht="24.15" customHeight="1">
      <c r="A100" s="40"/>
      <c r="B100" s="41"/>
      <c r="C100" s="214" t="s">
        <v>178</v>
      </c>
      <c r="D100" s="214" t="s">
        <v>162</v>
      </c>
      <c r="E100" s="215" t="s">
        <v>3414</v>
      </c>
      <c r="F100" s="216" t="s">
        <v>3415</v>
      </c>
      <c r="G100" s="217" t="s">
        <v>253</v>
      </c>
      <c r="H100" s="218">
        <v>0.050000000000000003</v>
      </c>
      <c r="I100" s="219"/>
      <c r="J100" s="220">
        <f>ROUND(I100*H100,2)</f>
        <v>0</v>
      </c>
      <c r="K100" s="216" t="s">
        <v>166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269</v>
      </c>
      <c r="AT100" s="225" t="s">
        <v>162</v>
      </c>
      <c r="AU100" s="225" t="s">
        <v>81</v>
      </c>
      <c r="AY100" s="19" t="s">
        <v>160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269</v>
      </c>
      <c r="BM100" s="225" t="s">
        <v>3416</v>
      </c>
    </row>
    <row r="101" s="2" customFormat="1">
      <c r="A101" s="40"/>
      <c r="B101" s="41"/>
      <c r="C101" s="42"/>
      <c r="D101" s="227" t="s">
        <v>169</v>
      </c>
      <c r="E101" s="42"/>
      <c r="F101" s="228" t="s">
        <v>3417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169</v>
      </c>
      <c r="AU101" s="19" t="s">
        <v>81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3374</v>
      </c>
      <c r="F102" s="212" t="s">
        <v>3375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SUM(P103:P108)</f>
        <v>0</v>
      </c>
      <c r="Q102" s="206"/>
      <c r="R102" s="207">
        <f>SUM(R103:R108)</f>
        <v>0.00062</v>
      </c>
      <c r="S102" s="206"/>
      <c r="T102" s="208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81</v>
      </c>
      <c r="AT102" s="210" t="s">
        <v>71</v>
      </c>
      <c r="AU102" s="210" t="s">
        <v>79</v>
      </c>
      <c r="AY102" s="209" t="s">
        <v>160</v>
      </c>
      <c r="BK102" s="211">
        <f>SUM(BK103:BK108)</f>
        <v>0</v>
      </c>
    </row>
    <row r="103" s="2" customFormat="1" ht="24.15" customHeight="1">
      <c r="A103" s="40"/>
      <c r="B103" s="41"/>
      <c r="C103" s="214" t="s">
        <v>167</v>
      </c>
      <c r="D103" s="214" t="s">
        <v>162</v>
      </c>
      <c r="E103" s="215" t="s">
        <v>3418</v>
      </c>
      <c r="F103" s="216" t="s">
        <v>3419</v>
      </c>
      <c r="G103" s="217" t="s">
        <v>165</v>
      </c>
      <c r="H103" s="218">
        <v>2</v>
      </c>
      <c r="I103" s="219"/>
      <c r="J103" s="220">
        <f>ROUND(I103*H103,2)</f>
        <v>0</v>
      </c>
      <c r="K103" s="216" t="s">
        <v>166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0.00016000000000000001</v>
      </c>
      <c r="R103" s="223">
        <f>Q103*H103</f>
        <v>0.00032000000000000003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269</v>
      </c>
      <c r="AT103" s="225" t="s">
        <v>162</v>
      </c>
      <c r="AU103" s="225" t="s">
        <v>81</v>
      </c>
      <c r="AY103" s="19" t="s">
        <v>160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269</v>
      </c>
      <c r="BM103" s="225" t="s">
        <v>3420</v>
      </c>
    </row>
    <row r="104" s="2" customFormat="1">
      <c r="A104" s="40"/>
      <c r="B104" s="41"/>
      <c r="C104" s="42"/>
      <c r="D104" s="227" t="s">
        <v>169</v>
      </c>
      <c r="E104" s="42"/>
      <c r="F104" s="228" t="s">
        <v>3421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169</v>
      </c>
      <c r="AU104" s="19" t="s">
        <v>81</v>
      </c>
    </row>
    <row r="105" s="2" customFormat="1" ht="24.15" customHeight="1">
      <c r="A105" s="40"/>
      <c r="B105" s="41"/>
      <c r="C105" s="214" t="s">
        <v>199</v>
      </c>
      <c r="D105" s="214" t="s">
        <v>162</v>
      </c>
      <c r="E105" s="215" t="s">
        <v>3422</v>
      </c>
      <c r="F105" s="216" t="s">
        <v>3423</v>
      </c>
      <c r="G105" s="217" t="s">
        <v>165</v>
      </c>
      <c r="H105" s="218">
        <v>2</v>
      </c>
      <c r="I105" s="219"/>
      <c r="J105" s="220">
        <f>ROUND(I105*H105,2)</f>
        <v>0</v>
      </c>
      <c r="K105" s="216" t="s">
        <v>166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6.9999999999999994E-05</v>
      </c>
      <c r="R105" s="223">
        <f>Q105*H105</f>
        <v>0.00013999999999999999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269</v>
      </c>
      <c r="AT105" s="225" t="s">
        <v>162</v>
      </c>
      <c r="AU105" s="225" t="s">
        <v>81</v>
      </c>
      <c r="AY105" s="19" t="s">
        <v>160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269</v>
      </c>
      <c r="BM105" s="225" t="s">
        <v>3424</v>
      </c>
    </row>
    <row r="106" s="2" customFormat="1">
      <c r="A106" s="40"/>
      <c r="B106" s="41"/>
      <c r="C106" s="42"/>
      <c r="D106" s="227" t="s">
        <v>169</v>
      </c>
      <c r="E106" s="42"/>
      <c r="F106" s="228" t="s">
        <v>3425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169</v>
      </c>
      <c r="AU106" s="19" t="s">
        <v>81</v>
      </c>
    </row>
    <row r="107" s="2" customFormat="1" ht="24.15" customHeight="1">
      <c r="A107" s="40"/>
      <c r="B107" s="41"/>
      <c r="C107" s="214" t="s">
        <v>204</v>
      </c>
      <c r="D107" s="214" t="s">
        <v>162</v>
      </c>
      <c r="E107" s="215" t="s">
        <v>3426</v>
      </c>
      <c r="F107" s="216" t="s">
        <v>3427</v>
      </c>
      <c r="G107" s="217" t="s">
        <v>165</v>
      </c>
      <c r="H107" s="218">
        <v>2</v>
      </c>
      <c r="I107" s="219"/>
      <c r="J107" s="220">
        <f>ROUND(I107*H107,2)</f>
        <v>0</v>
      </c>
      <c r="K107" s="216" t="s">
        <v>166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8.0000000000000007E-05</v>
      </c>
      <c r="R107" s="223">
        <f>Q107*H107</f>
        <v>0.00016000000000000001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269</v>
      </c>
      <c r="AT107" s="225" t="s">
        <v>162</v>
      </c>
      <c r="AU107" s="225" t="s">
        <v>81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269</v>
      </c>
      <c r="BM107" s="225" t="s">
        <v>3428</v>
      </c>
    </row>
    <row r="108" s="2" customFormat="1">
      <c r="A108" s="40"/>
      <c r="B108" s="41"/>
      <c r="C108" s="42"/>
      <c r="D108" s="227" t="s">
        <v>169</v>
      </c>
      <c r="E108" s="42"/>
      <c r="F108" s="228" t="s">
        <v>3429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169</v>
      </c>
      <c r="AU108" s="19" t="s">
        <v>81</v>
      </c>
    </row>
    <row r="109" s="12" customFormat="1" ht="22.8" customHeight="1">
      <c r="A109" s="12"/>
      <c r="B109" s="198"/>
      <c r="C109" s="199"/>
      <c r="D109" s="200" t="s">
        <v>71</v>
      </c>
      <c r="E109" s="212" t="s">
        <v>3430</v>
      </c>
      <c r="F109" s="212" t="s">
        <v>3431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SUM(P110:P114)</f>
        <v>0</v>
      </c>
      <c r="Q109" s="206"/>
      <c r="R109" s="207">
        <f>SUM(R110:R114)</f>
        <v>0.033320000000000002</v>
      </c>
      <c r="S109" s="206"/>
      <c r="T109" s="208">
        <f>SUM(T110:T114)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81</v>
      </c>
      <c r="AT109" s="210" t="s">
        <v>71</v>
      </c>
      <c r="AU109" s="210" t="s">
        <v>79</v>
      </c>
      <c r="AY109" s="209" t="s">
        <v>160</v>
      </c>
      <c r="BK109" s="211">
        <f>SUM(BK110:BK114)</f>
        <v>0</v>
      </c>
    </row>
    <row r="110" s="2" customFormat="1" ht="24.15" customHeight="1">
      <c r="A110" s="40"/>
      <c r="B110" s="41"/>
      <c r="C110" s="214" t="s">
        <v>213</v>
      </c>
      <c r="D110" s="214" t="s">
        <v>162</v>
      </c>
      <c r="E110" s="215" t="s">
        <v>3432</v>
      </c>
      <c r="F110" s="216" t="s">
        <v>3433</v>
      </c>
      <c r="G110" s="217" t="s">
        <v>165</v>
      </c>
      <c r="H110" s="218">
        <v>1</v>
      </c>
      <c r="I110" s="219"/>
      <c r="J110" s="220">
        <f>ROUND(I110*H110,2)</f>
        <v>0</v>
      </c>
      <c r="K110" s="216" t="s">
        <v>3434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0.028340000000000001</v>
      </c>
      <c r="R110" s="223">
        <f>Q110*H110</f>
        <v>0.028340000000000001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269</v>
      </c>
      <c r="AT110" s="225" t="s">
        <v>162</v>
      </c>
      <c r="AU110" s="225" t="s">
        <v>81</v>
      </c>
      <c r="AY110" s="19" t="s">
        <v>160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269</v>
      </c>
      <c r="BM110" s="225" t="s">
        <v>3435</v>
      </c>
    </row>
    <row r="111" s="2" customFormat="1" ht="37.8" customHeight="1">
      <c r="A111" s="40"/>
      <c r="B111" s="41"/>
      <c r="C111" s="214" t="s">
        <v>219</v>
      </c>
      <c r="D111" s="214" t="s">
        <v>162</v>
      </c>
      <c r="E111" s="215" t="s">
        <v>3436</v>
      </c>
      <c r="F111" s="216" t="s">
        <v>3437</v>
      </c>
      <c r="G111" s="217" t="s">
        <v>3168</v>
      </c>
      <c r="H111" s="218">
        <v>1</v>
      </c>
      <c r="I111" s="219"/>
      <c r="J111" s="220">
        <f>ROUND(I111*H111,2)</f>
        <v>0</v>
      </c>
      <c r="K111" s="216" t="s">
        <v>166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0.0049800000000000001</v>
      </c>
      <c r="R111" s="223">
        <f>Q111*H111</f>
        <v>0.0049800000000000001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269</v>
      </c>
      <c r="AT111" s="225" t="s">
        <v>162</v>
      </c>
      <c r="AU111" s="225" t="s">
        <v>81</v>
      </c>
      <c r="AY111" s="19" t="s">
        <v>160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269</v>
      </c>
      <c r="BM111" s="225" t="s">
        <v>3438</v>
      </c>
    </row>
    <row r="112" s="2" customFormat="1">
      <c r="A112" s="40"/>
      <c r="B112" s="41"/>
      <c r="C112" s="42"/>
      <c r="D112" s="227" t="s">
        <v>169</v>
      </c>
      <c r="E112" s="42"/>
      <c r="F112" s="228" t="s">
        <v>3439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169</v>
      </c>
      <c r="AU112" s="19" t="s">
        <v>81</v>
      </c>
    </row>
    <row r="113" s="2" customFormat="1" ht="24.15" customHeight="1">
      <c r="A113" s="40"/>
      <c r="B113" s="41"/>
      <c r="C113" s="214" t="s">
        <v>228</v>
      </c>
      <c r="D113" s="214" t="s">
        <v>162</v>
      </c>
      <c r="E113" s="215" t="s">
        <v>3440</v>
      </c>
      <c r="F113" s="216" t="s">
        <v>3441</v>
      </c>
      <c r="G113" s="217" t="s">
        <v>253</v>
      </c>
      <c r="H113" s="218">
        <v>0.033000000000000002</v>
      </c>
      <c r="I113" s="219"/>
      <c r="J113" s="220">
        <f>ROUND(I113*H113,2)</f>
        <v>0</v>
      </c>
      <c r="K113" s="216" t="s">
        <v>166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269</v>
      </c>
      <c r="AT113" s="225" t="s">
        <v>162</v>
      </c>
      <c r="AU113" s="225" t="s">
        <v>81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269</v>
      </c>
      <c r="BM113" s="225" t="s">
        <v>3442</v>
      </c>
    </row>
    <row r="114" s="2" customFormat="1">
      <c r="A114" s="40"/>
      <c r="B114" s="41"/>
      <c r="C114" s="42"/>
      <c r="D114" s="227" t="s">
        <v>169</v>
      </c>
      <c r="E114" s="42"/>
      <c r="F114" s="228" t="s">
        <v>3443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169</v>
      </c>
      <c r="AU114" s="19" t="s">
        <v>81</v>
      </c>
    </row>
    <row r="115" s="12" customFormat="1" ht="22.8" customHeight="1">
      <c r="A115" s="12"/>
      <c r="B115" s="198"/>
      <c r="C115" s="199"/>
      <c r="D115" s="200" t="s">
        <v>71</v>
      </c>
      <c r="E115" s="212" t="s">
        <v>3444</v>
      </c>
      <c r="F115" s="212" t="s">
        <v>3445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SUM(P116:P135)</f>
        <v>0</v>
      </c>
      <c r="Q115" s="206"/>
      <c r="R115" s="207">
        <f>SUM(R116:R135)</f>
        <v>0.33315000000000006</v>
      </c>
      <c r="S115" s="206"/>
      <c r="T115" s="208">
        <f>SUM(T116:T135)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81</v>
      </c>
      <c r="AT115" s="210" t="s">
        <v>71</v>
      </c>
      <c r="AU115" s="210" t="s">
        <v>79</v>
      </c>
      <c r="AY115" s="209" t="s">
        <v>160</v>
      </c>
      <c r="BK115" s="211">
        <f>SUM(BK116:BK135)</f>
        <v>0</v>
      </c>
    </row>
    <row r="116" s="2" customFormat="1" ht="24.15" customHeight="1">
      <c r="A116" s="40"/>
      <c r="B116" s="41"/>
      <c r="C116" s="214" t="s">
        <v>212</v>
      </c>
      <c r="D116" s="214" t="s">
        <v>162</v>
      </c>
      <c r="E116" s="215" t="s">
        <v>3446</v>
      </c>
      <c r="F116" s="216" t="s">
        <v>3447</v>
      </c>
      <c r="G116" s="217" t="s">
        <v>207</v>
      </c>
      <c r="H116" s="218">
        <v>41</v>
      </c>
      <c r="I116" s="219"/>
      <c r="J116" s="220">
        <f>ROUND(I116*H116,2)</f>
        <v>0</v>
      </c>
      <c r="K116" s="216" t="s">
        <v>166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0.00042000000000000002</v>
      </c>
      <c r="R116" s="223">
        <f>Q116*H116</f>
        <v>0.017219999999999999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269</v>
      </c>
      <c r="AT116" s="225" t="s">
        <v>162</v>
      </c>
      <c r="AU116" s="225" t="s">
        <v>81</v>
      </c>
      <c r="AY116" s="19" t="s">
        <v>160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269</v>
      </c>
      <c r="BM116" s="225" t="s">
        <v>3448</v>
      </c>
    </row>
    <row r="117" s="2" customFormat="1">
      <c r="A117" s="40"/>
      <c r="B117" s="41"/>
      <c r="C117" s="42"/>
      <c r="D117" s="227" t="s">
        <v>169</v>
      </c>
      <c r="E117" s="42"/>
      <c r="F117" s="228" t="s">
        <v>3449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169</v>
      </c>
      <c r="AU117" s="19" t="s">
        <v>81</v>
      </c>
    </row>
    <row r="118" s="2" customFormat="1" ht="24.15" customHeight="1">
      <c r="A118" s="40"/>
      <c r="B118" s="41"/>
      <c r="C118" s="214" t="s">
        <v>239</v>
      </c>
      <c r="D118" s="214" t="s">
        <v>162</v>
      </c>
      <c r="E118" s="215" t="s">
        <v>3450</v>
      </c>
      <c r="F118" s="216" t="s">
        <v>3451</v>
      </c>
      <c r="G118" s="217" t="s">
        <v>207</v>
      </c>
      <c r="H118" s="218">
        <v>129</v>
      </c>
      <c r="I118" s="219"/>
      <c r="J118" s="220">
        <f>ROUND(I118*H118,2)</f>
        <v>0</v>
      </c>
      <c r="K118" s="216" t="s">
        <v>166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0.00051000000000000004</v>
      </c>
      <c r="R118" s="223">
        <f>Q118*H118</f>
        <v>0.065790000000000001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269</v>
      </c>
      <c r="AT118" s="225" t="s">
        <v>162</v>
      </c>
      <c r="AU118" s="225" t="s">
        <v>81</v>
      </c>
      <c r="AY118" s="19" t="s">
        <v>160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269</v>
      </c>
      <c r="BM118" s="225" t="s">
        <v>3452</v>
      </c>
    </row>
    <row r="119" s="2" customFormat="1">
      <c r="A119" s="40"/>
      <c r="B119" s="41"/>
      <c r="C119" s="42"/>
      <c r="D119" s="227" t="s">
        <v>169</v>
      </c>
      <c r="E119" s="42"/>
      <c r="F119" s="228" t="s">
        <v>3453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169</v>
      </c>
      <c r="AU119" s="19" t="s">
        <v>81</v>
      </c>
    </row>
    <row r="120" s="2" customFormat="1" ht="24.15" customHeight="1">
      <c r="A120" s="40"/>
      <c r="B120" s="41"/>
      <c r="C120" s="214" t="s">
        <v>244</v>
      </c>
      <c r="D120" s="214" t="s">
        <v>162</v>
      </c>
      <c r="E120" s="215" t="s">
        <v>3454</v>
      </c>
      <c r="F120" s="216" t="s">
        <v>3455</v>
      </c>
      <c r="G120" s="217" t="s">
        <v>207</v>
      </c>
      <c r="H120" s="218">
        <v>19</v>
      </c>
      <c r="I120" s="219"/>
      <c r="J120" s="220">
        <f>ROUND(I120*H120,2)</f>
        <v>0</v>
      </c>
      <c r="K120" s="216" t="s">
        <v>166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0.00062</v>
      </c>
      <c r="R120" s="223">
        <f>Q120*H120</f>
        <v>0.011780000000000001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269</v>
      </c>
      <c r="AT120" s="225" t="s">
        <v>162</v>
      </c>
      <c r="AU120" s="225" t="s">
        <v>81</v>
      </c>
      <c r="AY120" s="19" t="s">
        <v>160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269</v>
      </c>
      <c r="BM120" s="225" t="s">
        <v>3456</v>
      </c>
    </row>
    <row r="121" s="2" customFormat="1">
      <c r="A121" s="40"/>
      <c r="B121" s="41"/>
      <c r="C121" s="42"/>
      <c r="D121" s="227" t="s">
        <v>169</v>
      </c>
      <c r="E121" s="42"/>
      <c r="F121" s="228" t="s">
        <v>3457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169</v>
      </c>
      <c r="AU121" s="19" t="s">
        <v>81</v>
      </c>
    </row>
    <row r="122" s="2" customFormat="1" ht="24.15" customHeight="1">
      <c r="A122" s="40"/>
      <c r="B122" s="41"/>
      <c r="C122" s="214" t="s">
        <v>250</v>
      </c>
      <c r="D122" s="214" t="s">
        <v>162</v>
      </c>
      <c r="E122" s="215" t="s">
        <v>3458</v>
      </c>
      <c r="F122" s="216" t="s">
        <v>3459</v>
      </c>
      <c r="G122" s="217" t="s">
        <v>207</v>
      </c>
      <c r="H122" s="218">
        <v>12</v>
      </c>
      <c r="I122" s="219"/>
      <c r="J122" s="220">
        <f>ROUND(I122*H122,2)</f>
        <v>0</v>
      </c>
      <c r="K122" s="216" t="s">
        <v>166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0.00095</v>
      </c>
      <c r="R122" s="223">
        <f>Q122*H122</f>
        <v>0.0114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269</v>
      </c>
      <c r="AT122" s="225" t="s">
        <v>162</v>
      </c>
      <c r="AU122" s="225" t="s">
        <v>81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269</v>
      </c>
      <c r="BM122" s="225" t="s">
        <v>3460</v>
      </c>
    </row>
    <row r="123" s="2" customFormat="1">
      <c r="A123" s="40"/>
      <c r="B123" s="41"/>
      <c r="C123" s="42"/>
      <c r="D123" s="227" t="s">
        <v>169</v>
      </c>
      <c r="E123" s="42"/>
      <c r="F123" s="228" t="s">
        <v>3461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169</v>
      </c>
      <c r="AU123" s="19" t="s">
        <v>81</v>
      </c>
    </row>
    <row r="124" s="2" customFormat="1" ht="24.15" customHeight="1">
      <c r="A124" s="40"/>
      <c r="B124" s="41"/>
      <c r="C124" s="214" t="s">
        <v>257</v>
      </c>
      <c r="D124" s="214" t="s">
        <v>162</v>
      </c>
      <c r="E124" s="215" t="s">
        <v>3462</v>
      </c>
      <c r="F124" s="216" t="s">
        <v>3463</v>
      </c>
      <c r="G124" s="217" t="s">
        <v>207</v>
      </c>
      <c r="H124" s="218">
        <v>8</v>
      </c>
      <c r="I124" s="219"/>
      <c r="J124" s="220">
        <f>ROUND(I124*H124,2)</f>
        <v>0</v>
      </c>
      <c r="K124" s="216" t="s">
        <v>166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0.0011900000000000001</v>
      </c>
      <c r="R124" s="223">
        <f>Q124*H124</f>
        <v>0.0095200000000000007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269</v>
      </c>
      <c r="AT124" s="225" t="s">
        <v>162</v>
      </c>
      <c r="AU124" s="225" t="s">
        <v>81</v>
      </c>
      <c r="AY124" s="19" t="s">
        <v>160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269</v>
      </c>
      <c r="BM124" s="225" t="s">
        <v>3464</v>
      </c>
    </row>
    <row r="125" s="2" customFormat="1">
      <c r="A125" s="40"/>
      <c r="B125" s="41"/>
      <c r="C125" s="42"/>
      <c r="D125" s="227" t="s">
        <v>169</v>
      </c>
      <c r="E125" s="42"/>
      <c r="F125" s="228" t="s">
        <v>3465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169</v>
      </c>
      <c r="AU125" s="19" t="s">
        <v>81</v>
      </c>
    </row>
    <row r="126" s="2" customFormat="1" ht="24.15" customHeight="1">
      <c r="A126" s="40"/>
      <c r="B126" s="41"/>
      <c r="C126" s="214" t="s">
        <v>8</v>
      </c>
      <c r="D126" s="214" t="s">
        <v>162</v>
      </c>
      <c r="E126" s="215" t="s">
        <v>3466</v>
      </c>
      <c r="F126" s="216" t="s">
        <v>3467</v>
      </c>
      <c r="G126" s="217" t="s">
        <v>207</v>
      </c>
      <c r="H126" s="218">
        <v>110</v>
      </c>
      <c r="I126" s="219"/>
      <c r="J126" s="220">
        <f>ROUND(I126*H126,2)</f>
        <v>0</v>
      </c>
      <c r="K126" s="216" t="s">
        <v>166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0.0015</v>
      </c>
      <c r="R126" s="223">
        <f>Q126*H126</f>
        <v>0.16500000000000001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269</v>
      </c>
      <c r="AT126" s="225" t="s">
        <v>162</v>
      </c>
      <c r="AU126" s="225" t="s">
        <v>81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269</v>
      </c>
      <c r="BM126" s="225" t="s">
        <v>3468</v>
      </c>
    </row>
    <row r="127" s="2" customFormat="1">
      <c r="A127" s="40"/>
      <c r="B127" s="41"/>
      <c r="C127" s="42"/>
      <c r="D127" s="227" t="s">
        <v>169</v>
      </c>
      <c r="E127" s="42"/>
      <c r="F127" s="228" t="s">
        <v>3469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169</v>
      </c>
      <c r="AU127" s="19" t="s">
        <v>81</v>
      </c>
    </row>
    <row r="128" s="2" customFormat="1" ht="24.15" customHeight="1">
      <c r="A128" s="40"/>
      <c r="B128" s="41"/>
      <c r="C128" s="214" t="s">
        <v>269</v>
      </c>
      <c r="D128" s="214" t="s">
        <v>162</v>
      </c>
      <c r="E128" s="215" t="s">
        <v>3470</v>
      </c>
      <c r="F128" s="216" t="s">
        <v>3471</v>
      </c>
      <c r="G128" s="217" t="s">
        <v>207</v>
      </c>
      <c r="H128" s="218">
        <v>319</v>
      </c>
      <c r="I128" s="219"/>
      <c r="J128" s="220">
        <f>ROUND(I128*H128,2)</f>
        <v>0</v>
      </c>
      <c r="K128" s="216" t="s">
        <v>166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269</v>
      </c>
      <c r="AT128" s="225" t="s">
        <v>162</v>
      </c>
      <c r="AU128" s="225" t="s">
        <v>81</v>
      </c>
      <c r="AY128" s="19" t="s">
        <v>160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269</v>
      </c>
      <c r="BM128" s="225" t="s">
        <v>3472</v>
      </c>
    </row>
    <row r="129" s="2" customFormat="1">
      <c r="A129" s="40"/>
      <c r="B129" s="41"/>
      <c r="C129" s="42"/>
      <c r="D129" s="227" t="s">
        <v>169</v>
      </c>
      <c r="E129" s="42"/>
      <c r="F129" s="228" t="s">
        <v>3473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169</v>
      </c>
      <c r="AU129" s="19" t="s">
        <v>81</v>
      </c>
    </row>
    <row r="130" s="2" customFormat="1" ht="33" customHeight="1">
      <c r="A130" s="40"/>
      <c r="B130" s="41"/>
      <c r="C130" s="214" t="s">
        <v>275</v>
      </c>
      <c r="D130" s="214" t="s">
        <v>162</v>
      </c>
      <c r="E130" s="215" t="s">
        <v>3474</v>
      </c>
      <c r="F130" s="216" t="s">
        <v>3475</v>
      </c>
      <c r="G130" s="217" t="s">
        <v>207</v>
      </c>
      <c r="H130" s="218">
        <v>201</v>
      </c>
      <c r="I130" s="219"/>
      <c r="J130" s="220">
        <f>ROUND(I130*H130,2)</f>
        <v>0</v>
      </c>
      <c r="K130" s="216" t="s">
        <v>166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0.00020000000000000001</v>
      </c>
      <c r="R130" s="223">
        <f>Q130*H130</f>
        <v>0.0402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269</v>
      </c>
      <c r="AT130" s="225" t="s">
        <v>162</v>
      </c>
      <c r="AU130" s="225" t="s">
        <v>81</v>
      </c>
      <c r="AY130" s="19" t="s">
        <v>160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269</v>
      </c>
      <c r="BM130" s="225" t="s">
        <v>3476</v>
      </c>
    </row>
    <row r="131" s="2" customFormat="1">
      <c r="A131" s="40"/>
      <c r="B131" s="41"/>
      <c r="C131" s="42"/>
      <c r="D131" s="227" t="s">
        <v>169</v>
      </c>
      <c r="E131" s="42"/>
      <c r="F131" s="228" t="s">
        <v>3477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169</v>
      </c>
      <c r="AU131" s="19" t="s">
        <v>81</v>
      </c>
    </row>
    <row r="132" s="2" customFormat="1" ht="33" customHeight="1">
      <c r="A132" s="40"/>
      <c r="B132" s="41"/>
      <c r="C132" s="214" t="s">
        <v>283</v>
      </c>
      <c r="D132" s="214" t="s">
        <v>162</v>
      </c>
      <c r="E132" s="215" t="s">
        <v>3478</v>
      </c>
      <c r="F132" s="216" t="s">
        <v>3479</v>
      </c>
      <c r="G132" s="217" t="s">
        <v>207</v>
      </c>
      <c r="H132" s="218">
        <v>51</v>
      </c>
      <c r="I132" s="219"/>
      <c r="J132" s="220">
        <f>ROUND(I132*H132,2)</f>
        <v>0</v>
      </c>
      <c r="K132" s="216" t="s">
        <v>166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0.00024000000000000001</v>
      </c>
      <c r="R132" s="223">
        <f>Q132*H132</f>
        <v>0.012240000000000001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269</v>
      </c>
      <c r="AT132" s="225" t="s">
        <v>162</v>
      </c>
      <c r="AU132" s="225" t="s">
        <v>81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269</v>
      </c>
      <c r="BM132" s="225" t="s">
        <v>3480</v>
      </c>
    </row>
    <row r="133" s="2" customFormat="1">
      <c r="A133" s="40"/>
      <c r="B133" s="41"/>
      <c r="C133" s="42"/>
      <c r="D133" s="227" t="s">
        <v>169</v>
      </c>
      <c r="E133" s="42"/>
      <c r="F133" s="228" t="s">
        <v>3481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169</v>
      </c>
      <c r="AU133" s="19" t="s">
        <v>81</v>
      </c>
    </row>
    <row r="134" s="2" customFormat="1" ht="24.15" customHeight="1">
      <c r="A134" s="40"/>
      <c r="B134" s="41"/>
      <c r="C134" s="214" t="s">
        <v>289</v>
      </c>
      <c r="D134" s="214" t="s">
        <v>162</v>
      </c>
      <c r="E134" s="215" t="s">
        <v>3482</v>
      </c>
      <c r="F134" s="216" t="s">
        <v>3483</v>
      </c>
      <c r="G134" s="217" t="s">
        <v>253</v>
      </c>
      <c r="H134" s="218">
        <v>0.33300000000000002</v>
      </c>
      <c r="I134" s="219"/>
      <c r="J134" s="220">
        <f>ROUND(I134*H134,2)</f>
        <v>0</v>
      </c>
      <c r="K134" s="216" t="s">
        <v>166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269</v>
      </c>
      <c r="AT134" s="225" t="s">
        <v>162</v>
      </c>
      <c r="AU134" s="225" t="s">
        <v>81</v>
      </c>
      <c r="AY134" s="19" t="s">
        <v>160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269</v>
      </c>
      <c r="BM134" s="225" t="s">
        <v>3484</v>
      </c>
    </row>
    <row r="135" s="2" customFormat="1">
      <c r="A135" s="40"/>
      <c r="B135" s="41"/>
      <c r="C135" s="42"/>
      <c r="D135" s="227" t="s">
        <v>169</v>
      </c>
      <c r="E135" s="42"/>
      <c r="F135" s="228" t="s">
        <v>3485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169</v>
      </c>
      <c r="AU135" s="19" t="s">
        <v>81</v>
      </c>
    </row>
    <row r="136" s="12" customFormat="1" ht="22.8" customHeight="1">
      <c r="A136" s="12"/>
      <c r="B136" s="198"/>
      <c r="C136" s="199"/>
      <c r="D136" s="200" t="s">
        <v>71</v>
      </c>
      <c r="E136" s="212" t="s">
        <v>3486</v>
      </c>
      <c r="F136" s="212" t="s">
        <v>3487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SUM(P137:P159)</f>
        <v>0</v>
      </c>
      <c r="Q136" s="206"/>
      <c r="R136" s="207">
        <f>SUM(R137:R159)</f>
        <v>0.029210000000000003</v>
      </c>
      <c r="S136" s="206"/>
      <c r="T136" s="208">
        <f>SUM(T137:T159)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81</v>
      </c>
      <c r="AT136" s="210" t="s">
        <v>71</v>
      </c>
      <c r="AU136" s="210" t="s">
        <v>79</v>
      </c>
      <c r="AY136" s="209" t="s">
        <v>160</v>
      </c>
      <c r="BK136" s="211">
        <f>SUM(BK137:BK159)</f>
        <v>0</v>
      </c>
    </row>
    <row r="137" s="2" customFormat="1" ht="16.5" customHeight="1">
      <c r="A137" s="40"/>
      <c r="B137" s="41"/>
      <c r="C137" s="214" t="s">
        <v>295</v>
      </c>
      <c r="D137" s="214" t="s">
        <v>162</v>
      </c>
      <c r="E137" s="215" t="s">
        <v>3488</v>
      </c>
      <c r="F137" s="216" t="s">
        <v>3489</v>
      </c>
      <c r="G137" s="217" t="s">
        <v>165</v>
      </c>
      <c r="H137" s="218">
        <v>1</v>
      </c>
      <c r="I137" s="219"/>
      <c r="J137" s="220">
        <f>ROUND(I137*H137,2)</f>
        <v>0</v>
      </c>
      <c r="K137" s="216" t="s">
        <v>166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0.00062</v>
      </c>
      <c r="R137" s="223">
        <f>Q137*H137</f>
        <v>0.00062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269</v>
      </c>
      <c r="AT137" s="225" t="s">
        <v>162</v>
      </c>
      <c r="AU137" s="225" t="s">
        <v>81</v>
      </c>
      <c r="AY137" s="19" t="s">
        <v>160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269</v>
      </c>
      <c r="BM137" s="225" t="s">
        <v>3490</v>
      </c>
    </row>
    <row r="138" s="2" customFormat="1">
      <c r="A138" s="40"/>
      <c r="B138" s="41"/>
      <c r="C138" s="42"/>
      <c r="D138" s="227" t="s">
        <v>169</v>
      </c>
      <c r="E138" s="42"/>
      <c r="F138" s="228" t="s">
        <v>3491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169</v>
      </c>
      <c r="AU138" s="19" t="s">
        <v>81</v>
      </c>
    </row>
    <row r="139" s="2" customFormat="1" ht="21.75" customHeight="1">
      <c r="A139" s="40"/>
      <c r="B139" s="41"/>
      <c r="C139" s="214" t="s">
        <v>7</v>
      </c>
      <c r="D139" s="214" t="s">
        <v>162</v>
      </c>
      <c r="E139" s="215" t="s">
        <v>3492</v>
      </c>
      <c r="F139" s="216" t="s">
        <v>3493</v>
      </c>
      <c r="G139" s="217" t="s">
        <v>165</v>
      </c>
      <c r="H139" s="218">
        <v>15</v>
      </c>
      <c r="I139" s="219"/>
      <c r="J139" s="220">
        <f>ROUND(I139*H139,2)</f>
        <v>0</v>
      </c>
      <c r="K139" s="216" t="s">
        <v>166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0.00011</v>
      </c>
      <c r="R139" s="223">
        <f>Q139*H139</f>
        <v>0.00165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269</v>
      </c>
      <c r="AT139" s="225" t="s">
        <v>162</v>
      </c>
      <c r="AU139" s="225" t="s">
        <v>81</v>
      </c>
      <c r="AY139" s="19" t="s">
        <v>160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269</v>
      </c>
      <c r="BM139" s="225" t="s">
        <v>3494</v>
      </c>
    </row>
    <row r="140" s="2" customFormat="1">
      <c r="A140" s="40"/>
      <c r="B140" s="41"/>
      <c r="C140" s="42"/>
      <c r="D140" s="227" t="s">
        <v>169</v>
      </c>
      <c r="E140" s="42"/>
      <c r="F140" s="228" t="s">
        <v>3495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169</v>
      </c>
      <c r="AU140" s="19" t="s">
        <v>81</v>
      </c>
    </row>
    <row r="141" s="2" customFormat="1" ht="21.75" customHeight="1">
      <c r="A141" s="40"/>
      <c r="B141" s="41"/>
      <c r="C141" s="214" t="s">
        <v>304</v>
      </c>
      <c r="D141" s="214" t="s">
        <v>162</v>
      </c>
      <c r="E141" s="215" t="s">
        <v>3496</v>
      </c>
      <c r="F141" s="216" t="s">
        <v>3497</v>
      </c>
      <c r="G141" s="217" t="s">
        <v>165</v>
      </c>
      <c r="H141" s="218">
        <v>5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0.00011</v>
      </c>
      <c r="R141" s="223">
        <f>Q141*H141</f>
        <v>0.00055000000000000003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269</v>
      </c>
      <c r="AT141" s="225" t="s">
        <v>162</v>
      </c>
      <c r="AU141" s="225" t="s">
        <v>81</v>
      </c>
      <c r="AY141" s="19" t="s">
        <v>160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269</v>
      </c>
      <c r="BM141" s="225" t="s">
        <v>3498</v>
      </c>
    </row>
    <row r="142" s="2" customFormat="1" ht="16.5" customHeight="1">
      <c r="A142" s="40"/>
      <c r="B142" s="41"/>
      <c r="C142" s="214" t="s">
        <v>309</v>
      </c>
      <c r="D142" s="214" t="s">
        <v>162</v>
      </c>
      <c r="E142" s="215" t="s">
        <v>3499</v>
      </c>
      <c r="F142" s="216" t="s">
        <v>3500</v>
      </c>
      <c r="G142" s="217" t="s">
        <v>165</v>
      </c>
      <c r="H142" s="218">
        <v>1</v>
      </c>
      <c r="I142" s="219"/>
      <c r="J142" s="220">
        <f>ROUND(I142*H142,2)</f>
        <v>0</v>
      </c>
      <c r="K142" s="216" t="s">
        <v>166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0.00084000000000000003</v>
      </c>
      <c r="R142" s="223">
        <f>Q142*H142</f>
        <v>0.00084000000000000003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269</v>
      </c>
      <c r="AT142" s="225" t="s">
        <v>162</v>
      </c>
      <c r="AU142" s="225" t="s">
        <v>81</v>
      </c>
      <c r="AY142" s="19" t="s">
        <v>160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269</v>
      </c>
      <c r="BM142" s="225" t="s">
        <v>3501</v>
      </c>
    </row>
    <row r="143" s="2" customFormat="1">
      <c r="A143" s="40"/>
      <c r="B143" s="41"/>
      <c r="C143" s="42"/>
      <c r="D143" s="227" t="s">
        <v>169</v>
      </c>
      <c r="E143" s="42"/>
      <c r="F143" s="228" t="s">
        <v>3502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169</v>
      </c>
      <c r="AU143" s="19" t="s">
        <v>81</v>
      </c>
    </row>
    <row r="144" s="2" customFormat="1" ht="21.75" customHeight="1">
      <c r="A144" s="40"/>
      <c r="B144" s="41"/>
      <c r="C144" s="214" t="s">
        <v>314</v>
      </c>
      <c r="D144" s="214" t="s">
        <v>162</v>
      </c>
      <c r="E144" s="215" t="s">
        <v>3503</v>
      </c>
      <c r="F144" s="216" t="s">
        <v>3504</v>
      </c>
      <c r="G144" s="217" t="s">
        <v>165</v>
      </c>
      <c r="H144" s="218">
        <v>15</v>
      </c>
      <c r="I144" s="219"/>
      <c r="J144" s="220">
        <f>ROUND(I144*H144,2)</f>
        <v>0</v>
      </c>
      <c r="K144" s="216" t="s">
        <v>166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0.00069999999999999999</v>
      </c>
      <c r="R144" s="223">
        <f>Q144*H144</f>
        <v>0.010500000000000001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269</v>
      </c>
      <c r="AT144" s="225" t="s">
        <v>162</v>
      </c>
      <c r="AU144" s="225" t="s">
        <v>81</v>
      </c>
      <c r="AY144" s="19" t="s">
        <v>160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269</v>
      </c>
      <c r="BM144" s="225" t="s">
        <v>3505</v>
      </c>
    </row>
    <row r="145" s="2" customFormat="1">
      <c r="A145" s="40"/>
      <c r="B145" s="41"/>
      <c r="C145" s="42"/>
      <c r="D145" s="227" t="s">
        <v>169</v>
      </c>
      <c r="E145" s="42"/>
      <c r="F145" s="228" t="s">
        <v>3506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169</v>
      </c>
      <c r="AU145" s="19" t="s">
        <v>81</v>
      </c>
    </row>
    <row r="146" s="2" customFormat="1" ht="16.5" customHeight="1">
      <c r="A146" s="40"/>
      <c r="B146" s="41"/>
      <c r="C146" s="214" t="s">
        <v>319</v>
      </c>
      <c r="D146" s="214" t="s">
        <v>162</v>
      </c>
      <c r="E146" s="215" t="s">
        <v>3507</v>
      </c>
      <c r="F146" s="216" t="s">
        <v>3508</v>
      </c>
      <c r="G146" s="217" t="s">
        <v>165</v>
      </c>
      <c r="H146" s="218">
        <v>5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0.0011999999999999999</v>
      </c>
      <c r="R146" s="223">
        <f>Q146*H146</f>
        <v>0.0059999999999999993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269</v>
      </c>
      <c r="AT146" s="225" t="s">
        <v>162</v>
      </c>
      <c r="AU146" s="225" t="s">
        <v>81</v>
      </c>
      <c r="AY146" s="19" t="s">
        <v>160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269</v>
      </c>
      <c r="BM146" s="225" t="s">
        <v>3509</v>
      </c>
    </row>
    <row r="147" s="2" customFormat="1" ht="16.5" customHeight="1">
      <c r="A147" s="40"/>
      <c r="B147" s="41"/>
      <c r="C147" s="214" t="s">
        <v>328</v>
      </c>
      <c r="D147" s="214" t="s">
        <v>162</v>
      </c>
      <c r="E147" s="215" t="s">
        <v>3510</v>
      </c>
      <c r="F147" s="216" t="s">
        <v>3511</v>
      </c>
      <c r="G147" s="217" t="s">
        <v>165</v>
      </c>
      <c r="H147" s="218">
        <v>5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0.00050000000000000001</v>
      </c>
      <c r="R147" s="223">
        <f>Q147*H147</f>
        <v>0.0025000000000000001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269</v>
      </c>
      <c r="AT147" s="225" t="s">
        <v>162</v>
      </c>
      <c r="AU147" s="225" t="s">
        <v>81</v>
      </c>
      <c r="AY147" s="19" t="s">
        <v>160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269</v>
      </c>
      <c r="BM147" s="225" t="s">
        <v>3512</v>
      </c>
    </row>
    <row r="148" s="2" customFormat="1" ht="16.5" customHeight="1">
      <c r="A148" s="40"/>
      <c r="B148" s="41"/>
      <c r="C148" s="214" t="s">
        <v>336</v>
      </c>
      <c r="D148" s="214" t="s">
        <v>162</v>
      </c>
      <c r="E148" s="215" t="s">
        <v>3513</v>
      </c>
      <c r="F148" s="216" t="s">
        <v>3514</v>
      </c>
      <c r="G148" s="217" t="s">
        <v>165</v>
      </c>
      <c r="H148" s="218">
        <v>6</v>
      </c>
      <c r="I148" s="219"/>
      <c r="J148" s="220">
        <f>ROUND(I148*H148,2)</f>
        <v>0</v>
      </c>
      <c r="K148" s="216" t="s">
        <v>166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0.00022000000000000001</v>
      </c>
      <c r="R148" s="223">
        <f>Q148*H148</f>
        <v>0.00132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269</v>
      </c>
      <c r="AT148" s="225" t="s">
        <v>162</v>
      </c>
      <c r="AU148" s="225" t="s">
        <v>81</v>
      </c>
      <c r="AY148" s="19" t="s">
        <v>160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269</v>
      </c>
      <c r="BM148" s="225" t="s">
        <v>3515</v>
      </c>
    </row>
    <row r="149" s="2" customFormat="1">
      <c r="A149" s="40"/>
      <c r="B149" s="41"/>
      <c r="C149" s="42"/>
      <c r="D149" s="227" t="s">
        <v>169</v>
      </c>
      <c r="E149" s="42"/>
      <c r="F149" s="228" t="s">
        <v>3516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169</v>
      </c>
      <c r="AU149" s="19" t="s">
        <v>81</v>
      </c>
    </row>
    <row r="150" s="2" customFormat="1" ht="16.5" customHeight="1">
      <c r="A150" s="40"/>
      <c r="B150" s="41"/>
      <c r="C150" s="214" t="s">
        <v>343</v>
      </c>
      <c r="D150" s="214" t="s">
        <v>162</v>
      </c>
      <c r="E150" s="215" t="s">
        <v>3517</v>
      </c>
      <c r="F150" s="216" t="s">
        <v>3518</v>
      </c>
      <c r="G150" s="217" t="s">
        <v>165</v>
      </c>
      <c r="H150" s="218">
        <v>2</v>
      </c>
      <c r="I150" s="219"/>
      <c r="J150" s="220">
        <f>ROUND(I150*H150,2)</f>
        <v>0</v>
      </c>
      <c r="K150" s="216" t="s">
        <v>166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0.00034000000000000002</v>
      </c>
      <c r="R150" s="223">
        <f>Q150*H150</f>
        <v>0.00068000000000000005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269</v>
      </c>
      <c r="AT150" s="225" t="s">
        <v>162</v>
      </c>
      <c r="AU150" s="225" t="s">
        <v>81</v>
      </c>
      <c r="AY150" s="19" t="s">
        <v>160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269</v>
      </c>
      <c r="BM150" s="225" t="s">
        <v>3519</v>
      </c>
    </row>
    <row r="151" s="2" customFormat="1">
      <c r="A151" s="40"/>
      <c r="B151" s="41"/>
      <c r="C151" s="42"/>
      <c r="D151" s="227" t="s">
        <v>169</v>
      </c>
      <c r="E151" s="42"/>
      <c r="F151" s="228" t="s">
        <v>3520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169</v>
      </c>
      <c r="AU151" s="19" t="s">
        <v>81</v>
      </c>
    </row>
    <row r="152" s="2" customFormat="1" ht="16.5" customHeight="1">
      <c r="A152" s="40"/>
      <c r="B152" s="41"/>
      <c r="C152" s="214" t="s">
        <v>349</v>
      </c>
      <c r="D152" s="214" t="s">
        <v>162</v>
      </c>
      <c r="E152" s="215" t="s">
        <v>3521</v>
      </c>
      <c r="F152" s="216" t="s">
        <v>3522</v>
      </c>
      <c r="G152" s="217" t="s">
        <v>165</v>
      </c>
      <c r="H152" s="218">
        <v>2</v>
      </c>
      <c r="I152" s="219"/>
      <c r="J152" s="220">
        <f>ROUND(I152*H152,2)</f>
        <v>0</v>
      </c>
      <c r="K152" s="216" t="s">
        <v>166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0.00050000000000000001</v>
      </c>
      <c r="R152" s="223">
        <f>Q152*H152</f>
        <v>0.001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269</v>
      </c>
      <c r="AT152" s="225" t="s">
        <v>162</v>
      </c>
      <c r="AU152" s="225" t="s">
        <v>81</v>
      </c>
      <c r="AY152" s="19" t="s">
        <v>160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269</v>
      </c>
      <c r="BM152" s="225" t="s">
        <v>3523</v>
      </c>
    </row>
    <row r="153" s="2" customFormat="1">
      <c r="A153" s="40"/>
      <c r="B153" s="41"/>
      <c r="C153" s="42"/>
      <c r="D153" s="227" t="s">
        <v>169</v>
      </c>
      <c r="E153" s="42"/>
      <c r="F153" s="228" t="s">
        <v>3524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169</v>
      </c>
      <c r="AU153" s="19" t="s">
        <v>81</v>
      </c>
    </row>
    <row r="154" s="2" customFormat="1" ht="16.5" customHeight="1">
      <c r="A154" s="40"/>
      <c r="B154" s="41"/>
      <c r="C154" s="214" t="s">
        <v>356</v>
      </c>
      <c r="D154" s="214" t="s">
        <v>162</v>
      </c>
      <c r="E154" s="215" t="s">
        <v>3525</v>
      </c>
      <c r="F154" s="216" t="s">
        <v>3526</v>
      </c>
      <c r="G154" s="217" t="s">
        <v>165</v>
      </c>
      <c r="H154" s="218">
        <v>3</v>
      </c>
      <c r="I154" s="219"/>
      <c r="J154" s="220">
        <f>ROUND(I154*H154,2)</f>
        <v>0</v>
      </c>
      <c r="K154" s="216" t="s">
        <v>166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0.00069999999999999999</v>
      </c>
      <c r="R154" s="223">
        <f>Q154*H154</f>
        <v>0.0020999999999999999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269</v>
      </c>
      <c r="AT154" s="225" t="s">
        <v>162</v>
      </c>
      <c r="AU154" s="225" t="s">
        <v>81</v>
      </c>
      <c r="AY154" s="19" t="s">
        <v>160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269</v>
      </c>
      <c r="BM154" s="225" t="s">
        <v>3527</v>
      </c>
    </row>
    <row r="155" s="2" customFormat="1">
      <c r="A155" s="40"/>
      <c r="B155" s="41"/>
      <c r="C155" s="42"/>
      <c r="D155" s="227" t="s">
        <v>169</v>
      </c>
      <c r="E155" s="42"/>
      <c r="F155" s="228" t="s">
        <v>3528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169</v>
      </c>
      <c r="AU155" s="19" t="s">
        <v>81</v>
      </c>
    </row>
    <row r="156" s="2" customFormat="1" ht="24.15" customHeight="1">
      <c r="A156" s="40"/>
      <c r="B156" s="41"/>
      <c r="C156" s="214" t="s">
        <v>362</v>
      </c>
      <c r="D156" s="214" t="s">
        <v>162</v>
      </c>
      <c r="E156" s="215" t="s">
        <v>3529</v>
      </c>
      <c r="F156" s="216" t="s">
        <v>3530</v>
      </c>
      <c r="G156" s="217" t="s">
        <v>165</v>
      </c>
      <c r="H156" s="218">
        <v>1</v>
      </c>
      <c r="I156" s="219"/>
      <c r="J156" s="220">
        <f>ROUND(I156*H156,2)</f>
        <v>0</v>
      </c>
      <c r="K156" s="216" t="s">
        <v>166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0.0014499999999999999</v>
      </c>
      <c r="R156" s="223">
        <f>Q156*H156</f>
        <v>0.0014499999999999999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269</v>
      </c>
      <c r="AT156" s="225" t="s">
        <v>162</v>
      </c>
      <c r="AU156" s="225" t="s">
        <v>81</v>
      </c>
      <c r="AY156" s="19" t="s">
        <v>160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269</v>
      </c>
      <c r="BM156" s="225" t="s">
        <v>3531</v>
      </c>
    </row>
    <row r="157" s="2" customFormat="1">
      <c r="A157" s="40"/>
      <c r="B157" s="41"/>
      <c r="C157" s="42"/>
      <c r="D157" s="227" t="s">
        <v>169</v>
      </c>
      <c r="E157" s="42"/>
      <c r="F157" s="228" t="s">
        <v>3532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169</v>
      </c>
      <c r="AU157" s="19" t="s">
        <v>81</v>
      </c>
    </row>
    <row r="158" s="2" customFormat="1" ht="24.15" customHeight="1">
      <c r="A158" s="40"/>
      <c r="B158" s="41"/>
      <c r="C158" s="214" t="s">
        <v>367</v>
      </c>
      <c r="D158" s="214" t="s">
        <v>162</v>
      </c>
      <c r="E158" s="215" t="s">
        <v>3533</v>
      </c>
      <c r="F158" s="216" t="s">
        <v>3534</v>
      </c>
      <c r="G158" s="217" t="s">
        <v>253</v>
      </c>
      <c r="H158" s="218">
        <v>0.029000000000000001</v>
      </c>
      <c r="I158" s="219"/>
      <c r="J158" s="220">
        <f>ROUND(I158*H158,2)</f>
        <v>0</v>
      </c>
      <c r="K158" s="216" t="s">
        <v>166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269</v>
      </c>
      <c r="AT158" s="225" t="s">
        <v>162</v>
      </c>
      <c r="AU158" s="225" t="s">
        <v>81</v>
      </c>
      <c r="AY158" s="19" t="s">
        <v>160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269</v>
      </c>
      <c r="BM158" s="225" t="s">
        <v>3535</v>
      </c>
    </row>
    <row r="159" s="2" customFormat="1">
      <c r="A159" s="40"/>
      <c r="B159" s="41"/>
      <c r="C159" s="42"/>
      <c r="D159" s="227" t="s">
        <v>169</v>
      </c>
      <c r="E159" s="42"/>
      <c r="F159" s="228" t="s">
        <v>3536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169</v>
      </c>
      <c r="AU159" s="19" t="s">
        <v>81</v>
      </c>
    </row>
    <row r="160" s="12" customFormat="1" ht="22.8" customHeight="1">
      <c r="A160" s="12"/>
      <c r="B160" s="198"/>
      <c r="C160" s="199"/>
      <c r="D160" s="200" t="s">
        <v>71</v>
      </c>
      <c r="E160" s="212" t="s">
        <v>3537</v>
      </c>
      <c r="F160" s="212" t="s">
        <v>3538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SUM(P161:P185)</f>
        <v>0</v>
      </c>
      <c r="Q160" s="206"/>
      <c r="R160" s="207">
        <f>SUM(R161:R185)</f>
        <v>0.51190000000000002</v>
      </c>
      <c r="S160" s="206"/>
      <c r="T160" s="208">
        <f>SUM(T161:T185)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81</v>
      </c>
      <c r="AT160" s="210" t="s">
        <v>71</v>
      </c>
      <c r="AU160" s="210" t="s">
        <v>79</v>
      </c>
      <c r="AY160" s="209" t="s">
        <v>160</v>
      </c>
      <c r="BK160" s="211">
        <f>SUM(BK161:BK185)</f>
        <v>0</v>
      </c>
    </row>
    <row r="161" s="2" customFormat="1" ht="24.15" customHeight="1">
      <c r="A161" s="40"/>
      <c r="B161" s="41"/>
      <c r="C161" s="214" t="s">
        <v>377</v>
      </c>
      <c r="D161" s="214" t="s">
        <v>162</v>
      </c>
      <c r="E161" s="215" t="s">
        <v>3539</v>
      </c>
      <c r="F161" s="216" t="s">
        <v>3540</v>
      </c>
      <c r="G161" s="217" t="s">
        <v>165</v>
      </c>
      <c r="H161" s="218">
        <v>1</v>
      </c>
      <c r="I161" s="219"/>
      <c r="J161" s="220">
        <f>ROUND(I161*H161,2)</f>
        <v>0</v>
      </c>
      <c r="K161" s="216" t="s">
        <v>166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0.016549999999999999</v>
      </c>
      <c r="R161" s="223">
        <f>Q161*H161</f>
        <v>0.016549999999999999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269</v>
      </c>
      <c r="AT161" s="225" t="s">
        <v>162</v>
      </c>
      <c r="AU161" s="225" t="s">
        <v>81</v>
      </c>
      <c r="AY161" s="19" t="s">
        <v>160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269</v>
      </c>
      <c r="BM161" s="225" t="s">
        <v>3541</v>
      </c>
    </row>
    <row r="162" s="2" customFormat="1">
      <c r="A162" s="40"/>
      <c r="B162" s="41"/>
      <c r="C162" s="42"/>
      <c r="D162" s="227" t="s">
        <v>169</v>
      </c>
      <c r="E162" s="42"/>
      <c r="F162" s="228" t="s">
        <v>3542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169</v>
      </c>
      <c r="AU162" s="19" t="s">
        <v>81</v>
      </c>
    </row>
    <row r="163" s="2" customFormat="1" ht="24.15" customHeight="1">
      <c r="A163" s="40"/>
      <c r="B163" s="41"/>
      <c r="C163" s="214" t="s">
        <v>384</v>
      </c>
      <c r="D163" s="214" t="s">
        <v>162</v>
      </c>
      <c r="E163" s="215" t="s">
        <v>3543</v>
      </c>
      <c r="F163" s="216" t="s">
        <v>3544</v>
      </c>
      <c r="G163" s="217" t="s">
        <v>165</v>
      </c>
      <c r="H163" s="218">
        <v>2</v>
      </c>
      <c r="I163" s="219"/>
      <c r="J163" s="220">
        <f>ROUND(I163*H163,2)</f>
        <v>0</v>
      </c>
      <c r="K163" s="216" t="s">
        <v>166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0.01942</v>
      </c>
      <c r="R163" s="223">
        <f>Q163*H163</f>
        <v>0.03884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269</v>
      </c>
      <c r="AT163" s="225" t="s">
        <v>162</v>
      </c>
      <c r="AU163" s="225" t="s">
        <v>81</v>
      </c>
      <c r="AY163" s="19" t="s">
        <v>160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269</v>
      </c>
      <c r="BM163" s="225" t="s">
        <v>3545</v>
      </c>
    </row>
    <row r="164" s="2" customFormat="1">
      <c r="A164" s="40"/>
      <c r="B164" s="41"/>
      <c r="C164" s="42"/>
      <c r="D164" s="227" t="s">
        <v>169</v>
      </c>
      <c r="E164" s="42"/>
      <c r="F164" s="228" t="s">
        <v>3546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169</v>
      </c>
      <c r="AU164" s="19" t="s">
        <v>81</v>
      </c>
    </row>
    <row r="165" s="2" customFormat="1" ht="24.15" customHeight="1">
      <c r="A165" s="40"/>
      <c r="B165" s="41"/>
      <c r="C165" s="214" t="s">
        <v>392</v>
      </c>
      <c r="D165" s="214" t="s">
        <v>162</v>
      </c>
      <c r="E165" s="215" t="s">
        <v>3547</v>
      </c>
      <c r="F165" s="216" t="s">
        <v>3548</v>
      </c>
      <c r="G165" s="217" t="s">
        <v>165</v>
      </c>
      <c r="H165" s="218">
        <v>1</v>
      </c>
      <c r="I165" s="219"/>
      <c r="J165" s="220">
        <f>ROUND(I165*H165,2)</f>
        <v>0</v>
      </c>
      <c r="K165" s="216" t="s">
        <v>166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0.028029999999999999</v>
      </c>
      <c r="R165" s="223">
        <f>Q165*H165</f>
        <v>0.028029999999999999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269</v>
      </c>
      <c r="AT165" s="225" t="s">
        <v>162</v>
      </c>
      <c r="AU165" s="225" t="s">
        <v>81</v>
      </c>
      <c r="AY165" s="19" t="s">
        <v>160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269</v>
      </c>
      <c r="BM165" s="225" t="s">
        <v>3549</v>
      </c>
    </row>
    <row r="166" s="2" customFormat="1">
      <c r="A166" s="40"/>
      <c r="B166" s="41"/>
      <c r="C166" s="42"/>
      <c r="D166" s="227" t="s">
        <v>169</v>
      </c>
      <c r="E166" s="42"/>
      <c r="F166" s="228" t="s">
        <v>3550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169</v>
      </c>
      <c r="AU166" s="19" t="s">
        <v>81</v>
      </c>
    </row>
    <row r="167" s="2" customFormat="1" ht="24.15" customHeight="1">
      <c r="A167" s="40"/>
      <c r="B167" s="41"/>
      <c r="C167" s="214" t="s">
        <v>398</v>
      </c>
      <c r="D167" s="214" t="s">
        <v>162</v>
      </c>
      <c r="E167" s="215" t="s">
        <v>3551</v>
      </c>
      <c r="F167" s="216" t="s">
        <v>3552</v>
      </c>
      <c r="G167" s="217" t="s">
        <v>165</v>
      </c>
      <c r="H167" s="218">
        <v>3</v>
      </c>
      <c r="I167" s="219"/>
      <c r="J167" s="220">
        <f>ROUND(I167*H167,2)</f>
        <v>0</v>
      </c>
      <c r="K167" s="216" t="s">
        <v>166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0.0332</v>
      </c>
      <c r="R167" s="223">
        <f>Q167*H167</f>
        <v>0.099599999999999994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269</v>
      </c>
      <c r="AT167" s="225" t="s">
        <v>162</v>
      </c>
      <c r="AU167" s="225" t="s">
        <v>81</v>
      </c>
      <c r="AY167" s="19" t="s">
        <v>160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269</v>
      </c>
      <c r="BM167" s="225" t="s">
        <v>3553</v>
      </c>
    </row>
    <row r="168" s="2" customFormat="1">
      <c r="A168" s="40"/>
      <c r="B168" s="41"/>
      <c r="C168" s="42"/>
      <c r="D168" s="227" t="s">
        <v>169</v>
      </c>
      <c r="E168" s="42"/>
      <c r="F168" s="228" t="s">
        <v>3554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169</v>
      </c>
      <c r="AU168" s="19" t="s">
        <v>81</v>
      </c>
    </row>
    <row r="169" s="2" customFormat="1" ht="24.15" customHeight="1">
      <c r="A169" s="40"/>
      <c r="B169" s="41"/>
      <c r="C169" s="214" t="s">
        <v>405</v>
      </c>
      <c r="D169" s="214" t="s">
        <v>162</v>
      </c>
      <c r="E169" s="215" t="s">
        <v>3555</v>
      </c>
      <c r="F169" s="216" t="s">
        <v>3556</v>
      </c>
      <c r="G169" s="217" t="s">
        <v>165</v>
      </c>
      <c r="H169" s="218">
        <v>1</v>
      </c>
      <c r="I169" s="219"/>
      <c r="J169" s="220">
        <f>ROUND(I169*H169,2)</f>
        <v>0</v>
      </c>
      <c r="K169" s="216" t="s">
        <v>166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0.042380000000000001</v>
      </c>
      <c r="R169" s="223">
        <f>Q169*H169</f>
        <v>0.042380000000000001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269</v>
      </c>
      <c r="AT169" s="225" t="s">
        <v>162</v>
      </c>
      <c r="AU169" s="225" t="s">
        <v>81</v>
      </c>
      <c r="AY169" s="19" t="s">
        <v>160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269</v>
      </c>
      <c r="BM169" s="225" t="s">
        <v>3557</v>
      </c>
    </row>
    <row r="170" s="2" customFormat="1">
      <c r="A170" s="40"/>
      <c r="B170" s="41"/>
      <c r="C170" s="42"/>
      <c r="D170" s="227" t="s">
        <v>169</v>
      </c>
      <c r="E170" s="42"/>
      <c r="F170" s="228" t="s">
        <v>3558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169</v>
      </c>
      <c r="AU170" s="19" t="s">
        <v>81</v>
      </c>
    </row>
    <row r="171" s="2" customFormat="1" ht="24.15" customHeight="1">
      <c r="A171" s="40"/>
      <c r="B171" s="41"/>
      <c r="C171" s="214" t="s">
        <v>411</v>
      </c>
      <c r="D171" s="214" t="s">
        <v>162</v>
      </c>
      <c r="E171" s="215" t="s">
        <v>3559</v>
      </c>
      <c r="F171" s="216" t="s">
        <v>3560</v>
      </c>
      <c r="G171" s="217" t="s">
        <v>165</v>
      </c>
      <c r="H171" s="218">
        <v>1</v>
      </c>
      <c r="I171" s="219"/>
      <c r="J171" s="220">
        <f>ROUND(I171*H171,2)</f>
        <v>0</v>
      </c>
      <c r="K171" s="216" t="s">
        <v>166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0.021760000000000002</v>
      </c>
      <c r="R171" s="223">
        <f>Q171*H171</f>
        <v>0.021760000000000002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269</v>
      </c>
      <c r="AT171" s="225" t="s">
        <v>162</v>
      </c>
      <c r="AU171" s="225" t="s">
        <v>81</v>
      </c>
      <c r="AY171" s="19" t="s">
        <v>160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269</v>
      </c>
      <c r="BM171" s="225" t="s">
        <v>3561</v>
      </c>
    </row>
    <row r="172" s="2" customFormat="1">
      <c r="A172" s="40"/>
      <c r="B172" s="41"/>
      <c r="C172" s="42"/>
      <c r="D172" s="227" t="s">
        <v>169</v>
      </c>
      <c r="E172" s="42"/>
      <c r="F172" s="228" t="s">
        <v>3562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169</v>
      </c>
      <c r="AU172" s="19" t="s">
        <v>81</v>
      </c>
    </row>
    <row r="173" s="2" customFormat="1" ht="24.15" customHeight="1">
      <c r="A173" s="40"/>
      <c r="B173" s="41"/>
      <c r="C173" s="214" t="s">
        <v>419</v>
      </c>
      <c r="D173" s="214" t="s">
        <v>162</v>
      </c>
      <c r="E173" s="215" t="s">
        <v>3563</v>
      </c>
      <c r="F173" s="216" t="s">
        <v>3564</v>
      </c>
      <c r="G173" s="217" t="s">
        <v>165</v>
      </c>
      <c r="H173" s="218">
        <v>1</v>
      </c>
      <c r="I173" s="219"/>
      <c r="J173" s="220">
        <f>ROUND(I173*H173,2)</f>
        <v>0</v>
      </c>
      <c r="K173" s="216" t="s">
        <v>166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0.025020000000000001</v>
      </c>
      <c r="R173" s="223">
        <f>Q173*H173</f>
        <v>0.025020000000000001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269</v>
      </c>
      <c r="AT173" s="225" t="s">
        <v>162</v>
      </c>
      <c r="AU173" s="225" t="s">
        <v>81</v>
      </c>
      <c r="AY173" s="19" t="s">
        <v>160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269</v>
      </c>
      <c r="BM173" s="225" t="s">
        <v>3565</v>
      </c>
    </row>
    <row r="174" s="2" customFormat="1">
      <c r="A174" s="40"/>
      <c r="B174" s="41"/>
      <c r="C174" s="42"/>
      <c r="D174" s="227" t="s">
        <v>169</v>
      </c>
      <c r="E174" s="42"/>
      <c r="F174" s="228" t="s">
        <v>3566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169</v>
      </c>
      <c r="AU174" s="19" t="s">
        <v>81</v>
      </c>
    </row>
    <row r="175" s="2" customFormat="1" ht="24.15" customHeight="1">
      <c r="A175" s="40"/>
      <c r="B175" s="41"/>
      <c r="C175" s="214" t="s">
        <v>426</v>
      </c>
      <c r="D175" s="214" t="s">
        <v>162</v>
      </c>
      <c r="E175" s="215" t="s">
        <v>3567</v>
      </c>
      <c r="F175" s="216" t="s">
        <v>3568</v>
      </c>
      <c r="G175" s="217" t="s">
        <v>165</v>
      </c>
      <c r="H175" s="218">
        <v>1</v>
      </c>
      <c r="I175" s="219"/>
      <c r="J175" s="220">
        <f>ROUND(I175*H175,2)</f>
        <v>0</v>
      </c>
      <c r="K175" s="216" t="s">
        <v>166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0.02828</v>
      </c>
      <c r="R175" s="223">
        <f>Q175*H175</f>
        <v>0.02828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269</v>
      </c>
      <c r="AT175" s="225" t="s">
        <v>162</v>
      </c>
      <c r="AU175" s="225" t="s">
        <v>81</v>
      </c>
      <c r="AY175" s="19" t="s">
        <v>160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269</v>
      </c>
      <c r="BM175" s="225" t="s">
        <v>3569</v>
      </c>
    </row>
    <row r="176" s="2" customFormat="1">
      <c r="A176" s="40"/>
      <c r="B176" s="41"/>
      <c r="C176" s="42"/>
      <c r="D176" s="227" t="s">
        <v>169</v>
      </c>
      <c r="E176" s="42"/>
      <c r="F176" s="228" t="s">
        <v>3570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169</v>
      </c>
      <c r="AU176" s="19" t="s">
        <v>81</v>
      </c>
    </row>
    <row r="177" s="2" customFormat="1" ht="24.15" customHeight="1">
      <c r="A177" s="40"/>
      <c r="B177" s="41"/>
      <c r="C177" s="214" t="s">
        <v>435</v>
      </c>
      <c r="D177" s="214" t="s">
        <v>162</v>
      </c>
      <c r="E177" s="215" t="s">
        <v>3571</v>
      </c>
      <c r="F177" s="216" t="s">
        <v>3572</v>
      </c>
      <c r="G177" s="217" t="s">
        <v>165</v>
      </c>
      <c r="H177" s="218">
        <v>3</v>
      </c>
      <c r="I177" s="219"/>
      <c r="J177" s="220">
        <f>ROUND(I177*H177,2)</f>
        <v>0</v>
      </c>
      <c r="K177" s="216" t="s">
        <v>166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0.037199999999999997</v>
      </c>
      <c r="R177" s="223">
        <f>Q177*H177</f>
        <v>0.11159999999999999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269</v>
      </c>
      <c r="AT177" s="225" t="s">
        <v>162</v>
      </c>
      <c r="AU177" s="225" t="s">
        <v>81</v>
      </c>
      <c r="AY177" s="19" t="s">
        <v>160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269</v>
      </c>
      <c r="BM177" s="225" t="s">
        <v>3573</v>
      </c>
    </row>
    <row r="178" s="2" customFormat="1">
      <c r="A178" s="40"/>
      <c r="B178" s="41"/>
      <c r="C178" s="42"/>
      <c r="D178" s="227" t="s">
        <v>169</v>
      </c>
      <c r="E178" s="42"/>
      <c r="F178" s="228" t="s">
        <v>3574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169</v>
      </c>
      <c r="AU178" s="19" t="s">
        <v>81</v>
      </c>
    </row>
    <row r="179" s="2" customFormat="1" ht="24.15" customHeight="1">
      <c r="A179" s="40"/>
      <c r="B179" s="41"/>
      <c r="C179" s="214" t="s">
        <v>452</v>
      </c>
      <c r="D179" s="214" t="s">
        <v>162</v>
      </c>
      <c r="E179" s="215" t="s">
        <v>3575</v>
      </c>
      <c r="F179" s="216" t="s">
        <v>3576</v>
      </c>
      <c r="G179" s="217" t="s">
        <v>165</v>
      </c>
      <c r="H179" s="218">
        <v>1</v>
      </c>
      <c r="I179" s="219"/>
      <c r="J179" s="220">
        <f>ROUND(I179*H179,2)</f>
        <v>0</v>
      </c>
      <c r="K179" s="216" t="s">
        <v>166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0.047840000000000001</v>
      </c>
      <c r="R179" s="223">
        <f>Q179*H179</f>
        <v>0.047840000000000001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269</v>
      </c>
      <c r="AT179" s="225" t="s">
        <v>162</v>
      </c>
      <c r="AU179" s="225" t="s">
        <v>81</v>
      </c>
      <c r="AY179" s="19" t="s">
        <v>160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269</v>
      </c>
      <c r="BM179" s="225" t="s">
        <v>3577</v>
      </c>
    </row>
    <row r="180" s="2" customFormat="1">
      <c r="A180" s="40"/>
      <c r="B180" s="41"/>
      <c r="C180" s="42"/>
      <c r="D180" s="227" t="s">
        <v>169</v>
      </c>
      <c r="E180" s="42"/>
      <c r="F180" s="228" t="s">
        <v>3578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169</v>
      </c>
      <c r="AU180" s="19" t="s">
        <v>81</v>
      </c>
    </row>
    <row r="181" s="2" customFormat="1" ht="16.5" customHeight="1">
      <c r="A181" s="40"/>
      <c r="B181" s="41"/>
      <c r="C181" s="214" t="s">
        <v>457</v>
      </c>
      <c r="D181" s="214" t="s">
        <v>162</v>
      </c>
      <c r="E181" s="215" t="s">
        <v>3579</v>
      </c>
      <c r="F181" s="216" t="s">
        <v>3580</v>
      </c>
      <c r="G181" s="217" t="s">
        <v>165</v>
      </c>
      <c r="H181" s="218">
        <v>5</v>
      </c>
      <c r="I181" s="219"/>
      <c r="J181" s="220">
        <f>ROUND(I181*H181,2)</f>
        <v>0</v>
      </c>
      <c r="K181" s="216" t="s">
        <v>166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269</v>
      </c>
      <c r="AT181" s="225" t="s">
        <v>162</v>
      </c>
      <c r="AU181" s="225" t="s">
        <v>81</v>
      </c>
      <c r="AY181" s="19" t="s">
        <v>160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269</v>
      </c>
      <c r="BM181" s="225" t="s">
        <v>3581</v>
      </c>
    </row>
    <row r="182" s="2" customFormat="1">
      <c r="A182" s="40"/>
      <c r="B182" s="41"/>
      <c r="C182" s="42"/>
      <c r="D182" s="227" t="s">
        <v>169</v>
      </c>
      <c r="E182" s="42"/>
      <c r="F182" s="228" t="s">
        <v>3582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169</v>
      </c>
      <c r="AU182" s="19" t="s">
        <v>81</v>
      </c>
    </row>
    <row r="183" s="2" customFormat="1" ht="16.5" customHeight="1">
      <c r="A183" s="40"/>
      <c r="B183" s="41"/>
      <c r="C183" s="279" t="s">
        <v>462</v>
      </c>
      <c r="D183" s="279" t="s">
        <v>1270</v>
      </c>
      <c r="E183" s="280" t="s">
        <v>3583</v>
      </c>
      <c r="F183" s="281" t="s">
        <v>3584</v>
      </c>
      <c r="G183" s="282" t="s">
        <v>165</v>
      </c>
      <c r="H183" s="283">
        <v>5</v>
      </c>
      <c r="I183" s="284"/>
      <c r="J183" s="285">
        <f>ROUND(I183*H183,2)</f>
        <v>0</v>
      </c>
      <c r="K183" s="281" t="s">
        <v>19</v>
      </c>
      <c r="L183" s="286"/>
      <c r="M183" s="287" t="s">
        <v>19</v>
      </c>
      <c r="N183" s="288" t="s">
        <v>43</v>
      </c>
      <c r="O183" s="86"/>
      <c r="P183" s="223">
        <f>O183*H183</f>
        <v>0</v>
      </c>
      <c r="Q183" s="223">
        <v>0.0104</v>
      </c>
      <c r="R183" s="223">
        <f>Q183*H183</f>
        <v>0.051999999999999998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367</v>
      </c>
      <c r="AT183" s="225" t="s">
        <v>1270</v>
      </c>
      <c r="AU183" s="225" t="s">
        <v>81</v>
      </c>
      <c r="AY183" s="19" t="s">
        <v>160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269</v>
      </c>
      <c r="BM183" s="225" t="s">
        <v>3585</v>
      </c>
    </row>
    <row r="184" s="2" customFormat="1" ht="24.15" customHeight="1">
      <c r="A184" s="40"/>
      <c r="B184" s="41"/>
      <c r="C184" s="214" t="s">
        <v>469</v>
      </c>
      <c r="D184" s="214" t="s">
        <v>162</v>
      </c>
      <c r="E184" s="215" t="s">
        <v>3586</v>
      </c>
      <c r="F184" s="216" t="s">
        <v>3587</v>
      </c>
      <c r="G184" s="217" t="s">
        <v>253</v>
      </c>
      <c r="H184" s="218">
        <v>0.51200000000000001</v>
      </c>
      <c r="I184" s="219"/>
      <c r="J184" s="220">
        <f>ROUND(I184*H184,2)</f>
        <v>0</v>
      </c>
      <c r="K184" s="216" t="s">
        <v>166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269</v>
      </c>
      <c r="AT184" s="225" t="s">
        <v>162</v>
      </c>
      <c r="AU184" s="225" t="s">
        <v>81</v>
      </c>
      <c r="AY184" s="19" t="s">
        <v>160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269</v>
      </c>
      <c r="BM184" s="225" t="s">
        <v>3588</v>
      </c>
    </row>
    <row r="185" s="2" customFormat="1">
      <c r="A185" s="40"/>
      <c r="B185" s="41"/>
      <c r="C185" s="42"/>
      <c r="D185" s="227" t="s">
        <v>169</v>
      </c>
      <c r="E185" s="42"/>
      <c r="F185" s="228" t="s">
        <v>3589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169</v>
      </c>
      <c r="AU185" s="19" t="s">
        <v>81</v>
      </c>
    </row>
    <row r="186" s="12" customFormat="1" ht="25.92" customHeight="1">
      <c r="A186" s="12"/>
      <c r="B186" s="198"/>
      <c r="C186" s="199"/>
      <c r="D186" s="200" t="s">
        <v>71</v>
      </c>
      <c r="E186" s="201" t="s">
        <v>3384</v>
      </c>
      <c r="F186" s="201" t="s">
        <v>3385</v>
      </c>
      <c r="G186" s="199"/>
      <c r="H186" s="199"/>
      <c r="I186" s="202"/>
      <c r="J186" s="203">
        <f>BK186</f>
        <v>0</v>
      </c>
      <c r="K186" s="199"/>
      <c r="L186" s="204"/>
      <c r="M186" s="205"/>
      <c r="N186" s="206"/>
      <c r="O186" s="206"/>
      <c r="P186" s="207">
        <f>SUM(P187:P189)</f>
        <v>0</v>
      </c>
      <c r="Q186" s="206"/>
      <c r="R186" s="207">
        <f>SUM(R187:R189)</f>
        <v>0</v>
      </c>
      <c r="S186" s="206"/>
      <c r="T186" s="208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167</v>
      </c>
      <c r="AT186" s="210" t="s">
        <v>71</v>
      </c>
      <c r="AU186" s="210" t="s">
        <v>72</v>
      </c>
      <c r="AY186" s="209" t="s">
        <v>160</v>
      </c>
      <c r="BK186" s="211">
        <f>SUM(BK187:BK189)</f>
        <v>0</v>
      </c>
    </row>
    <row r="187" s="2" customFormat="1" ht="21.75" customHeight="1">
      <c r="A187" s="40"/>
      <c r="B187" s="41"/>
      <c r="C187" s="214" t="s">
        <v>476</v>
      </c>
      <c r="D187" s="214" t="s">
        <v>162</v>
      </c>
      <c r="E187" s="215" t="s">
        <v>3590</v>
      </c>
      <c r="F187" s="216" t="s">
        <v>3591</v>
      </c>
      <c r="G187" s="217" t="s">
        <v>3388</v>
      </c>
      <c r="H187" s="218">
        <v>72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2951</v>
      </c>
      <c r="AT187" s="225" t="s">
        <v>162</v>
      </c>
      <c r="AU187" s="225" t="s">
        <v>79</v>
      </c>
      <c r="AY187" s="19" t="s">
        <v>160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2951</v>
      </c>
      <c r="BM187" s="225" t="s">
        <v>3592</v>
      </c>
    </row>
    <row r="188" s="2" customFormat="1" ht="21.75" customHeight="1">
      <c r="A188" s="40"/>
      <c r="B188" s="41"/>
      <c r="C188" s="214" t="s">
        <v>485</v>
      </c>
      <c r="D188" s="214" t="s">
        <v>162</v>
      </c>
      <c r="E188" s="215" t="s">
        <v>3391</v>
      </c>
      <c r="F188" s="216" t="s">
        <v>3392</v>
      </c>
      <c r="G188" s="217" t="s">
        <v>3388</v>
      </c>
      <c r="H188" s="218">
        <v>24</v>
      </c>
      <c r="I188" s="219"/>
      <c r="J188" s="220">
        <f>ROUND(I188*H188,2)</f>
        <v>0</v>
      </c>
      <c r="K188" s="216" t="s">
        <v>166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2951</v>
      </c>
      <c r="AT188" s="225" t="s">
        <v>162</v>
      </c>
      <c r="AU188" s="225" t="s">
        <v>79</v>
      </c>
      <c r="AY188" s="19" t="s">
        <v>160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2951</v>
      </c>
      <c r="BM188" s="225" t="s">
        <v>3593</v>
      </c>
    </row>
    <row r="189" s="2" customFormat="1">
      <c r="A189" s="40"/>
      <c r="B189" s="41"/>
      <c r="C189" s="42"/>
      <c r="D189" s="227" t="s">
        <v>169</v>
      </c>
      <c r="E189" s="42"/>
      <c r="F189" s="228" t="s">
        <v>3394</v>
      </c>
      <c r="G189" s="42"/>
      <c r="H189" s="42"/>
      <c r="I189" s="229"/>
      <c r="J189" s="42"/>
      <c r="K189" s="42"/>
      <c r="L189" s="46"/>
      <c r="M189" s="290"/>
      <c r="N189" s="291"/>
      <c r="O189" s="292"/>
      <c r="P189" s="292"/>
      <c r="Q189" s="292"/>
      <c r="R189" s="292"/>
      <c r="S189" s="292"/>
      <c r="T189" s="293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169</v>
      </c>
      <c r="AU189" s="19" t="s">
        <v>79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p1FTibOfDEkXgs76Lvib+VLvazn35cTrc4W/c6ixFWKufkt3PnLj5CuVmAMMDud4lV1L2bkjZq4i2dgkXoGFbA==" hashValue="F9DNJipRppvrr9RD0iwJZ3H0YIsM7vAmj/GDLoHhF5/aW1cmfWkXgPs86noYUsBKHIoLu9ZKpl53+BbWzuBAcw==" algorithmName="SHA-512" password="CC35"/>
  <autoFilter ref="C92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713463311"/>
    <hyperlink ref="F101" r:id="rId2" display="https://podminky.urs.cz/item/CS_URS_2023_01/998713101"/>
    <hyperlink ref="F104" r:id="rId3" display="https://podminky.urs.cz/item/CS_URS_2023_01/727112002"/>
    <hyperlink ref="F106" r:id="rId4" display="https://podminky.urs.cz/item/CS_URS_2023_01/727112041"/>
    <hyperlink ref="F108" r:id="rId5" display="https://podminky.urs.cz/item/CS_URS_2023_01/727112042"/>
    <hyperlink ref="F112" r:id="rId6" display="https://podminky.urs.cz/item/CS_URS_2023_01/732421405"/>
    <hyperlink ref="F114" r:id="rId7" display="https://podminky.urs.cz/item/CS_URS_2023_01/998732101"/>
    <hyperlink ref="F117" r:id="rId8" display="https://podminky.urs.cz/item/CS_URS_2023_01/733122221"/>
    <hyperlink ref="F119" r:id="rId9" display="https://podminky.urs.cz/item/CS_URS_2023_01/733122222"/>
    <hyperlink ref="F121" r:id="rId10" display="https://podminky.urs.cz/item/CS_URS_2023_01/733122223"/>
    <hyperlink ref="F123" r:id="rId11" display="https://podminky.urs.cz/item/CS_URS_2023_01/733122224"/>
    <hyperlink ref="F125" r:id="rId12" display="https://podminky.urs.cz/item/CS_URS_2023_01/733122225"/>
    <hyperlink ref="F127" r:id="rId13" display="https://podminky.urs.cz/item/CS_URS_2023_01/733122226"/>
    <hyperlink ref="F129" r:id="rId14" display="https://podminky.urs.cz/item/CS_URS_2023_01/733190107"/>
    <hyperlink ref="F131" r:id="rId15" display="https://podminky.urs.cz/item/CS_URS_2023_01/733811251"/>
    <hyperlink ref="F133" r:id="rId16" display="https://podminky.urs.cz/item/CS_URS_2023_01/733811252"/>
    <hyperlink ref="F135" r:id="rId17" display="https://podminky.urs.cz/item/CS_URS_2023_01/998733101"/>
    <hyperlink ref="F138" r:id="rId18" display="https://podminky.urs.cz/item/CS_URS_2023_01/734220102"/>
    <hyperlink ref="F140" r:id="rId19" display="https://podminky.urs.cz/item/CS_URS_2023_01/734221686"/>
    <hyperlink ref="F143" r:id="rId20" display="https://podminky.urs.cz/item/CS_URS_2023_01/734242415"/>
    <hyperlink ref="F145" r:id="rId21" display="https://podminky.urs.cz/item/CS_URS_2023_01/734261402"/>
    <hyperlink ref="F149" r:id="rId22" display="https://podminky.urs.cz/item/CS_URS_2023_01/734291123"/>
    <hyperlink ref="F151" r:id="rId23" display="https://podminky.urs.cz/item/CS_URS_2023_01/734292714"/>
    <hyperlink ref="F153" r:id="rId24" display="https://podminky.urs.cz/item/CS_URS_2023_01/734292715"/>
    <hyperlink ref="F155" r:id="rId25" display="https://podminky.urs.cz/item/CS_URS_2023_01/734292716"/>
    <hyperlink ref="F157" r:id="rId26" display="https://podminky.urs.cz/item/CS_URS_2023_01/734295021"/>
    <hyperlink ref="F159" r:id="rId27" display="https://podminky.urs.cz/item/CS_URS_2023_01/998734101"/>
    <hyperlink ref="F162" r:id="rId28" display="https://podminky.urs.cz/item/CS_URS_2023_01/735152472"/>
    <hyperlink ref="F164" r:id="rId29" display="https://podminky.urs.cz/item/CS_URS_2023_01/735152473"/>
    <hyperlink ref="F166" r:id="rId30" display="https://podminky.urs.cz/item/CS_URS_2023_01/735152476"/>
    <hyperlink ref="F168" r:id="rId31" display="https://podminky.urs.cz/item/CS_URS_2023_01/735152478"/>
    <hyperlink ref="F170" r:id="rId32" display="https://podminky.urs.cz/item/CS_URS_2023_01/735152480"/>
    <hyperlink ref="F172" r:id="rId33" display="https://podminky.urs.cz/item/CS_URS_2023_01/735152573"/>
    <hyperlink ref="F174" r:id="rId34" display="https://podminky.urs.cz/item/CS_URS_2023_01/735152574"/>
    <hyperlink ref="F176" r:id="rId35" display="https://podminky.urs.cz/item/CS_URS_2023_01/735152575"/>
    <hyperlink ref="F178" r:id="rId36" display="https://podminky.urs.cz/item/CS_URS_2023_01/735152578"/>
    <hyperlink ref="F180" r:id="rId37" display="https://podminky.urs.cz/item/CS_URS_2023_01/735152580"/>
    <hyperlink ref="F182" r:id="rId38" display="https://podminky.urs.cz/item/CS_URS_2023_01/735164511"/>
    <hyperlink ref="F185" r:id="rId39" display="https://podminky.urs.cz/item/CS_URS_2023_01/998735101"/>
    <hyperlink ref="F189" r:id="rId40" display="https://podminky.urs.cz/item/CS_URS_2023_01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1" customFormat="1" ht="12" customHeight="1">
      <c r="B8" s="22"/>
      <c r="D8" s="144" t="s">
        <v>122</v>
      </c>
      <c r="L8" s="22"/>
    </row>
    <row r="9" s="2" customFormat="1" ht="16.5" customHeight="1">
      <c r="A9" s="40"/>
      <c r="B9" s="46"/>
      <c r="C9" s="40"/>
      <c r="D9" s="40"/>
      <c r="E9" s="145" t="s">
        <v>123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3594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22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ROUND((SUM(BE89:BE245)),  2)</f>
        <v>0</v>
      </c>
      <c r="G35" s="40"/>
      <c r="H35" s="40"/>
      <c r="I35" s="159">
        <v>0.20999999999999999</v>
      </c>
      <c r="J35" s="158">
        <f>ROUND(((SUM(BE89:BE245))*I35),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ROUND((SUM(BF89:BF245)),  2)</f>
        <v>0</v>
      </c>
      <c r="G36" s="40"/>
      <c r="H36" s="40"/>
      <c r="I36" s="159">
        <v>0.14999999999999999</v>
      </c>
      <c r="J36" s="158">
        <f>ROUND(((SUM(BF89:BF245))*I36),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ROUND((SUM(BG89:BG245)),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ROUND((SUM(BH89:BH245)),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ROUND((SUM(BI89:BI245)),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A - stavební úpravy a přístavba - Urgentní příjem Nemocnice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01.4-3 - Vzduchotechnika 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26. 1. 2023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127</v>
      </c>
      <c r="D61" s="173"/>
      <c r="E61" s="173"/>
      <c r="F61" s="173"/>
      <c r="G61" s="173"/>
      <c r="H61" s="173"/>
      <c r="I61" s="173"/>
      <c r="J61" s="174" t="s">
        <v>128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6"/>
      <c r="C64" s="177"/>
      <c r="D64" s="178" t="s">
        <v>136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137</v>
      </c>
      <c r="E65" s="184"/>
      <c r="F65" s="184"/>
      <c r="G65" s="184"/>
      <c r="H65" s="184"/>
      <c r="I65" s="184"/>
      <c r="J65" s="185">
        <f>J91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3595</v>
      </c>
      <c r="E66" s="184"/>
      <c r="F66" s="184"/>
      <c r="G66" s="184"/>
      <c r="H66" s="184"/>
      <c r="I66" s="184"/>
      <c r="J66" s="185">
        <f>J98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3015</v>
      </c>
      <c r="E67" s="179"/>
      <c r="F67" s="179"/>
      <c r="G67" s="179"/>
      <c r="H67" s="179"/>
      <c r="I67" s="179"/>
      <c r="J67" s="180">
        <f>J237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145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Pavilon A - stavební úpravy a přístavba - Urgentní příjem Nemocnice Krnov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122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1" t="s">
        <v>123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124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 xml:space="preserve">01.4-3 - Vzduchotechnika 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 </v>
      </c>
      <c r="G83" s="42"/>
      <c r="H83" s="42"/>
      <c r="I83" s="34" t="s">
        <v>23</v>
      </c>
      <c r="J83" s="74" t="str">
        <f>IF(J14="","",J14)</f>
        <v>26. 1. 2023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 xml:space="preserve"> </v>
      </c>
      <c r="G85" s="42"/>
      <c r="H85" s="42"/>
      <c r="I85" s="34" t="s">
        <v>31</v>
      </c>
      <c r="J85" s="38" t="str">
        <f>E23</f>
        <v xml:space="preserve">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IF(E20="","",E20)</f>
        <v>Vyplň údaj</v>
      </c>
      <c r="G86" s="42"/>
      <c r="H86" s="42"/>
      <c r="I86" s="34" t="s">
        <v>34</v>
      </c>
      <c r="J86" s="38" t="str">
        <f>E26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146</v>
      </c>
      <c r="D88" s="190" t="s">
        <v>57</v>
      </c>
      <c r="E88" s="190" t="s">
        <v>53</v>
      </c>
      <c r="F88" s="190" t="s">
        <v>54</v>
      </c>
      <c r="G88" s="190" t="s">
        <v>147</v>
      </c>
      <c r="H88" s="190" t="s">
        <v>148</v>
      </c>
      <c r="I88" s="190" t="s">
        <v>149</v>
      </c>
      <c r="J88" s="190" t="s">
        <v>128</v>
      </c>
      <c r="K88" s="191" t="s">
        <v>150</v>
      </c>
      <c r="L88" s="192"/>
      <c r="M88" s="94" t="s">
        <v>19</v>
      </c>
      <c r="N88" s="95" t="s">
        <v>42</v>
      </c>
      <c r="O88" s="95" t="s">
        <v>151</v>
      </c>
      <c r="P88" s="95" t="s">
        <v>152</v>
      </c>
      <c r="Q88" s="95" t="s">
        <v>153</v>
      </c>
      <c r="R88" s="95" t="s">
        <v>154</v>
      </c>
      <c r="S88" s="95" t="s">
        <v>155</v>
      </c>
      <c r="T88" s="96" t="s">
        <v>156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157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P90+P237</f>
        <v>0</v>
      </c>
      <c r="Q89" s="98"/>
      <c r="R89" s="195">
        <f>R90+R237</f>
        <v>1.89676</v>
      </c>
      <c r="S89" s="98"/>
      <c r="T89" s="196">
        <f>T90+T237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129</v>
      </c>
      <c r="BK89" s="197">
        <f>BK90+BK237</f>
        <v>0</v>
      </c>
    </row>
    <row r="90" s="12" customFormat="1" ht="25.92" customHeight="1">
      <c r="A90" s="12"/>
      <c r="B90" s="198"/>
      <c r="C90" s="199"/>
      <c r="D90" s="200" t="s">
        <v>71</v>
      </c>
      <c r="E90" s="201" t="s">
        <v>481</v>
      </c>
      <c r="F90" s="201" t="s">
        <v>482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P91+P98</f>
        <v>0</v>
      </c>
      <c r="Q90" s="206"/>
      <c r="R90" s="207">
        <f>R91+R98</f>
        <v>1.89676</v>
      </c>
      <c r="S90" s="206"/>
      <c r="T90" s="208">
        <f>T91+T98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81</v>
      </c>
      <c r="AT90" s="210" t="s">
        <v>71</v>
      </c>
      <c r="AU90" s="210" t="s">
        <v>72</v>
      </c>
      <c r="AY90" s="209" t="s">
        <v>160</v>
      </c>
      <c r="BK90" s="211">
        <f>BK91+BK98</f>
        <v>0</v>
      </c>
    </row>
    <row r="91" s="12" customFormat="1" ht="22.8" customHeight="1">
      <c r="A91" s="12"/>
      <c r="B91" s="198"/>
      <c r="C91" s="199"/>
      <c r="D91" s="200" t="s">
        <v>71</v>
      </c>
      <c r="E91" s="212" t="s">
        <v>483</v>
      </c>
      <c r="F91" s="212" t="s">
        <v>484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SUM(P92:P97)</f>
        <v>0</v>
      </c>
      <c r="Q91" s="206"/>
      <c r="R91" s="207">
        <f>SUM(R92:R97)</f>
        <v>0.12974999999999998</v>
      </c>
      <c r="S91" s="206"/>
      <c r="T91" s="208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81</v>
      </c>
      <c r="AT91" s="210" t="s">
        <v>71</v>
      </c>
      <c r="AU91" s="210" t="s">
        <v>79</v>
      </c>
      <c r="AY91" s="209" t="s">
        <v>160</v>
      </c>
      <c r="BK91" s="211">
        <f>SUM(BK92:BK97)</f>
        <v>0</v>
      </c>
    </row>
    <row r="92" s="2" customFormat="1" ht="37.8" customHeight="1">
      <c r="A92" s="40"/>
      <c r="B92" s="41"/>
      <c r="C92" s="214" t="s">
        <v>79</v>
      </c>
      <c r="D92" s="214" t="s">
        <v>162</v>
      </c>
      <c r="E92" s="215" t="s">
        <v>3596</v>
      </c>
      <c r="F92" s="216" t="s">
        <v>3597</v>
      </c>
      <c r="G92" s="217" t="s">
        <v>181</v>
      </c>
      <c r="H92" s="218">
        <v>30</v>
      </c>
      <c r="I92" s="219"/>
      <c r="J92" s="220">
        <f>ROUND(I92*H92,2)</f>
        <v>0</v>
      </c>
      <c r="K92" s="216" t="s">
        <v>166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0.00214</v>
      </c>
      <c r="R92" s="223">
        <f>Q92*H92</f>
        <v>0.064199999999999993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269</v>
      </c>
      <c r="AT92" s="225" t="s">
        <v>162</v>
      </c>
      <c r="AU92" s="225" t="s">
        <v>81</v>
      </c>
      <c r="AY92" s="19" t="s">
        <v>160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269</v>
      </c>
      <c r="BM92" s="225" t="s">
        <v>3598</v>
      </c>
    </row>
    <row r="93" s="2" customFormat="1">
      <c r="A93" s="40"/>
      <c r="B93" s="41"/>
      <c r="C93" s="42"/>
      <c r="D93" s="227" t="s">
        <v>169</v>
      </c>
      <c r="E93" s="42"/>
      <c r="F93" s="228" t="s">
        <v>3599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169</v>
      </c>
      <c r="AU93" s="19" t="s">
        <v>81</v>
      </c>
    </row>
    <row r="94" s="2" customFormat="1" ht="16.5" customHeight="1">
      <c r="A94" s="40"/>
      <c r="B94" s="41"/>
      <c r="C94" s="279" t="s">
        <v>81</v>
      </c>
      <c r="D94" s="279" t="s">
        <v>1270</v>
      </c>
      <c r="E94" s="280" t="s">
        <v>3600</v>
      </c>
      <c r="F94" s="281" t="s">
        <v>3601</v>
      </c>
      <c r="G94" s="282" t="s">
        <v>165</v>
      </c>
      <c r="H94" s="283">
        <v>3.4500000000000002</v>
      </c>
      <c r="I94" s="284"/>
      <c r="J94" s="285">
        <f>ROUND(I94*H94,2)</f>
        <v>0</v>
      </c>
      <c r="K94" s="281" t="s">
        <v>166</v>
      </c>
      <c r="L94" s="286"/>
      <c r="M94" s="287" t="s">
        <v>19</v>
      </c>
      <c r="N94" s="288" t="s">
        <v>43</v>
      </c>
      <c r="O94" s="86"/>
      <c r="P94" s="223">
        <f>O94*H94</f>
        <v>0</v>
      </c>
      <c r="Q94" s="223">
        <v>0.019</v>
      </c>
      <c r="R94" s="223">
        <f>Q94*H94</f>
        <v>0.065549999999999997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367</v>
      </c>
      <c r="AT94" s="225" t="s">
        <v>1270</v>
      </c>
      <c r="AU94" s="225" t="s">
        <v>81</v>
      </c>
      <c r="AY94" s="19" t="s">
        <v>160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269</v>
      </c>
      <c r="BM94" s="225" t="s">
        <v>3602</v>
      </c>
    </row>
    <row r="95" s="14" customFormat="1">
      <c r="A95" s="14"/>
      <c r="B95" s="243"/>
      <c r="C95" s="244"/>
      <c r="D95" s="234" t="s">
        <v>171</v>
      </c>
      <c r="E95" s="245" t="s">
        <v>19</v>
      </c>
      <c r="F95" s="246" t="s">
        <v>3603</v>
      </c>
      <c r="G95" s="244"/>
      <c r="H95" s="247">
        <v>3.4500000000000002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171</v>
      </c>
      <c r="AU95" s="253" t="s">
        <v>81</v>
      </c>
      <c r="AV95" s="14" t="s">
        <v>81</v>
      </c>
      <c r="AW95" s="14" t="s">
        <v>33</v>
      </c>
      <c r="AX95" s="14" t="s">
        <v>79</v>
      </c>
      <c r="AY95" s="253" t="s">
        <v>160</v>
      </c>
    </row>
    <row r="96" s="2" customFormat="1" ht="24.15" customHeight="1">
      <c r="A96" s="40"/>
      <c r="B96" s="41"/>
      <c r="C96" s="214" t="s">
        <v>178</v>
      </c>
      <c r="D96" s="214" t="s">
        <v>162</v>
      </c>
      <c r="E96" s="215" t="s">
        <v>2118</v>
      </c>
      <c r="F96" s="216" t="s">
        <v>2119</v>
      </c>
      <c r="G96" s="217" t="s">
        <v>253</v>
      </c>
      <c r="H96" s="218">
        <v>0.13</v>
      </c>
      <c r="I96" s="219"/>
      <c r="J96" s="220">
        <f>ROUND(I96*H96,2)</f>
        <v>0</v>
      </c>
      <c r="K96" s="216" t="s">
        <v>166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269</v>
      </c>
      <c r="AT96" s="225" t="s">
        <v>162</v>
      </c>
      <c r="AU96" s="225" t="s">
        <v>81</v>
      </c>
      <c r="AY96" s="19" t="s">
        <v>160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269</v>
      </c>
      <c r="BM96" s="225" t="s">
        <v>3604</v>
      </c>
    </row>
    <row r="97" s="2" customFormat="1">
      <c r="A97" s="40"/>
      <c r="B97" s="41"/>
      <c r="C97" s="42"/>
      <c r="D97" s="227" t="s">
        <v>169</v>
      </c>
      <c r="E97" s="42"/>
      <c r="F97" s="228" t="s">
        <v>2121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169</v>
      </c>
      <c r="AU97" s="19" t="s">
        <v>81</v>
      </c>
    </row>
    <row r="98" s="12" customFormat="1" ht="22.8" customHeight="1">
      <c r="A98" s="12"/>
      <c r="B98" s="198"/>
      <c r="C98" s="199"/>
      <c r="D98" s="200" t="s">
        <v>71</v>
      </c>
      <c r="E98" s="212" t="s">
        <v>3605</v>
      </c>
      <c r="F98" s="212" t="s">
        <v>3606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SUM(P99:P236)</f>
        <v>0</v>
      </c>
      <c r="Q98" s="206"/>
      <c r="R98" s="207">
        <f>SUM(R99:R236)</f>
        <v>1.76701</v>
      </c>
      <c r="S98" s="206"/>
      <c r="T98" s="208">
        <f>SUM(T99:T236)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81</v>
      </c>
      <c r="AT98" s="210" t="s">
        <v>71</v>
      </c>
      <c r="AU98" s="210" t="s">
        <v>79</v>
      </c>
      <c r="AY98" s="209" t="s">
        <v>160</v>
      </c>
      <c r="BK98" s="211">
        <f>SUM(BK99:BK236)</f>
        <v>0</v>
      </c>
    </row>
    <row r="99" s="2" customFormat="1" ht="16.5" customHeight="1">
      <c r="A99" s="40"/>
      <c r="B99" s="41"/>
      <c r="C99" s="214" t="s">
        <v>167</v>
      </c>
      <c r="D99" s="214" t="s">
        <v>162</v>
      </c>
      <c r="E99" s="215" t="s">
        <v>3607</v>
      </c>
      <c r="F99" s="216" t="s">
        <v>3608</v>
      </c>
      <c r="G99" s="217" t="s">
        <v>165</v>
      </c>
      <c r="H99" s="218">
        <v>1</v>
      </c>
      <c r="I99" s="219"/>
      <c r="J99" s="220">
        <f>ROUND(I99*H99,2)</f>
        <v>0</v>
      </c>
      <c r="K99" s="216" t="s">
        <v>166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269</v>
      </c>
      <c r="AT99" s="225" t="s">
        <v>162</v>
      </c>
      <c r="AU99" s="225" t="s">
        <v>81</v>
      </c>
      <c r="AY99" s="19" t="s">
        <v>160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269</v>
      </c>
      <c r="BM99" s="225" t="s">
        <v>3609</v>
      </c>
    </row>
    <row r="100" s="2" customFormat="1">
      <c r="A100" s="40"/>
      <c r="B100" s="41"/>
      <c r="C100" s="42"/>
      <c r="D100" s="227" t="s">
        <v>169</v>
      </c>
      <c r="E100" s="42"/>
      <c r="F100" s="228" t="s">
        <v>3610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169</v>
      </c>
      <c r="AU100" s="19" t="s">
        <v>81</v>
      </c>
    </row>
    <row r="101" s="2" customFormat="1" ht="24.15" customHeight="1">
      <c r="A101" s="40"/>
      <c r="B101" s="41"/>
      <c r="C101" s="279" t="s">
        <v>199</v>
      </c>
      <c r="D101" s="279" t="s">
        <v>1270</v>
      </c>
      <c r="E101" s="280" t="s">
        <v>3611</v>
      </c>
      <c r="F101" s="281" t="s">
        <v>3612</v>
      </c>
      <c r="G101" s="282" t="s">
        <v>165</v>
      </c>
      <c r="H101" s="283">
        <v>1</v>
      </c>
      <c r="I101" s="284"/>
      <c r="J101" s="285">
        <f>ROUND(I101*H101,2)</f>
        <v>0</v>
      </c>
      <c r="K101" s="281" t="s">
        <v>166</v>
      </c>
      <c r="L101" s="286"/>
      <c r="M101" s="287" t="s">
        <v>19</v>
      </c>
      <c r="N101" s="288" t="s">
        <v>43</v>
      </c>
      <c r="O101" s="86"/>
      <c r="P101" s="223">
        <f>O101*H101</f>
        <v>0</v>
      </c>
      <c r="Q101" s="223">
        <v>0.0106</v>
      </c>
      <c r="R101" s="223">
        <f>Q101*H101</f>
        <v>0.0106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367</v>
      </c>
      <c r="AT101" s="225" t="s">
        <v>1270</v>
      </c>
      <c r="AU101" s="225" t="s">
        <v>81</v>
      </c>
      <c r="AY101" s="19" t="s">
        <v>160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269</v>
      </c>
      <c r="BM101" s="225" t="s">
        <v>3613</v>
      </c>
    </row>
    <row r="102" s="2" customFormat="1" ht="21.75" customHeight="1">
      <c r="A102" s="40"/>
      <c r="B102" s="41"/>
      <c r="C102" s="214" t="s">
        <v>204</v>
      </c>
      <c r="D102" s="214" t="s">
        <v>162</v>
      </c>
      <c r="E102" s="215" t="s">
        <v>3614</v>
      </c>
      <c r="F102" s="216" t="s">
        <v>3615</v>
      </c>
      <c r="G102" s="217" t="s">
        <v>165</v>
      </c>
      <c r="H102" s="218">
        <v>5</v>
      </c>
      <c r="I102" s="219"/>
      <c r="J102" s="220">
        <f>ROUND(I102*H102,2)</f>
        <v>0</v>
      </c>
      <c r="K102" s="216" t="s">
        <v>166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269</v>
      </c>
      <c r="AT102" s="225" t="s">
        <v>162</v>
      </c>
      <c r="AU102" s="225" t="s">
        <v>81</v>
      </c>
      <c r="AY102" s="19" t="s">
        <v>160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269</v>
      </c>
      <c r="BM102" s="225" t="s">
        <v>3616</v>
      </c>
    </row>
    <row r="103" s="2" customFormat="1">
      <c r="A103" s="40"/>
      <c r="B103" s="41"/>
      <c r="C103" s="42"/>
      <c r="D103" s="227" t="s">
        <v>169</v>
      </c>
      <c r="E103" s="42"/>
      <c r="F103" s="228" t="s">
        <v>3617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169</v>
      </c>
      <c r="AU103" s="19" t="s">
        <v>81</v>
      </c>
    </row>
    <row r="104" s="2" customFormat="1" ht="24.15" customHeight="1">
      <c r="A104" s="40"/>
      <c r="B104" s="41"/>
      <c r="C104" s="279" t="s">
        <v>213</v>
      </c>
      <c r="D104" s="279" t="s">
        <v>1270</v>
      </c>
      <c r="E104" s="280" t="s">
        <v>3618</v>
      </c>
      <c r="F104" s="281" t="s">
        <v>3619</v>
      </c>
      <c r="G104" s="282" t="s">
        <v>165</v>
      </c>
      <c r="H104" s="283">
        <v>5</v>
      </c>
      <c r="I104" s="284"/>
      <c r="J104" s="285">
        <f>ROUND(I104*H104,2)</f>
        <v>0</v>
      </c>
      <c r="K104" s="281" t="s">
        <v>166</v>
      </c>
      <c r="L104" s="286"/>
      <c r="M104" s="287" t="s">
        <v>19</v>
      </c>
      <c r="N104" s="288" t="s">
        <v>43</v>
      </c>
      <c r="O104" s="86"/>
      <c r="P104" s="223">
        <f>O104*H104</f>
        <v>0</v>
      </c>
      <c r="Q104" s="223">
        <v>0.0016000000000000001</v>
      </c>
      <c r="R104" s="223">
        <f>Q104*H104</f>
        <v>0.0080000000000000002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367</v>
      </c>
      <c r="AT104" s="225" t="s">
        <v>1270</v>
      </c>
      <c r="AU104" s="225" t="s">
        <v>81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269</v>
      </c>
      <c r="BM104" s="225" t="s">
        <v>3620</v>
      </c>
    </row>
    <row r="105" s="2" customFormat="1" ht="24.15" customHeight="1">
      <c r="A105" s="40"/>
      <c r="B105" s="41"/>
      <c r="C105" s="214" t="s">
        <v>219</v>
      </c>
      <c r="D105" s="214" t="s">
        <v>162</v>
      </c>
      <c r="E105" s="215" t="s">
        <v>3621</v>
      </c>
      <c r="F105" s="216" t="s">
        <v>3622</v>
      </c>
      <c r="G105" s="217" t="s">
        <v>165</v>
      </c>
      <c r="H105" s="218">
        <v>22</v>
      </c>
      <c r="I105" s="219"/>
      <c r="J105" s="220">
        <f>ROUND(I105*H105,2)</f>
        <v>0</v>
      </c>
      <c r="K105" s="216" t="s">
        <v>166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269</v>
      </c>
      <c r="AT105" s="225" t="s">
        <v>162</v>
      </c>
      <c r="AU105" s="225" t="s">
        <v>81</v>
      </c>
      <c r="AY105" s="19" t="s">
        <v>160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269</v>
      </c>
      <c r="BM105" s="225" t="s">
        <v>3623</v>
      </c>
    </row>
    <row r="106" s="2" customFormat="1">
      <c r="A106" s="40"/>
      <c r="B106" s="41"/>
      <c r="C106" s="42"/>
      <c r="D106" s="227" t="s">
        <v>169</v>
      </c>
      <c r="E106" s="42"/>
      <c r="F106" s="228" t="s">
        <v>3624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169</v>
      </c>
      <c r="AU106" s="19" t="s">
        <v>81</v>
      </c>
    </row>
    <row r="107" s="2" customFormat="1" ht="24.15" customHeight="1">
      <c r="A107" s="40"/>
      <c r="B107" s="41"/>
      <c r="C107" s="279" t="s">
        <v>228</v>
      </c>
      <c r="D107" s="279" t="s">
        <v>1270</v>
      </c>
      <c r="E107" s="280" t="s">
        <v>3625</v>
      </c>
      <c r="F107" s="281" t="s">
        <v>3626</v>
      </c>
      <c r="G107" s="282" t="s">
        <v>165</v>
      </c>
      <c r="H107" s="283">
        <v>22</v>
      </c>
      <c r="I107" s="284"/>
      <c r="J107" s="285">
        <f>ROUND(I107*H107,2)</f>
        <v>0</v>
      </c>
      <c r="K107" s="281" t="s">
        <v>166</v>
      </c>
      <c r="L107" s="286"/>
      <c r="M107" s="287" t="s">
        <v>19</v>
      </c>
      <c r="N107" s="288" t="s">
        <v>43</v>
      </c>
      <c r="O107" s="86"/>
      <c r="P107" s="223">
        <f>O107*H107</f>
        <v>0</v>
      </c>
      <c r="Q107" s="223">
        <v>0.0019</v>
      </c>
      <c r="R107" s="223">
        <f>Q107*H107</f>
        <v>0.041799999999999997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367</v>
      </c>
      <c r="AT107" s="225" t="s">
        <v>1270</v>
      </c>
      <c r="AU107" s="225" t="s">
        <v>81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269</v>
      </c>
      <c r="BM107" s="225" t="s">
        <v>3627</v>
      </c>
    </row>
    <row r="108" s="2" customFormat="1" ht="21.75" customHeight="1">
      <c r="A108" s="40"/>
      <c r="B108" s="41"/>
      <c r="C108" s="214" t="s">
        <v>212</v>
      </c>
      <c r="D108" s="214" t="s">
        <v>162</v>
      </c>
      <c r="E108" s="215" t="s">
        <v>3628</v>
      </c>
      <c r="F108" s="216" t="s">
        <v>3629</v>
      </c>
      <c r="G108" s="217" t="s">
        <v>165</v>
      </c>
      <c r="H108" s="218">
        <v>8</v>
      </c>
      <c r="I108" s="219"/>
      <c r="J108" s="220">
        <f>ROUND(I108*H108,2)</f>
        <v>0</v>
      </c>
      <c r="K108" s="216" t="s">
        <v>166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269</v>
      </c>
      <c r="AT108" s="225" t="s">
        <v>162</v>
      </c>
      <c r="AU108" s="225" t="s">
        <v>81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269</v>
      </c>
      <c r="BM108" s="225" t="s">
        <v>3630</v>
      </c>
    </row>
    <row r="109" s="2" customFormat="1">
      <c r="A109" s="40"/>
      <c r="B109" s="41"/>
      <c r="C109" s="42"/>
      <c r="D109" s="227" t="s">
        <v>169</v>
      </c>
      <c r="E109" s="42"/>
      <c r="F109" s="228" t="s">
        <v>3631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169</v>
      </c>
      <c r="AU109" s="19" t="s">
        <v>81</v>
      </c>
    </row>
    <row r="110" s="2" customFormat="1" ht="16.5" customHeight="1">
      <c r="A110" s="40"/>
      <c r="B110" s="41"/>
      <c r="C110" s="279" t="s">
        <v>239</v>
      </c>
      <c r="D110" s="279" t="s">
        <v>1270</v>
      </c>
      <c r="E110" s="280" t="s">
        <v>3632</v>
      </c>
      <c r="F110" s="281" t="s">
        <v>3633</v>
      </c>
      <c r="G110" s="282" t="s">
        <v>165</v>
      </c>
      <c r="H110" s="283">
        <v>8</v>
      </c>
      <c r="I110" s="284"/>
      <c r="J110" s="285">
        <f>ROUND(I110*H110,2)</f>
        <v>0</v>
      </c>
      <c r="K110" s="281" t="s">
        <v>166</v>
      </c>
      <c r="L110" s="286"/>
      <c r="M110" s="287" t="s">
        <v>19</v>
      </c>
      <c r="N110" s="288" t="s">
        <v>43</v>
      </c>
      <c r="O110" s="86"/>
      <c r="P110" s="223">
        <f>O110*H110</f>
        <v>0</v>
      </c>
      <c r="Q110" s="223">
        <v>0.0011999999999999999</v>
      </c>
      <c r="R110" s="223">
        <f>Q110*H110</f>
        <v>0.0095999999999999992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367</v>
      </c>
      <c r="AT110" s="225" t="s">
        <v>1270</v>
      </c>
      <c r="AU110" s="225" t="s">
        <v>81</v>
      </c>
      <c r="AY110" s="19" t="s">
        <v>160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269</v>
      </c>
      <c r="BM110" s="225" t="s">
        <v>3634</v>
      </c>
    </row>
    <row r="111" s="2" customFormat="1" ht="24.15" customHeight="1">
      <c r="A111" s="40"/>
      <c r="B111" s="41"/>
      <c r="C111" s="214" t="s">
        <v>244</v>
      </c>
      <c r="D111" s="214" t="s">
        <v>162</v>
      </c>
      <c r="E111" s="215" t="s">
        <v>3635</v>
      </c>
      <c r="F111" s="216" t="s">
        <v>3636</v>
      </c>
      <c r="G111" s="217" t="s">
        <v>207</v>
      </c>
      <c r="H111" s="218">
        <v>87</v>
      </c>
      <c r="I111" s="219"/>
      <c r="J111" s="220">
        <f>ROUND(I111*H111,2)</f>
        <v>0</v>
      </c>
      <c r="K111" s="216" t="s">
        <v>166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269</v>
      </c>
      <c r="AT111" s="225" t="s">
        <v>162</v>
      </c>
      <c r="AU111" s="225" t="s">
        <v>81</v>
      </c>
      <c r="AY111" s="19" t="s">
        <v>160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269</v>
      </c>
      <c r="BM111" s="225" t="s">
        <v>3637</v>
      </c>
    </row>
    <row r="112" s="2" customFormat="1">
      <c r="A112" s="40"/>
      <c r="B112" s="41"/>
      <c r="C112" s="42"/>
      <c r="D112" s="227" t="s">
        <v>169</v>
      </c>
      <c r="E112" s="42"/>
      <c r="F112" s="228" t="s">
        <v>3638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169</v>
      </c>
      <c r="AU112" s="19" t="s">
        <v>81</v>
      </c>
    </row>
    <row r="113" s="2" customFormat="1" ht="16.5" customHeight="1">
      <c r="A113" s="40"/>
      <c r="B113" s="41"/>
      <c r="C113" s="279" t="s">
        <v>250</v>
      </c>
      <c r="D113" s="279" t="s">
        <v>1270</v>
      </c>
      <c r="E113" s="280" t="s">
        <v>3639</v>
      </c>
      <c r="F113" s="281" t="s">
        <v>3640</v>
      </c>
      <c r="G113" s="282" t="s">
        <v>207</v>
      </c>
      <c r="H113" s="283">
        <v>34.799999999999997</v>
      </c>
      <c r="I113" s="284"/>
      <c r="J113" s="285">
        <f>ROUND(I113*H113,2)</f>
        <v>0</v>
      </c>
      <c r="K113" s="281" t="s">
        <v>166</v>
      </c>
      <c r="L113" s="286"/>
      <c r="M113" s="287" t="s">
        <v>19</v>
      </c>
      <c r="N113" s="288" t="s">
        <v>43</v>
      </c>
      <c r="O113" s="86"/>
      <c r="P113" s="223">
        <f>O113*H113</f>
        <v>0</v>
      </c>
      <c r="Q113" s="223">
        <v>0.0018</v>
      </c>
      <c r="R113" s="223">
        <f>Q113*H113</f>
        <v>0.062639999999999987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367</v>
      </c>
      <c r="AT113" s="225" t="s">
        <v>1270</v>
      </c>
      <c r="AU113" s="225" t="s">
        <v>81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269</v>
      </c>
      <c r="BM113" s="225" t="s">
        <v>3641</v>
      </c>
    </row>
    <row r="114" s="14" customFormat="1">
      <c r="A114" s="14"/>
      <c r="B114" s="243"/>
      <c r="C114" s="244"/>
      <c r="D114" s="234" t="s">
        <v>171</v>
      </c>
      <c r="E114" s="245" t="s">
        <v>19</v>
      </c>
      <c r="F114" s="246" t="s">
        <v>3642</v>
      </c>
      <c r="G114" s="244"/>
      <c r="H114" s="247">
        <v>34.799999999999997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171</v>
      </c>
      <c r="AU114" s="253" t="s">
        <v>81</v>
      </c>
      <c r="AV114" s="14" t="s">
        <v>81</v>
      </c>
      <c r="AW114" s="14" t="s">
        <v>33</v>
      </c>
      <c r="AX114" s="14" t="s">
        <v>79</v>
      </c>
      <c r="AY114" s="253" t="s">
        <v>160</v>
      </c>
    </row>
    <row r="115" s="2" customFormat="1" ht="16.5" customHeight="1">
      <c r="A115" s="40"/>
      <c r="B115" s="41"/>
      <c r="C115" s="279" t="s">
        <v>257</v>
      </c>
      <c r="D115" s="279" t="s">
        <v>1270</v>
      </c>
      <c r="E115" s="280" t="s">
        <v>3643</v>
      </c>
      <c r="F115" s="281" t="s">
        <v>3644</v>
      </c>
      <c r="G115" s="282" t="s">
        <v>207</v>
      </c>
      <c r="H115" s="283">
        <v>26.399999999999999</v>
      </c>
      <c r="I115" s="284"/>
      <c r="J115" s="285">
        <f>ROUND(I115*H115,2)</f>
        <v>0</v>
      </c>
      <c r="K115" s="281" t="s">
        <v>166</v>
      </c>
      <c r="L115" s="286"/>
      <c r="M115" s="287" t="s">
        <v>19</v>
      </c>
      <c r="N115" s="288" t="s">
        <v>43</v>
      </c>
      <c r="O115" s="86"/>
      <c r="P115" s="223">
        <f>O115*H115</f>
        <v>0</v>
      </c>
      <c r="Q115" s="223">
        <v>0.0019</v>
      </c>
      <c r="R115" s="223">
        <f>Q115*H115</f>
        <v>0.050159999999999996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367</v>
      </c>
      <c r="AT115" s="225" t="s">
        <v>1270</v>
      </c>
      <c r="AU115" s="225" t="s">
        <v>81</v>
      </c>
      <c r="AY115" s="19" t="s">
        <v>160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269</v>
      </c>
      <c r="BM115" s="225" t="s">
        <v>3645</v>
      </c>
    </row>
    <row r="116" s="14" customFormat="1">
      <c r="A116" s="14"/>
      <c r="B116" s="243"/>
      <c r="C116" s="244"/>
      <c r="D116" s="234" t="s">
        <v>171</v>
      </c>
      <c r="E116" s="245" t="s">
        <v>19</v>
      </c>
      <c r="F116" s="246" t="s">
        <v>3646</v>
      </c>
      <c r="G116" s="244"/>
      <c r="H116" s="247">
        <v>26.399999999999999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171</v>
      </c>
      <c r="AU116" s="253" t="s">
        <v>81</v>
      </c>
      <c r="AV116" s="14" t="s">
        <v>81</v>
      </c>
      <c r="AW116" s="14" t="s">
        <v>33</v>
      </c>
      <c r="AX116" s="14" t="s">
        <v>79</v>
      </c>
      <c r="AY116" s="253" t="s">
        <v>160</v>
      </c>
    </row>
    <row r="117" s="2" customFormat="1" ht="16.5" customHeight="1">
      <c r="A117" s="40"/>
      <c r="B117" s="41"/>
      <c r="C117" s="279" t="s">
        <v>8</v>
      </c>
      <c r="D117" s="279" t="s">
        <v>1270</v>
      </c>
      <c r="E117" s="280" t="s">
        <v>3647</v>
      </c>
      <c r="F117" s="281" t="s">
        <v>3648</v>
      </c>
      <c r="G117" s="282" t="s">
        <v>207</v>
      </c>
      <c r="H117" s="283">
        <v>18</v>
      </c>
      <c r="I117" s="284"/>
      <c r="J117" s="285">
        <f>ROUND(I117*H117,2)</f>
        <v>0</v>
      </c>
      <c r="K117" s="281" t="s">
        <v>166</v>
      </c>
      <c r="L117" s="286"/>
      <c r="M117" s="287" t="s">
        <v>19</v>
      </c>
      <c r="N117" s="288" t="s">
        <v>43</v>
      </c>
      <c r="O117" s="86"/>
      <c r="P117" s="223">
        <f>O117*H117</f>
        <v>0</v>
      </c>
      <c r="Q117" s="223">
        <v>0.0023</v>
      </c>
      <c r="R117" s="223">
        <f>Q117*H117</f>
        <v>0.041399999999999999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367</v>
      </c>
      <c r="AT117" s="225" t="s">
        <v>1270</v>
      </c>
      <c r="AU117" s="225" t="s">
        <v>81</v>
      </c>
      <c r="AY117" s="19" t="s">
        <v>160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269</v>
      </c>
      <c r="BM117" s="225" t="s">
        <v>3649</v>
      </c>
    </row>
    <row r="118" s="2" customFormat="1" ht="16.5" customHeight="1">
      <c r="A118" s="40"/>
      <c r="B118" s="41"/>
      <c r="C118" s="279" t="s">
        <v>269</v>
      </c>
      <c r="D118" s="279" t="s">
        <v>1270</v>
      </c>
      <c r="E118" s="280" t="s">
        <v>3650</v>
      </c>
      <c r="F118" s="281" t="s">
        <v>3651</v>
      </c>
      <c r="G118" s="282" t="s">
        <v>207</v>
      </c>
      <c r="H118" s="283">
        <v>11</v>
      </c>
      <c r="I118" s="284"/>
      <c r="J118" s="285">
        <f>ROUND(I118*H118,2)</f>
        <v>0</v>
      </c>
      <c r="K118" s="281" t="s">
        <v>166</v>
      </c>
      <c r="L118" s="286"/>
      <c r="M118" s="287" t="s">
        <v>19</v>
      </c>
      <c r="N118" s="288" t="s">
        <v>43</v>
      </c>
      <c r="O118" s="86"/>
      <c r="P118" s="223">
        <f>O118*H118</f>
        <v>0</v>
      </c>
      <c r="Q118" s="223">
        <v>0.0020999999999999999</v>
      </c>
      <c r="R118" s="223">
        <f>Q118*H118</f>
        <v>0.023099999999999999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367</v>
      </c>
      <c r="AT118" s="225" t="s">
        <v>1270</v>
      </c>
      <c r="AU118" s="225" t="s">
        <v>81</v>
      </c>
      <c r="AY118" s="19" t="s">
        <v>160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269</v>
      </c>
      <c r="BM118" s="225" t="s">
        <v>3652</v>
      </c>
    </row>
    <row r="119" s="2" customFormat="1" ht="16.5" customHeight="1">
      <c r="A119" s="40"/>
      <c r="B119" s="41"/>
      <c r="C119" s="279" t="s">
        <v>275</v>
      </c>
      <c r="D119" s="279" t="s">
        <v>1270</v>
      </c>
      <c r="E119" s="280" t="s">
        <v>3653</v>
      </c>
      <c r="F119" s="281" t="s">
        <v>3654</v>
      </c>
      <c r="G119" s="282" t="s">
        <v>207</v>
      </c>
      <c r="H119" s="283">
        <v>7</v>
      </c>
      <c r="I119" s="284"/>
      <c r="J119" s="285">
        <f>ROUND(I119*H119,2)</f>
        <v>0</v>
      </c>
      <c r="K119" s="281" t="s">
        <v>166</v>
      </c>
      <c r="L119" s="286"/>
      <c r="M119" s="287" t="s">
        <v>19</v>
      </c>
      <c r="N119" s="288" t="s">
        <v>43</v>
      </c>
      <c r="O119" s="86"/>
      <c r="P119" s="223">
        <f>O119*H119</f>
        <v>0</v>
      </c>
      <c r="Q119" s="223">
        <v>0.0028</v>
      </c>
      <c r="R119" s="223">
        <f>Q119*H119</f>
        <v>0.019599999999999999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367</v>
      </c>
      <c r="AT119" s="225" t="s">
        <v>1270</v>
      </c>
      <c r="AU119" s="225" t="s">
        <v>81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269</v>
      </c>
      <c r="BM119" s="225" t="s">
        <v>3655</v>
      </c>
    </row>
    <row r="120" s="2" customFormat="1" ht="24.15" customHeight="1">
      <c r="A120" s="40"/>
      <c r="B120" s="41"/>
      <c r="C120" s="214" t="s">
        <v>283</v>
      </c>
      <c r="D120" s="214" t="s">
        <v>162</v>
      </c>
      <c r="E120" s="215" t="s">
        <v>3656</v>
      </c>
      <c r="F120" s="216" t="s">
        <v>3657</v>
      </c>
      <c r="G120" s="217" t="s">
        <v>207</v>
      </c>
      <c r="H120" s="218">
        <v>19</v>
      </c>
      <c r="I120" s="219"/>
      <c r="J120" s="220">
        <f>ROUND(I120*H120,2)</f>
        <v>0</v>
      </c>
      <c r="K120" s="216" t="s">
        <v>166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269</v>
      </c>
      <c r="AT120" s="225" t="s">
        <v>162</v>
      </c>
      <c r="AU120" s="225" t="s">
        <v>81</v>
      </c>
      <c r="AY120" s="19" t="s">
        <v>160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269</v>
      </c>
      <c r="BM120" s="225" t="s">
        <v>3658</v>
      </c>
    </row>
    <row r="121" s="2" customFormat="1">
      <c r="A121" s="40"/>
      <c r="B121" s="41"/>
      <c r="C121" s="42"/>
      <c r="D121" s="227" t="s">
        <v>169</v>
      </c>
      <c r="E121" s="42"/>
      <c r="F121" s="228" t="s">
        <v>3659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169</v>
      </c>
      <c r="AU121" s="19" t="s">
        <v>81</v>
      </c>
    </row>
    <row r="122" s="2" customFormat="1" ht="16.5" customHeight="1">
      <c r="A122" s="40"/>
      <c r="B122" s="41"/>
      <c r="C122" s="279" t="s">
        <v>289</v>
      </c>
      <c r="D122" s="279" t="s">
        <v>1270</v>
      </c>
      <c r="E122" s="280" t="s">
        <v>3660</v>
      </c>
      <c r="F122" s="281" t="s">
        <v>3661</v>
      </c>
      <c r="G122" s="282" t="s">
        <v>207</v>
      </c>
      <c r="H122" s="283">
        <v>9.5999999999999996</v>
      </c>
      <c r="I122" s="284"/>
      <c r="J122" s="285">
        <f>ROUND(I122*H122,2)</f>
        <v>0</v>
      </c>
      <c r="K122" s="281" t="s">
        <v>166</v>
      </c>
      <c r="L122" s="286"/>
      <c r="M122" s="287" t="s">
        <v>19</v>
      </c>
      <c r="N122" s="288" t="s">
        <v>43</v>
      </c>
      <c r="O122" s="86"/>
      <c r="P122" s="223">
        <f>O122*H122</f>
        <v>0</v>
      </c>
      <c r="Q122" s="223">
        <v>0.0032000000000000002</v>
      </c>
      <c r="R122" s="223">
        <f>Q122*H122</f>
        <v>0.030720000000000001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367</v>
      </c>
      <c r="AT122" s="225" t="s">
        <v>1270</v>
      </c>
      <c r="AU122" s="225" t="s">
        <v>81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269</v>
      </c>
      <c r="BM122" s="225" t="s">
        <v>3662</v>
      </c>
    </row>
    <row r="123" s="14" customFormat="1">
      <c r="A123" s="14"/>
      <c r="B123" s="243"/>
      <c r="C123" s="244"/>
      <c r="D123" s="234" t="s">
        <v>171</v>
      </c>
      <c r="E123" s="245" t="s">
        <v>19</v>
      </c>
      <c r="F123" s="246" t="s">
        <v>3663</v>
      </c>
      <c r="G123" s="244"/>
      <c r="H123" s="247">
        <v>9.5999999999999996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171</v>
      </c>
      <c r="AU123" s="253" t="s">
        <v>81</v>
      </c>
      <c r="AV123" s="14" t="s">
        <v>81</v>
      </c>
      <c r="AW123" s="14" t="s">
        <v>33</v>
      </c>
      <c r="AX123" s="14" t="s">
        <v>79</v>
      </c>
      <c r="AY123" s="253" t="s">
        <v>160</v>
      </c>
    </row>
    <row r="124" s="2" customFormat="1" ht="16.5" customHeight="1">
      <c r="A124" s="40"/>
      <c r="B124" s="41"/>
      <c r="C124" s="279" t="s">
        <v>295</v>
      </c>
      <c r="D124" s="279" t="s">
        <v>1270</v>
      </c>
      <c r="E124" s="280" t="s">
        <v>3664</v>
      </c>
      <c r="F124" s="281" t="s">
        <v>3665</v>
      </c>
      <c r="G124" s="282" t="s">
        <v>207</v>
      </c>
      <c r="H124" s="283">
        <v>10.800000000000001</v>
      </c>
      <c r="I124" s="284"/>
      <c r="J124" s="285">
        <f>ROUND(I124*H124,2)</f>
        <v>0</v>
      </c>
      <c r="K124" s="281" t="s">
        <v>166</v>
      </c>
      <c r="L124" s="286"/>
      <c r="M124" s="287" t="s">
        <v>19</v>
      </c>
      <c r="N124" s="288" t="s">
        <v>43</v>
      </c>
      <c r="O124" s="86"/>
      <c r="P124" s="223">
        <f>O124*H124</f>
        <v>0</v>
      </c>
      <c r="Q124" s="223">
        <v>0.0035000000000000001</v>
      </c>
      <c r="R124" s="223">
        <f>Q124*H124</f>
        <v>0.0378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367</v>
      </c>
      <c r="AT124" s="225" t="s">
        <v>1270</v>
      </c>
      <c r="AU124" s="225" t="s">
        <v>81</v>
      </c>
      <c r="AY124" s="19" t="s">
        <v>160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269</v>
      </c>
      <c r="BM124" s="225" t="s">
        <v>3666</v>
      </c>
    </row>
    <row r="125" s="14" customFormat="1">
      <c r="A125" s="14"/>
      <c r="B125" s="243"/>
      <c r="C125" s="244"/>
      <c r="D125" s="234" t="s">
        <v>171</v>
      </c>
      <c r="E125" s="245" t="s">
        <v>19</v>
      </c>
      <c r="F125" s="246" t="s">
        <v>3667</v>
      </c>
      <c r="G125" s="244"/>
      <c r="H125" s="247">
        <v>10.800000000000001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171</v>
      </c>
      <c r="AU125" s="253" t="s">
        <v>81</v>
      </c>
      <c r="AV125" s="14" t="s">
        <v>81</v>
      </c>
      <c r="AW125" s="14" t="s">
        <v>33</v>
      </c>
      <c r="AX125" s="14" t="s">
        <v>79</v>
      </c>
      <c r="AY125" s="253" t="s">
        <v>160</v>
      </c>
    </row>
    <row r="126" s="2" customFormat="1" ht="16.5" customHeight="1">
      <c r="A126" s="40"/>
      <c r="B126" s="41"/>
      <c r="C126" s="279" t="s">
        <v>7</v>
      </c>
      <c r="D126" s="279" t="s">
        <v>1270</v>
      </c>
      <c r="E126" s="280" t="s">
        <v>3668</v>
      </c>
      <c r="F126" s="281" t="s">
        <v>3669</v>
      </c>
      <c r="G126" s="282" t="s">
        <v>207</v>
      </c>
      <c r="H126" s="283">
        <v>2.3999999999999999</v>
      </c>
      <c r="I126" s="284"/>
      <c r="J126" s="285">
        <f>ROUND(I126*H126,2)</f>
        <v>0</v>
      </c>
      <c r="K126" s="281" t="s">
        <v>166</v>
      </c>
      <c r="L126" s="286"/>
      <c r="M126" s="287" t="s">
        <v>19</v>
      </c>
      <c r="N126" s="288" t="s">
        <v>43</v>
      </c>
      <c r="O126" s="86"/>
      <c r="P126" s="223">
        <f>O126*H126</f>
        <v>0</v>
      </c>
      <c r="Q126" s="223">
        <v>0.0038</v>
      </c>
      <c r="R126" s="223">
        <f>Q126*H126</f>
        <v>0.0091199999999999996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367</v>
      </c>
      <c r="AT126" s="225" t="s">
        <v>1270</v>
      </c>
      <c r="AU126" s="225" t="s">
        <v>81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269</v>
      </c>
      <c r="BM126" s="225" t="s">
        <v>3670</v>
      </c>
    </row>
    <row r="127" s="14" customFormat="1">
      <c r="A127" s="14"/>
      <c r="B127" s="243"/>
      <c r="C127" s="244"/>
      <c r="D127" s="234" t="s">
        <v>171</v>
      </c>
      <c r="E127" s="245" t="s">
        <v>19</v>
      </c>
      <c r="F127" s="246" t="s">
        <v>3671</v>
      </c>
      <c r="G127" s="244"/>
      <c r="H127" s="247">
        <v>2.3999999999999999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171</v>
      </c>
      <c r="AU127" s="253" t="s">
        <v>81</v>
      </c>
      <c r="AV127" s="14" t="s">
        <v>81</v>
      </c>
      <c r="AW127" s="14" t="s">
        <v>33</v>
      </c>
      <c r="AX127" s="14" t="s">
        <v>79</v>
      </c>
      <c r="AY127" s="253" t="s">
        <v>160</v>
      </c>
    </row>
    <row r="128" s="2" customFormat="1" ht="24.15" customHeight="1">
      <c r="A128" s="40"/>
      <c r="B128" s="41"/>
      <c r="C128" s="214" t="s">
        <v>304</v>
      </c>
      <c r="D128" s="214" t="s">
        <v>162</v>
      </c>
      <c r="E128" s="215" t="s">
        <v>3672</v>
      </c>
      <c r="F128" s="216" t="s">
        <v>3673</v>
      </c>
      <c r="G128" s="217" t="s">
        <v>207</v>
      </c>
      <c r="H128" s="218">
        <v>19</v>
      </c>
      <c r="I128" s="219"/>
      <c r="J128" s="220">
        <f>ROUND(I128*H128,2)</f>
        <v>0</v>
      </c>
      <c r="K128" s="216" t="s">
        <v>166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269</v>
      </c>
      <c r="AT128" s="225" t="s">
        <v>162</v>
      </c>
      <c r="AU128" s="225" t="s">
        <v>81</v>
      </c>
      <c r="AY128" s="19" t="s">
        <v>160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269</v>
      </c>
      <c r="BM128" s="225" t="s">
        <v>3674</v>
      </c>
    </row>
    <row r="129" s="2" customFormat="1">
      <c r="A129" s="40"/>
      <c r="B129" s="41"/>
      <c r="C129" s="42"/>
      <c r="D129" s="227" t="s">
        <v>169</v>
      </c>
      <c r="E129" s="42"/>
      <c r="F129" s="228" t="s">
        <v>3675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169</v>
      </c>
      <c r="AU129" s="19" t="s">
        <v>81</v>
      </c>
    </row>
    <row r="130" s="2" customFormat="1" ht="16.5" customHeight="1">
      <c r="A130" s="40"/>
      <c r="B130" s="41"/>
      <c r="C130" s="279" t="s">
        <v>309</v>
      </c>
      <c r="D130" s="279" t="s">
        <v>1270</v>
      </c>
      <c r="E130" s="280" t="s">
        <v>3676</v>
      </c>
      <c r="F130" s="281" t="s">
        <v>3677</v>
      </c>
      <c r="G130" s="282" t="s">
        <v>207</v>
      </c>
      <c r="H130" s="283">
        <v>2.3999999999999999</v>
      </c>
      <c r="I130" s="284"/>
      <c r="J130" s="285">
        <f>ROUND(I130*H130,2)</f>
        <v>0</v>
      </c>
      <c r="K130" s="281" t="s">
        <v>166</v>
      </c>
      <c r="L130" s="286"/>
      <c r="M130" s="287" t="s">
        <v>19</v>
      </c>
      <c r="N130" s="288" t="s">
        <v>43</v>
      </c>
      <c r="O130" s="86"/>
      <c r="P130" s="223">
        <f>O130*H130</f>
        <v>0</v>
      </c>
      <c r="Q130" s="223">
        <v>0.0041999999999999997</v>
      </c>
      <c r="R130" s="223">
        <f>Q130*H130</f>
        <v>0.010079999999999999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367</v>
      </c>
      <c r="AT130" s="225" t="s">
        <v>1270</v>
      </c>
      <c r="AU130" s="225" t="s">
        <v>81</v>
      </c>
      <c r="AY130" s="19" t="s">
        <v>160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269</v>
      </c>
      <c r="BM130" s="225" t="s">
        <v>3678</v>
      </c>
    </row>
    <row r="131" s="14" customFormat="1">
      <c r="A131" s="14"/>
      <c r="B131" s="243"/>
      <c r="C131" s="244"/>
      <c r="D131" s="234" t="s">
        <v>171</v>
      </c>
      <c r="E131" s="245" t="s">
        <v>19</v>
      </c>
      <c r="F131" s="246" t="s">
        <v>3671</v>
      </c>
      <c r="G131" s="244"/>
      <c r="H131" s="247">
        <v>2.3999999999999999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171</v>
      </c>
      <c r="AU131" s="253" t="s">
        <v>81</v>
      </c>
      <c r="AV131" s="14" t="s">
        <v>81</v>
      </c>
      <c r="AW131" s="14" t="s">
        <v>33</v>
      </c>
      <c r="AX131" s="14" t="s">
        <v>79</v>
      </c>
      <c r="AY131" s="253" t="s">
        <v>160</v>
      </c>
    </row>
    <row r="132" s="2" customFormat="1" ht="16.5" customHeight="1">
      <c r="A132" s="40"/>
      <c r="B132" s="41"/>
      <c r="C132" s="279" t="s">
        <v>314</v>
      </c>
      <c r="D132" s="279" t="s">
        <v>1270</v>
      </c>
      <c r="E132" s="280" t="s">
        <v>3679</v>
      </c>
      <c r="F132" s="281" t="s">
        <v>3680</v>
      </c>
      <c r="G132" s="282" t="s">
        <v>207</v>
      </c>
      <c r="H132" s="283">
        <v>4.7999999999999998</v>
      </c>
      <c r="I132" s="284"/>
      <c r="J132" s="285">
        <f>ROUND(I132*H132,2)</f>
        <v>0</v>
      </c>
      <c r="K132" s="281" t="s">
        <v>166</v>
      </c>
      <c r="L132" s="286"/>
      <c r="M132" s="287" t="s">
        <v>19</v>
      </c>
      <c r="N132" s="288" t="s">
        <v>43</v>
      </c>
      <c r="O132" s="86"/>
      <c r="P132" s="223">
        <f>O132*H132</f>
        <v>0</v>
      </c>
      <c r="Q132" s="223">
        <v>0.0050000000000000001</v>
      </c>
      <c r="R132" s="223">
        <f>Q132*H132</f>
        <v>0.024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367</v>
      </c>
      <c r="AT132" s="225" t="s">
        <v>1270</v>
      </c>
      <c r="AU132" s="225" t="s">
        <v>81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269</v>
      </c>
      <c r="BM132" s="225" t="s">
        <v>3681</v>
      </c>
    </row>
    <row r="133" s="14" customFormat="1">
      <c r="A133" s="14"/>
      <c r="B133" s="243"/>
      <c r="C133" s="244"/>
      <c r="D133" s="234" t="s">
        <v>171</v>
      </c>
      <c r="E133" s="245" t="s">
        <v>19</v>
      </c>
      <c r="F133" s="246" t="s">
        <v>3682</v>
      </c>
      <c r="G133" s="244"/>
      <c r="H133" s="247">
        <v>4.7999999999999998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171</v>
      </c>
      <c r="AU133" s="253" t="s">
        <v>81</v>
      </c>
      <c r="AV133" s="14" t="s">
        <v>81</v>
      </c>
      <c r="AW133" s="14" t="s">
        <v>33</v>
      </c>
      <c r="AX133" s="14" t="s">
        <v>79</v>
      </c>
      <c r="AY133" s="253" t="s">
        <v>160</v>
      </c>
    </row>
    <row r="134" s="2" customFormat="1" ht="16.5" customHeight="1">
      <c r="A134" s="40"/>
      <c r="B134" s="41"/>
      <c r="C134" s="279" t="s">
        <v>319</v>
      </c>
      <c r="D134" s="279" t="s">
        <v>1270</v>
      </c>
      <c r="E134" s="280" t="s">
        <v>3683</v>
      </c>
      <c r="F134" s="281" t="s">
        <v>3684</v>
      </c>
      <c r="G134" s="282" t="s">
        <v>207</v>
      </c>
      <c r="H134" s="283">
        <v>15.6</v>
      </c>
      <c r="I134" s="284"/>
      <c r="J134" s="285">
        <f>ROUND(I134*H134,2)</f>
        <v>0</v>
      </c>
      <c r="K134" s="281" t="s">
        <v>166</v>
      </c>
      <c r="L134" s="286"/>
      <c r="M134" s="287" t="s">
        <v>19</v>
      </c>
      <c r="N134" s="288" t="s">
        <v>43</v>
      </c>
      <c r="O134" s="86"/>
      <c r="P134" s="223">
        <f>O134*H134</f>
        <v>0</v>
      </c>
      <c r="Q134" s="223">
        <v>0.0061999999999999998</v>
      </c>
      <c r="R134" s="223">
        <f>Q134*H134</f>
        <v>0.09672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367</v>
      </c>
      <c r="AT134" s="225" t="s">
        <v>1270</v>
      </c>
      <c r="AU134" s="225" t="s">
        <v>81</v>
      </c>
      <c r="AY134" s="19" t="s">
        <v>160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269</v>
      </c>
      <c r="BM134" s="225" t="s">
        <v>3685</v>
      </c>
    </row>
    <row r="135" s="14" customFormat="1">
      <c r="A135" s="14"/>
      <c r="B135" s="243"/>
      <c r="C135" s="244"/>
      <c r="D135" s="234" t="s">
        <v>171</v>
      </c>
      <c r="E135" s="245" t="s">
        <v>19</v>
      </c>
      <c r="F135" s="246" t="s">
        <v>3686</v>
      </c>
      <c r="G135" s="244"/>
      <c r="H135" s="247">
        <v>15.6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171</v>
      </c>
      <c r="AU135" s="253" t="s">
        <v>81</v>
      </c>
      <c r="AV135" s="14" t="s">
        <v>81</v>
      </c>
      <c r="AW135" s="14" t="s">
        <v>33</v>
      </c>
      <c r="AX135" s="14" t="s">
        <v>79</v>
      </c>
      <c r="AY135" s="253" t="s">
        <v>160</v>
      </c>
    </row>
    <row r="136" s="2" customFormat="1" ht="21.75" customHeight="1">
      <c r="A136" s="40"/>
      <c r="B136" s="41"/>
      <c r="C136" s="214" t="s">
        <v>328</v>
      </c>
      <c r="D136" s="214" t="s">
        <v>162</v>
      </c>
      <c r="E136" s="215" t="s">
        <v>3687</v>
      </c>
      <c r="F136" s="216" t="s">
        <v>3688</v>
      </c>
      <c r="G136" s="217" t="s">
        <v>207</v>
      </c>
      <c r="H136" s="218">
        <v>34</v>
      </c>
      <c r="I136" s="219"/>
      <c r="J136" s="220">
        <f>ROUND(I136*H136,2)</f>
        <v>0</v>
      </c>
      <c r="K136" s="216" t="s">
        <v>166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269</v>
      </c>
      <c r="AT136" s="225" t="s">
        <v>162</v>
      </c>
      <c r="AU136" s="225" t="s">
        <v>81</v>
      </c>
      <c r="AY136" s="19" t="s">
        <v>160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269</v>
      </c>
      <c r="BM136" s="225" t="s">
        <v>3689</v>
      </c>
    </row>
    <row r="137" s="2" customFormat="1">
      <c r="A137" s="40"/>
      <c r="B137" s="41"/>
      <c r="C137" s="42"/>
      <c r="D137" s="227" t="s">
        <v>169</v>
      </c>
      <c r="E137" s="42"/>
      <c r="F137" s="228" t="s">
        <v>3690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169</v>
      </c>
      <c r="AU137" s="19" t="s">
        <v>81</v>
      </c>
    </row>
    <row r="138" s="2" customFormat="1" ht="16.5" customHeight="1">
      <c r="A138" s="40"/>
      <c r="B138" s="41"/>
      <c r="C138" s="279" t="s">
        <v>336</v>
      </c>
      <c r="D138" s="279" t="s">
        <v>1270</v>
      </c>
      <c r="E138" s="280" t="s">
        <v>3691</v>
      </c>
      <c r="F138" s="281" t="s">
        <v>3692</v>
      </c>
      <c r="G138" s="282" t="s">
        <v>207</v>
      </c>
      <c r="H138" s="283">
        <v>33.600000000000001</v>
      </c>
      <c r="I138" s="284"/>
      <c r="J138" s="285">
        <f>ROUND(I138*H138,2)</f>
        <v>0</v>
      </c>
      <c r="K138" s="281" t="s">
        <v>166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0.0085000000000000006</v>
      </c>
      <c r="R138" s="223">
        <f>Q138*H138</f>
        <v>0.28560000000000002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367</v>
      </c>
      <c r="AT138" s="225" t="s">
        <v>1270</v>
      </c>
      <c r="AU138" s="225" t="s">
        <v>81</v>
      </c>
      <c r="AY138" s="19" t="s">
        <v>160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269</v>
      </c>
      <c r="BM138" s="225" t="s">
        <v>3693</v>
      </c>
    </row>
    <row r="139" s="14" customFormat="1">
      <c r="A139" s="14"/>
      <c r="B139" s="243"/>
      <c r="C139" s="244"/>
      <c r="D139" s="234" t="s">
        <v>171</v>
      </c>
      <c r="E139" s="245" t="s">
        <v>19</v>
      </c>
      <c r="F139" s="246" t="s">
        <v>3694</v>
      </c>
      <c r="G139" s="244"/>
      <c r="H139" s="247">
        <v>33.600000000000001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171</v>
      </c>
      <c r="AU139" s="253" t="s">
        <v>81</v>
      </c>
      <c r="AV139" s="14" t="s">
        <v>81</v>
      </c>
      <c r="AW139" s="14" t="s">
        <v>33</v>
      </c>
      <c r="AX139" s="14" t="s">
        <v>79</v>
      </c>
      <c r="AY139" s="253" t="s">
        <v>160</v>
      </c>
    </row>
    <row r="140" s="2" customFormat="1" ht="16.5" customHeight="1">
      <c r="A140" s="40"/>
      <c r="B140" s="41"/>
      <c r="C140" s="279" t="s">
        <v>343</v>
      </c>
      <c r="D140" s="279" t="s">
        <v>1270</v>
      </c>
      <c r="E140" s="280" t="s">
        <v>3695</v>
      </c>
      <c r="F140" s="281" t="s">
        <v>3696</v>
      </c>
      <c r="G140" s="282" t="s">
        <v>207</v>
      </c>
      <c r="H140" s="283">
        <v>7.2000000000000002</v>
      </c>
      <c r="I140" s="284"/>
      <c r="J140" s="285">
        <f>ROUND(I140*H140,2)</f>
        <v>0</v>
      </c>
      <c r="K140" s="281" t="s">
        <v>166</v>
      </c>
      <c r="L140" s="286"/>
      <c r="M140" s="287" t="s">
        <v>19</v>
      </c>
      <c r="N140" s="288" t="s">
        <v>43</v>
      </c>
      <c r="O140" s="86"/>
      <c r="P140" s="223">
        <f>O140*H140</f>
        <v>0</v>
      </c>
      <c r="Q140" s="223">
        <v>0.0089999999999999993</v>
      </c>
      <c r="R140" s="223">
        <f>Q140*H140</f>
        <v>0.064799999999999996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367</v>
      </c>
      <c r="AT140" s="225" t="s">
        <v>1270</v>
      </c>
      <c r="AU140" s="225" t="s">
        <v>81</v>
      </c>
      <c r="AY140" s="19" t="s">
        <v>160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269</v>
      </c>
      <c r="BM140" s="225" t="s">
        <v>3697</v>
      </c>
    </row>
    <row r="141" s="14" customFormat="1">
      <c r="A141" s="14"/>
      <c r="B141" s="243"/>
      <c r="C141" s="244"/>
      <c r="D141" s="234" t="s">
        <v>171</v>
      </c>
      <c r="E141" s="245" t="s">
        <v>19</v>
      </c>
      <c r="F141" s="246" t="s">
        <v>3698</v>
      </c>
      <c r="G141" s="244"/>
      <c r="H141" s="247">
        <v>7.2000000000000002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171</v>
      </c>
      <c r="AU141" s="253" t="s">
        <v>81</v>
      </c>
      <c r="AV141" s="14" t="s">
        <v>81</v>
      </c>
      <c r="AW141" s="14" t="s">
        <v>33</v>
      </c>
      <c r="AX141" s="14" t="s">
        <v>79</v>
      </c>
      <c r="AY141" s="253" t="s">
        <v>160</v>
      </c>
    </row>
    <row r="142" s="2" customFormat="1" ht="16.5" customHeight="1">
      <c r="A142" s="40"/>
      <c r="B142" s="41"/>
      <c r="C142" s="214" t="s">
        <v>349</v>
      </c>
      <c r="D142" s="214" t="s">
        <v>162</v>
      </c>
      <c r="E142" s="215" t="s">
        <v>3699</v>
      </c>
      <c r="F142" s="216" t="s">
        <v>3700</v>
      </c>
      <c r="G142" s="217" t="s">
        <v>165</v>
      </c>
      <c r="H142" s="218">
        <v>58</v>
      </c>
      <c r="I142" s="219"/>
      <c r="J142" s="220">
        <f>ROUND(I142*H142,2)</f>
        <v>0</v>
      </c>
      <c r="K142" s="216" t="s">
        <v>166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269</v>
      </c>
      <c r="AT142" s="225" t="s">
        <v>162</v>
      </c>
      <c r="AU142" s="225" t="s">
        <v>81</v>
      </c>
      <c r="AY142" s="19" t="s">
        <v>160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269</v>
      </c>
      <c r="BM142" s="225" t="s">
        <v>3701</v>
      </c>
    </row>
    <row r="143" s="2" customFormat="1">
      <c r="A143" s="40"/>
      <c r="B143" s="41"/>
      <c r="C143" s="42"/>
      <c r="D143" s="227" t="s">
        <v>169</v>
      </c>
      <c r="E143" s="42"/>
      <c r="F143" s="228" t="s">
        <v>3702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169</v>
      </c>
      <c r="AU143" s="19" t="s">
        <v>81</v>
      </c>
    </row>
    <row r="144" s="2" customFormat="1" ht="16.5" customHeight="1">
      <c r="A144" s="40"/>
      <c r="B144" s="41"/>
      <c r="C144" s="279" t="s">
        <v>356</v>
      </c>
      <c r="D144" s="279" t="s">
        <v>1270</v>
      </c>
      <c r="E144" s="280" t="s">
        <v>3703</v>
      </c>
      <c r="F144" s="281" t="s">
        <v>3704</v>
      </c>
      <c r="G144" s="282" t="s">
        <v>165</v>
      </c>
      <c r="H144" s="283">
        <v>30</v>
      </c>
      <c r="I144" s="284"/>
      <c r="J144" s="285">
        <f>ROUND(I144*H144,2)</f>
        <v>0</v>
      </c>
      <c r="K144" s="281" t="s">
        <v>166</v>
      </c>
      <c r="L144" s="286"/>
      <c r="M144" s="287" t="s">
        <v>19</v>
      </c>
      <c r="N144" s="288" t="s">
        <v>43</v>
      </c>
      <c r="O144" s="86"/>
      <c r="P144" s="223">
        <f>O144*H144</f>
        <v>0</v>
      </c>
      <c r="Q144" s="223">
        <v>0.00050000000000000001</v>
      </c>
      <c r="R144" s="223">
        <f>Q144*H144</f>
        <v>0.014999999999999999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367</v>
      </c>
      <c r="AT144" s="225" t="s">
        <v>1270</v>
      </c>
      <c r="AU144" s="225" t="s">
        <v>81</v>
      </c>
      <c r="AY144" s="19" t="s">
        <v>160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269</v>
      </c>
      <c r="BM144" s="225" t="s">
        <v>3705</v>
      </c>
    </row>
    <row r="145" s="2" customFormat="1" ht="16.5" customHeight="1">
      <c r="A145" s="40"/>
      <c r="B145" s="41"/>
      <c r="C145" s="279" t="s">
        <v>362</v>
      </c>
      <c r="D145" s="279" t="s">
        <v>1270</v>
      </c>
      <c r="E145" s="280" t="s">
        <v>3706</v>
      </c>
      <c r="F145" s="281" t="s">
        <v>3707</v>
      </c>
      <c r="G145" s="282" t="s">
        <v>165</v>
      </c>
      <c r="H145" s="283">
        <v>15</v>
      </c>
      <c r="I145" s="284"/>
      <c r="J145" s="285">
        <f>ROUND(I145*H145,2)</f>
        <v>0</v>
      </c>
      <c r="K145" s="281" t="s">
        <v>166</v>
      </c>
      <c r="L145" s="286"/>
      <c r="M145" s="287" t="s">
        <v>19</v>
      </c>
      <c r="N145" s="288" t="s">
        <v>43</v>
      </c>
      <c r="O145" s="86"/>
      <c r="P145" s="223">
        <f>O145*H145</f>
        <v>0</v>
      </c>
      <c r="Q145" s="223">
        <v>0.00069999999999999999</v>
      </c>
      <c r="R145" s="223">
        <f>Q145*H145</f>
        <v>0.010500000000000001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367</v>
      </c>
      <c r="AT145" s="225" t="s">
        <v>1270</v>
      </c>
      <c r="AU145" s="225" t="s">
        <v>81</v>
      </c>
      <c r="AY145" s="19" t="s">
        <v>160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269</v>
      </c>
      <c r="BM145" s="225" t="s">
        <v>3708</v>
      </c>
    </row>
    <row r="146" s="2" customFormat="1" ht="16.5" customHeight="1">
      <c r="A146" s="40"/>
      <c r="B146" s="41"/>
      <c r="C146" s="279" t="s">
        <v>367</v>
      </c>
      <c r="D146" s="279" t="s">
        <v>1270</v>
      </c>
      <c r="E146" s="280" t="s">
        <v>3709</v>
      </c>
      <c r="F146" s="281" t="s">
        <v>3710</v>
      </c>
      <c r="G146" s="282" t="s">
        <v>165</v>
      </c>
      <c r="H146" s="283">
        <v>2</v>
      </c>
      <c r="I146" s="284"/>
      <c r="J146" s="285">
        <f>ROUND(I146*H146,2)</f>
        <v>0</v>
      </c>
      <c r="K146" s="281" t="s">
        <v>166</v>
      </c>
      <c r="L146" s="286"/>
      <c r="M146" s="287" t="s">
        <v>19</v>
      </c>
      <c r="N146" s="288" t="s">
        <v>43</v>
      </c>
      <c r="O146" s="86"/>
      <c r="P146" s="223">
        <f>O146*H146</f>
        <v>0</v>
      </c>
      <c r="Q146" s="223">
        <v>0.00080000000000000004</v>
      </c>
      <c r="R146" s="223">
        <f>Q146*H146</f>
        <v>0.0016000000000000001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367</v>
      </c>
      <c r="AT146" s="225" t="s">
        <v>1270</v>
      </c>
      <c r="AU146" s="225" t="s">
        <v>81</v>
      </c>
      <c r="AY146" s="19" t="s">
        <v>160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269</v>
      </c>
      <c r="BM146" s="225" t="s">
        <v>3711</v>
      </c>
    </row>
    <row r="147" s="2" customFormat="1" ht="16.5" customHeight="1">
      <c r="A147" s="40"/>
      <c r="B147" s="41"/>
      <c r="C147" s="279" t="s">
        <v>377</v>
      </c>
      <c r="D147" s="279" t="s">
        <v>1270</v>
      </c>
      <c r="E147" s="280" t="s">
        <v>3712</v>
      </c>
      <c r="F147" s="281" t="s">
        <v>3713</v>
      </c>
      <c r="G147" s="282" t="s">
        <v>165</v>
      </c>
      <c r="H147" s="283">
        <v>6</v>
      </c>
      <c r="I147" s="284"/>
      <c r="J147" s="285">
        <f>ROUND(I147*H147,2)</f>
        <v>0</v>
      </c>
      <c r="K147" s="281" t="s">
        <v>166</v>
      </c>
      <c r="L147" s="286"/>
      <c r="M147" s="287" t="s">
        <v>19</v>
      </c>
      <c r="N147" s="288" t="s">
        <v>43</v>
      </c>
      <c r="O147" s="86"/>
      <c r="P147" s="223">
        <f>O147*H147</f>
        <v>0</v>
      </c>
      <c r="Q147" s="223">
        <v>0.001</v>
      </c>
      <c r="R147" s="223">
        <f>Q147*H147</f>
        <v>0.0060000000000000001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367</v>
      </c>
      <c r="AT147" s="225" t="s">
        <v>1270</v>
      </c>
      <c r="AU147" s="225" t="s">
        <v>81</v>
      </c>
      <c r="AY147" s="19" t="s">
        <v>160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269</v>
      </c>
      <c r="BM147" s="225" t="s">
        <v>3714</v>
      </c>
    </row>
    <row r="148" s="2" customFormat="1" ht="16.5" customHeight="1">
      <c r="A148" s="40"/>
      <c r="B148" s="41"/>
      <c r="C148" s="279" t="s">
        <v>384</v>
      </c>
      <c r="D148" s="279" t="s">
        <v>1270</v>
      </c>
      <c r="E148" s="280" t="s">
        <v>3715</v>
      </c>
      <c r="F148" s="281" t="s">
        <v>3716</v>
      </c>
      <c r="G148" s="282" t="s">
        <v>165</v>
      </c>
      <c r="H148" s="283">
        <v>4</v>
      </c>
      <c r="I148" s="284"/>
      <c r="J148" s="285">
        <f>ROUND(I148*H148,2)</f>
        <v>0</v>
      </c>
      <c r="K148" s="281" t="s">
        <v>166</v>
      </c>
      <c r="L148" s="286"/>
      <c r="M148" s="287" t="s">
        <v>19</v>
      </c>
      <c r="N148" s="288" t="s">
        <v>43</v>
      </c>
      <c r="O148" s="86"/>
      <c r="P148" s="223">
        <f>O148*H148</f>
        <v>0</v>
      </c>
      <c r="Q148" s="223">
        <v>0.0019</v>
      </c>
      <c r="R148" s="223">
        <f>Q148*H148</f>
        <v>0.0076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367</v>
      </c>
      <c r="AT148" s="225" t="s">
        <v>1270</v>
      </c>
      <c r="AU148" s="225" t="s">
        <v>81</v>
      </c>
      <c r="AY148" s="19" t="s">
        <v>160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269</v>
      </c>
      <c r="BM148" s="225" t="s">
        <v>3717</v>
      </c>
    </row>
    <row r="149" s="2" customFormat="1" ht="16.5" customHeight="1">
      <c r="A149" s="40"/>
      <c r="B149" s="41"/>
      <c r="C149" s="214" t="s">
        <v>392</v>
      </c>
      <c r="D149" s="214" t="s">
        <v>162</v>
      </c>
      <c r="E149" s="215" t="s">
        <v>3718</v>
      </c>
      <c r="F149" s="216" t="s">
        <v>3719</v>
      </c>
      <c r="G149" s="217" t="s">
        <v>165</v>
      </c>
      <c r="H149" s="218">
        <v>1</v>
      </c>
      <c r="I149" s="219"/>
      <c r="J149" s="220">
        <f>ROUND(I149*H149,2)</f>
        <v>0</v>
      </c>
      <c r="K149" s="216" t="s">
        <v>166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269</v>
      </c>
      <c r="AT149" s="225" t="s">
        <v>162</v>
      </c>
      <c r="AU149" s="225" t="s">
        <v>81</v>
      </c>
      <c r="AY149" s="19" t="s">
        <v>160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269</v>
      </c>
      <c r="BM149" s="225" t="s">
        <v>3720</v>
      </c>
    </row>
    <row r="150" s="2" customFormat="1">
      <c r="A150" s="40"/>
      <c r="B150" s="41"/>
      <c r="C150" s="42"/>
      <c r="D150" s="227" t="s">
        <v>169</v>
      </c>
      <c r="E150" s="42"/>
      <c r="F150" s="228" t="s">
        <v>3721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169</v>
      </c>
      <c r="AU150" s="19" t="s">
        <v>81</v>
      </c>
    </row>
    <row r="151" s="2" customFormat="1" ht="16.5" customHeight="1">
      <c r="A151" s="40"/>
      <c r="B151" s="41"/>
      <c r="C151" s="279" t="s">
        <v>398</v>
      </c>
      <c r="D151" s="279" t="s">
        <v>1270</v>
      </c>
      <c r="E151" s="280" t="s">
        <v>3722</v>
      </c>
      <c r="F151" s="281" t="s">
        <v>3723</v>
      </c>
      <c r="G151" s="282" t="s">
        <v>165</v>
      </c>
      <c r="H151" s="283">
        <v>1</v>
      </c>
      <c r="I151" s="284"/>
      <c r="J151" s="285">
        <f>ROUND(I151*H151,2)</f>
        <v>0</v>
      </c>
      <c r="K151" s="281" t="s">
        <v>166</v>
      </c>
      <c r="L151" s="286"/>
      <c r="M151" s="287" t="s">
        <v>19</v>
      </c>
      <c r="N151" s="288" t="s">
        <v>43</v>
      </c>
      <c r="O151" s="86"/>
      <c r="P151" s="223">
        <f>O151*H151</f>
        <v>0</v>
      </c>
      <c r="Q151" s="223">
        <v>0.002</v>
      </c>
      <c r="R151" s="223">
        <f>Q151*H151</f>
        <v>0.002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367</v>
      </c>
      <c r="AT151" s="225" t="s">
        <v>1270</v>
      </c>
      <c r="AU151" s="225" t="s">
        <v>81</v>
      </c>
      <c r="AY151" s="19" t="s">
        <v>160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269</v>
      </c>
      <c r="BM151" s="225" t="s">
        <v>3724</v>
      </c>
    </row>
    <row r="152" s="2" customFormat="1" ht="16.5" customHeight="1">
      <c r="A152" s="40"/>
      <c r="B152" s="41"/>
      <c r="C152" s="214" t="s">
        <v>405</v>
      </c>
      <c r="D152" s="214" t="s">
        <v>162</v>
      </c>
      <c r="E152" s="215" t="s">
        <v>3725</v>
      </c>
      <c r="F152" s="216" t="s">
        <v>3726</v>
      </c>
      <c r="G152" s="217" t="s">
        <v>165</v>
      </c>
      <c r="H152" s="218">
        <v>3</v>
      </c>
      <c r="I152" s="219"/>
      <c r="J152" s="220">
        <f>ROUND(I152*H152,2)</f>
        <v>0</v>
      </c>
      <c r="K152" s="216" t="s">
        <v>166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269</v>
      </c>
      <c r="AT152" s="225" t="s">
        <v>162</v>
      </c>
      <c r="AU152" s="225" t="s">
        <v>81</v>
      </c>
      <c r="AY152" s="19" t="s">
        <v>160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269</v>
      </c>
      <c r="BM152" s="225" t="s">
        <v>3727</v>
      </c>
    </row>
    <row r="153" s="2" customFormat="1">
      <c r="A153" s="40"/>
      <c r="B153" s="41"/>
      <c r="C153" s="42"/>
      <c r="D153" s="227" t="s">
        <v>169</v>
      </c>
      <c r="E153" s="42"/>
      <c r="F153" s="228" t="s">
        <v>3728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169</v>
      </c>
      <c r="AU153" s="19" t="s">
        <v>81</v>
      </c>
    </row>
    <row r="154" s="2" customFormat="1" ht="16.5" customHeight="1">
      <c r="A154" s="40"/>
      <c r="B154" s="41"/>
      <c r="C154" s="279" t="s">
        <v>411</v>
      </c>
      <c r="D154" s="279" t="s">
        <v>1270</v>
      </c>
      <c r="E154" s="280" t="s">
        <v>3729</v>
      </c>
      <c r="F154" s="281" t="s">
        <v>3730</v>
      </c>
      <c r="G154" s="282" t="s">
        <v>165</v>
      </c>
      <c r="H154" s="283">
        <v>1</v>
      </c>
      <c r="I154" s="284"/>
      <c r="J154" s="285">
        <f>ROUND(I154*H154,2)</f>
        <v>0</v>
      </c>
      <c r="K154" s="281" t="s">
        <v>166</v>
      </c>
      <c r="L154" s="286"/>
      <c r="M154" s="287" t="s">
        <v>19</v>
      </c>
      <c r="N154" s="288" t="s">
        <v>43</v>
      </c>
      <c r="O154" s="86"/>
      <c r="P154" s="223">
        <f>O154*H154</f>
        <v>0</v>
      </c>
      <c r="Q154" s="223">
        <v>0.0068999999999999999</v>
      </c>
      <c r="R154" s="223">
        <f>Q154*H154</f>
        <v>0.0068999999999999999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367</v>
      </c>
      <c r="AT154" s="225" t="s">
        <v>1270</v>
      </c>
      <c r="AU154" s="225" t="s">
        <v>81</v>
      </c>
      <c r="AY154" s="19" t="s">
        <v>160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269</v>
      </c>
      <c r="BM154" s="225" t="s">
        <v>3731</v>
      </c>
    </row>
    <row r="155" s="2" customFormat="1" ht="16.5" customHeight="1">
      <c r="A155" s="40"/>
      <c r="B155" s="41"/>
      <c r="C155" s="279" t="s">
        <v>419</v>
      </c>
      <c r="D155" s="279" t="s">
        <v>1270</v>
      </c>
      <c r="E155" s="280" t="s">
        <v>3732</v>
      </c>
      <c r="F155" s="281" t="s">
        <v>3733</v>
      </c>
      <c r="G155" s="282" t="s">
        <v>165</v>
      </c>
      <c r="H155" s="283">
        <v>2</v>
      </c>
      <c r="I155" s="284"/>
      <c r="J155" s="285">
        <f>ROUND(I155*H155,2)</f>
        <v>0</v>
      </c>
      <c r="K155" s="281" t="s">
        <v>166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0.0080999999999999996</v>
      </c>
      <c r="R155" s="223">
        <f>Q155*H155</f>
        <v>0.016199999999999999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367</v>
      </c>
      <c r="AT155" s="225" t="s">
        <v>1270</v>
      </c>
      <c r="AU155" s="225" t="s">
        <v>81</v>
      </c>
      <c r="AY155" s="19" t="s">
        <v>160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269</v>
      </c>
      <c r="BM155" s="225" t="s">
        <v>3734</v>
      </c>
    </row>
    <row r="156" s="2" customFormat="1" ht="24.15" customHeight="1">
      <c r="A156" s="40"/>
      <c r="B156" s="41"/>
      <c r="C156" s="214" t="s">
        <v>426</v>
      </c>
      <c r="D156" s="214" t="s">
        <v>162</v>
      </c>
      <c r="E156" s="215" t="s">
        <v>3735</v>
      </c>
      <c r="F156" s="216" t="s">
        <v>3736</v>
      </c>
      <c r="G156" s="217" t="s">
        <v>165</v>
      </c>
      <c r="H156" s="218">
        <v>6</v>
      </c>
      <c r="I156" s="219"/>
      <c r="J156" s="220">
        <f>ROUND(I156*H156,2)</f>
        <v>0</v>
      </c>
      <c r="K156" s="216" t="s">
        <v>166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269</v>
      </c>
      <c r="AT156" s="225" t="s">
        <v>162</v>
      </c>
      <c r="AU156" s="225" t="s">
        <v>81</v>
      </c>
      <c r="AY156" s="19" t="s">
        <v>160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269</v>
      </c>
      <c r="BM156" s="225" t="s">
        <v>3737</v>
      </c>
    </row>
    <row r="157" s="2" customFormat="1">
      <c r="A157" s="40"/>
      <c r="B157" s="41"/>
      <c r="C157" s="42"/>
      <c r="D157" s="227" t="s">
        <v>169</v>
      </c>
      <c r="E157" s="42"/>
      <c r="F157" s="228" t="s">
        <v>3738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169</v>
      </c>
      <c r="AU157" s="19" t="s">
        <v>81</v>
      </c>
    </row>
    <row r="158" s="2" customFormat="1" ht="16.5" customHeight="1">
      <c r="A158" s="40"/>
      <c r="B158" s="41"/>
      <c r="C158" s="279" t="s">
        <v>435</v>
      </c>
      <c r="D158" s="279" t="s">
        <v>1270</v>
      </c>
      <c r="E158" s="280" t="s">
        <v>3739</v>
      </c>
      <c r="F158" s="281" t="s">
        <v>3740</v>
      </c>
      <c r="G158" s="282" t="s">
        <v>165</v>
      </c>
      <c r="H158" s="283">
        <v>4</v>
      </c>
      <c r="I158" s="284"/>
      <c r="J158" s="285">
        <f>ROUND(I158*H158,2)</f>
        <v>0</v>
      </c>
      <c r="K158" s="281" t="s">
        <v>166</v>
      </c>
      <c r="L158" s="286"/>
      <c r="M158" s="287" t="s">
        <v>19</v>
      </c>
      <c r="N158" s="288" t="s">
        <v>43</v>
      </c>
      <c r="O158" s="86"/>
      <c r="P158" s="223">
        <f>O158*H158</f>
        <v>0</v>
      </c>
      <c r="Q158" s="223">
        <v>0.0011000000000000001</v>
      </c>
      <c r="R158" s="223">
        <f>Q158*H158</f>
        <v>0.0044000000000000003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367</v>
      </c>
      <c r="AT158" s="225" t="s">
        <v>1270</v>
      </c>
      <c r="AU158" s="225" t="s">
        <v>81</v>
      </c>
      <c r="AY158" s="19" t="s">
        <v>160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269</v>
      </c>
      <c r="BM158" s="225" t="s">
        <v>3741</v>
      </c>
    </row>
    <row r="159" s="2" customFormat="1" ht="16.5" customHeight="1">
      <c r="A159" s="40"/>
      <c r="B159" s="41"/>
      <c r="C159" s="279" t="s">
        <v>452</v>
      </c>
      <c r="D159" s="279" t="s">
        <v>1270</v>
      </c>
      <c r="E159" s="280" t="s">
        <v>3742</v>
      </c>
      <c r="F159" s="281" t="s">
        <v>3743</v>
      </c>
      <c r="G159" s="282" t="s">
        <v>165</v>
      </c>
      <c r="H159" s="283">
        <v>2</v>
      </c>
      <c r="I159" s="284"/>
      <c r="J159" s="285">
        <f>ROUND(I159*H159,2)</f>
        <v>0</v>
      </c>
      <c r="K159" s="281" t="s">
        <v>166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0.00089999999999999998</v>
      </c>
      <c r="R159" s="223">
        <f>Q159*H159</f>
        <v>0.0018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367</v>
      </c>
      <c r="AT159" s="225" t="s">
        <v>1270</v>
      </c>
      <c r="AU159" s="225" t="s">
        <v>81</v>
      </c>
      <c r="AY159" s="19" t="s">
        <v>160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269</v>
      </c>
      <c r="BM159" s="225" t="s">
        <v>3744</v>
      </c>
    </row>
    <row r="160" s="2" customFormat="1" ht="24.15" customHeight="1">
      <c r="A160" s="40"/>
      <c r="B160" s="41"/>
      <c r="C160" s="214" t="s">
        <v>457</v>
      </c>
      <c r="D160" s="214" t="s">
        <v>162</v>
      </c>
      <c r="E160" s="215" t="s">
        <v>3745</v>
      </c>
      <c r="F160" s="216" t="s">
        <v>3746</v>
      </c>
      <c r="G160" s="217" t="s">
        <v>165</v>
      </c>
      <c r="H160" s="218">
        <v>7</v>
      </c>
      <c r="I160" s="219"/>
      <c r="J160" s="220">
        <f>ROUND(I160*H160,2)</f>
        <v>0</v>
      </c>
      <c r="K160" s="216" t="s">
        <v>166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269</v>
      </c>
      <c r="AT160" s="225" t="s">
        <v>162</v>
      </c>
      <c r="AU160" s="225" t="s">
        <v>81</v>
      </c>
      <c r="AY160" s="19" t="s">
        <v>160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269</v>
      </c>
      <c r="BM160" s="225" t="s">
        <v>3747</v>
      </c>
    </row>
    <row r="161" s="2" customFormat="1">
      <c r="A161" s="40"/>
      <c r="B161" s="41"/>
      <c r="C161" s="42"/>
      <c r="D161" s="227" t="s">
        <v>169</v>
      </c>
      <c r="E161" s="42"/>
      <c r="F161" s="228" t="s">
        <v>3748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169</v>
      </c>
      <c r="AU161" s="19" t="s">
        <v>81</v>
      </c>
    </row>
    <row r="162" s="2" customFormat="1" ht="16.5" customHeight="1">
      <c r="A162" s="40"/>
      <c r="B162" s="41"/>
      <c r="C162" s="279" t="s">
        <v>462</v>
      </c>
      <c r="D162" s="279" t="s">
        <v>1270</v>
      </c>
      <c r="E162" s="280" t="s">
        <v>3749</v>
      </c>
      <c r="F162" s="281" t="s">
        <v>3750</v>
      </c>
      <c r="G162" s="282" t="s">
        <v>165</v>
      </c>
      <c r="H162" s="283">
        <v>2</v>
      </c>
      <c r="I162" s="284"/>
      <c r="J162" s="285">
        <f>ROUND(I162*H162,2)</f>
        <v>0</v>
      </c>
      <c r="K162" s="281" t="s">
        <v>166</v>
      </c>
      <c r="L162" s="286"/>
      <c r="M162" s="287" t="s">
        <v>19</v>
      </c>
      <c r="N162" s="288" t="s">
        <v>43</v>
      </c>
      <c r="O162" s="86"/>
      <c r="P162" s="223">
        <f>O162*H162</f>
        <v>0</v>
      </c>
      <c r="Q162" s="223">
        <v>0.0011999999999999999</v>
      </c>
      <c r="R162" s="223">
        <f>Q162*H162</f>
        <v>0.0023999999999999998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367</v>
      </c>
      <c r="AT162" s="225" t="s">
        <v>1270</v>
      </c>
      <c r="AU162" s="225" t="s">
        <v>81</v>
      </c>
      <c r="AY162" s="19" t="s">
        <v>160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269</v>
      </c>
      <c r="BM162" s="225" t="s">
        <v>3751</v>
      </c>
    </row>
    <row r="163" s="2" customFormat="1" ht="16.5" customHeight="1">
      <c r="A163" s="40"/>
      <c r="B163" s="41"/>
      <c r="C163" s="279" t="s">
        <v>469</v>
      </c>
      <c r="D163" s="279" t="s">
        <v>1270</v>
      </c>
      <c r="E163" s="280" t="s">
        <v>3752</v>
      </c>
      <c r="F163" s="281" t="s">
        <v>3753</v>
      </c>
      <c r="G163" s="282" t="s">
        <v>165</v>
      </c>
      <c r="H163" s="283">
        <v>3</v>
      </c>
      <c r="I163" s="284"/>
      <c r="J163" s="285">
        <f>ROUND(I163*H163,2)</f>
        <v>0</v>
      </c>
      <c r="K163" s="281" t="s">
        <v>166</v>
      </c>
      <c r="L163" s="286"/>
      <c r="M163" s="287" t="s">
        <v>19</v>
      </c>
      <c r="N163" s="288" t="s">
        <v>43</v>
      </c>
      <c r="O163" s="86"/>
      <c r="P163" s="223">
        <f>O163*H163</f>
        <v>0</v>
      </c>
      <c r="Q163" s="223">
        <v>0.0011000000000000001</v>
      </c>
      <c r="R163" s="223">
        <f>Q163*H163</f>
        <v>0.0033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367</v>
      </c>
      <c r="AT163" s="225" t="s">
        <v>1270</v>
      </c>
      <c r="AU163" s="225" t="s">
        <v>81</v>
      </c>
      <c r="AY163" s="19" t="s">
        <v>160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269</v>
      </c>
      <c r="BM163" s="225" t="s">
        <v>3754</v>
      </c>
    </row>
    <row r="164" s="2" customFormat="1" ht="16.5" customHeight="1">
      <c r="A164" s="40"/>
      <c r="B164" s="41"/>
      <c r="C164" s="279" t="s">
        <v>476</v>
      </c>
      <c r="D164" s="279" t="s">
        <v>1270</v>
      </c>
      <c r="E164" s="280" t="s">
        <v>3755</v>
      </c>
      <c r="F164" s="281" t="s">
        <v>3756</v>
      </c>
      <c r="G164" s="282" t="s">
        <v>165</v>
      </c>
      <c r="H164" s="283">
        <v>1</v>
      </c>
      <c r="I164" s="284"/>
      <c r="J164" s="285">
        <f>ROUND(I164*H164,2)</f>
        <v>0</v>
      </c>
      <c r="K164" s="281" t="s">
        <v>166</v>
      </c>
      <c r="L164" s="286"/>
      <c r="M164" s="287" t="s">
        <v>19</v>
      </c>
      <c r="N164" s="288" t="s">
        <v>43</v>
      </c>
      <c r="O164" s="86"/>
      <c r="P164" s="223">
        <f>O164*H164</f>
        <v>0</v>
      </c>
      <c r="Q164" s="223">
        <v>0.0019</v>
      </c>
      <c r="R164" s="223">
        <f>Q164*H164</f>
        <v>0.0019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367</v>
      </c>
      <c r="AT164" s="225" t="s">
        <v>1270</v>
      </c>
      <c r="AU164" s="225" t="s">
        <v>81</v>
      </c>
      <c r="AY164" s="19" t="s">
        <v>160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269</v>
      </c>
      <c r="BM164" s="225" t="s">
        <v>3757</v>
      </c>
    </row>
    <row r="165" s="2" customFormat="1" ht="16.5" customHeight="1">
      <c r="A165" s="40"/>
      <c r="B165" s="41"/>
      <c r="C165" s="279" t="s">
        <v>485</v>
      </c>
      <c r="D165" s="279" t="s">
        <v>1270</v>
      </c>
      <c r="E165" s="280" t="s">
        <v>3758</v>
      </c>
      <c r="F165" s="281" t="s">
        <v>3759</v>
      </c>
      <c r="G165" s="282" t="s">
        <v>165</v>
      </c>
      <c r="H165" s="283">
        <v>1</v>
      </c>
      <c r="I165" s="284"/>
      <c r="J165" s="285">
        <f>ROUND(I165*H165,2)</f>
        <v>0</v>
      </c>
      <c r="K165" s="281" t="s">
        <v>166</v>
      </c>
      <c r="L165" s="286"/>
      <c r="M165" s="287" t="s">
        <v>19</v>
      </c>
      <c r="N165" s="288" t="s">
        <v>43</v>
      </c>
      <c r="O165" s="86"/>
      <c r="P165" s="223">
        <f>O165*H165</f>
        <v>0</v>
      </c>
      <c r="Q165" s="223">
        <v>0.0016999999999999999</v>
      </c>
      <c r="R165" s="223">
        <f>Q165*H165</f>
        <v>0.0016999999999999999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367</v>
      </c>
      <c r="AT165" s="225" t="s">
        <v>1270</v>
      </c>
      <c r="AU165" s="225" t="s">
        <v>81</v>
      </c>
      <c r="AY165" s="19" t="s">
        <v>160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269</v>
      </c>
      <c r="BM165" s="225" t="s">
        <v>3760</v>
      </c>
    </row>
    <row r="166" s="2" customFormat="1" ht="24.15" customHeight="1">
      <c r="A166" s="40"/>
      <c r="B166" s="41"/>
      <c r="C166" s="214" t="s">
        <v>495</v>
      </c>
      <c r="D166" s="214" t="s">
        <v>162</v>
      </c>
      <c r="E166" s="215" t="s">
        <v>3761</v>
      </c>
      <c r="F166" s="216" t="s">
        <v>3762</v>
      </c>
      <c r="G166" s="217" t="s">
        <v>165</v>
      </c>
      <c r="H166" s="218">
        <v>5</v>
      </c>
      <c r="I166" s="219"/>
      <c r="J166" s="220">
        <f>ROUND(I166*H166,2)</f>
        <v>0</v>
      </c>
      <c r="K166" s="216" t="s">
        <v>166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269</v>
      </c>
      <c r="AT166" s="225" t="s">
        <v>162</v>
      </c>
      <c r="AU166" s="225" t="s">
        <v>81</v>
      </c>
      <c r="AY166" s="19" t="s">
        <v>160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269</v>
      </c>
      <c r="BM166" s="225" t="s">
        <v>3763</v>
      </c>
    </row>
    <row r="167" s="2" customFormat="1">
      <c r="A167" s="40"/>
      <c r="B167" s="41"/>
      <c r="C167" s="42"/>
      <c r="D167" s="227" t="s">
        <v>169</v>
      </c>
      <c r="E167" s="42"/>
      <c r="F167" s="228" t="s">
        <v>3764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169</v>
      </c>
      <c r="AU167" s="19" t="s">
        <v>81</v>
      </c>
    </row>
    <row r="168" s="2" customFormat="1" ht="16.5" customHeight="1">
      <c r="A168" s="40"/>
      <c r="B168" s="41"/>
      <c r="C168" s="279" t="s">
        <v>502</v>
      </c>
      <c r="D168" s="279" t="s">
        <v>1270</v>
      </c>
      <c r="E168" s="280" t="s">
        <v>3765</v>
      </c>
      <c r="F168" s="281" t="s">
        <v>3766</v>
      </c>
      <c r="G168" s="282" t="s">
        <v>165</v>
      </c>
      <c r="H168" s="283">
        <v>1</v>
      </c>
      <c r="I168" s="284"/>
      <c r="J168" s="285">
        <f>ROUND(I168*H168,2)</f>
        <v>0</v>
      </c>
      <c r="K168" s="281" t="s">
        <v>166</v>
      </c>
      <c r="L168" s="286"/>
      <c r="M168" s="287" t="s">
        <v>19</v>
      </c>
      <c r="N168" s="288" t="s">
        <v>43</v>
      </c>
      <c r="O168" s="86"/>
      <c r="P168" s="223">
        <f>O168*H168</f>
        <v>0</v>
      </c>
      <c r="Q168" s="223">
        <v>0.0051000000000000004</v>
      </c>
      <c r="R168" s="223">
        <f>Q168*H168</f>
        <v>0.0051000000000000004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367</v>
      </c>
      <c r="AT168" s="225" t="s">
        <v>1270</v>
      </c>
      <c r="AU168" s="225" t="s">
        <v>81</v>
      </c>
      <c r="AY168" s="19" t="s">
        <v>160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269</v>
      </c>
      <c r="BM168" s="225" t="s">
        <v>3767</v>
      </c>
    </row>
    <row r="169" s="2" customFormat="1" ht="16.5" customHeight="1">
      <c r="A169" s="40"/>
      <c r="B169" s="41"/>
      <c r="C169" s="279" t="s">
        <v>513</v>
      </c>
      <c r="D169" s="279" t="s">
        <v>1270</v>
      </c>
      <c r="E169" s="280" t="s">
        <v>3768</v>
      </c>
      <c r="F169" s="281" t="s">
        <v>3769</v>
      </c>
      <c r="G169" s="282" t="s">
        <v>165</v>
      </c>
      <c r="H169" s="283">
        <v>2</v>
      </c>
      <c r="I169" s="284"/>
      <c r="J169" s="285">
        <f>ROUND(I169*H169,2)</f>
        <v>0</v>
      </c>
      <c r="K169" s="281" t="s">
        <v>166</v>
      </c>
      <c r="L169" s="286"/>
      <c r="M169" s="287" t="s">
        <v>19</v>
      </c>
      <c r="N169" s="288" t="s">
        <v>43</v>
      </c>
      <c r="O169" s="86"/>
      <c r="P169" s="223">
        <f>O169*H169</f>
        <v>0</v>
      </c>
      <c r="Q169" s="223">
        <v>0.0032000000000000002</v>
      </c>
      <c r="R169" s="223">
        <f>Q169*H169</f>
        <v>0.0064000000000000003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367</v>
      </c>
      <c r="AT169" s="225" t="s">
        <v>1270</v>
      </c>
      <c r="AU169" s="225" t="s">
        <v>81</v>
      </c>
      <c r="AY169" s="19" t="s">
        <v>160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269</v>
      </c>
      <c r="BM169" s="225" t="s">
        <v>3770</v>
      </c>
    </row>
    <row r="170" s="2" customFormat="1" ht="16.5" customHeight="1">
      <c r="A170" s="40"/>
      <c r="B170" s="41"/>
      <c r="C170" s="279" t="s">
        <v>524</v>
      </c>
      <c r="D170" s="279" t="s">
        <v>1270</v>
      </c>
      <c r="E170" s="280" t="s">
        <v>3771</v>
      </c>
      <c r="F170" s="281" t="s">
        <v>3772</v>
      </c>
      <c r="G170" s="282" t="s">
        <v>165</v>
      </c>
      <c r="H170" s="283">
        <v>1</v>
      </c>
      <c r="I170" s="284"/>
      <c r="J170" s="285">
        <f>ROUND(I170*H170,2)</f>
        <v>0</v>
      </c>
      <c r="K170" s="281" t="s">
        <v>166</v>
      </c>
      <c r="L170" s="286"/>
      <c r="M170" s="287" t="s">
        <v>19</v>
      </c>
      <c r="N170" s="288" t="s">
        <v>43</v>
      </c>
      <c r="O170" s="86"/>
      <c r="P170" s="223">
        <f>O170*H170</f>
        <v>0</v>
      </c>
      <c r="Q170" s="223">
        <v>0.0030999999999999999</v>
      </c>
      <c r="R170" s="223">
        <f>Q170*H170</f>
        <v>0.0030999999999999999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367</v>
      </c>
      <c r="AT170" s="225" t="s">
        <v>1270</v>
      </c>
      <c r="AU170" s="225" t="s">
        <v>81</v>
      </c>
      <c r="AY170" s="19" t="s">
        <v>160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269</v>
      </c>
      <c r="BM170" s="225" t="s">
        <v>3773</v>
      </c>
    </row>
    <row r="171" s="2" customFormat="1" ht="16.5" customHeight="1">
      <c r="A171" s="40"/>
      <c r="B171" s="41"/>
      <c r="C171" s="279" t="s">
        <v>529</v>
      </c>
      <c r="D171" s="279" t="s">
        <v>1270</v>
      </c>
      <c r="E171" s="280" t="s">
        <v>3774</v>
      </c>
      <c r="F171" s="281" t="s">
        <v>3775</v>
      </c>
      <c r="G171" s="282" t="s">
        <v>165</v>
      </c>
      <c r="H171" s="283">
        <v>1</v>
      </c>
      <c r="I171" s="284"/>
      <c r="J171" s="285">
        <f>ROUND(I171*H171,2)</f>
        <v>0</v>
      </c>
      <c r="K171" s="281" t="s">
        <v>166</v>
      </c>
      <c r="L171" s="286"/>
      <c r="M171" s="287" t="s">
        <v>19</v>
      </c>
      <c r="N171" s="288" t="s">
        <v>43</v>
      </c>
      <c r="O171" s="86"/>
      <c r="P171" s="223">
        <f>O171*H171</f>
        <v>0</v>
      </c>
      <c r="Q171" s="223">
        <v>0.0027000000000000001</v>
      </c>
      <c r="R171" s="223">
        <f>Q171*H171</f>
        <v>0.0027000000000000001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367</v>
      </c>
      <c r="AT171" s="225" t="s">
        <v>1270</v>
      </c>
      <c r="AU171" s="225" t="s">
        <v>81</v>
      </c>
      <c r="AY171" s="19" t="s">
        <v>160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269</v>
      </c>
      <c r="BM171" s="225" t="s">
        <v>3776</v>
      </c>
    </row>
    <row r="172" s="2" customFormat="1" ht="24.15" customHeight="1">
      <c r="A172" s="40"/>
      <c r="B172" s="41"/>
      <c r="C172" s="214" t="s">
        <v>534</v>
      </c>
      <c r="D172" s="214" t="s">
        <v>162</v>
      </c>
      <c r="E172" s="215" t="s">
        <v>3777</v>
      </c>
      <c r="F172" s="216" t="s">
        <v>3778</v>
      </c>
      <c r="G172" s="217" t="s">
        <v>165</v>
      </c>
      <c r="H172" s="218">
        <v>4</v>
      </c>
      <c r="I172" s="219"/>
      <c r="J172" s="220">
        <f>ROUND(I172*H172,2)</f>
        <v>0</v>
      </c>
      <c r="K172" s="216" t="s">
        <v>166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269</v>
      </c>
      <c r="AT172" s="225" t="s">
        <v>162</v>
      </c>
      <c r="AU172" s="225" t="s">
        <v>81</v>
      </c>
      <c r="AY172" s="19" t="s">
        <v>160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269</v>
      </c>
      <c r="BM172" s="225" t="s">
        <v>3779</v>
      </c>
    </row>
    <row r="173" s="2" customFormat="1">
      <c r="A173" s="40"/>
      <c r="B173" s="41"/>
      <c r="C173" s="42"/>
      <c r="D173" s="227" t="s">
        <v>169</v>
      </c>
      <c r="E173" s="42"/>
      <c r="F173" s="228" t="s">
        <v>3780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169</v>
      </c>
      <c r="AU173" s="19" t="s">
        <v>81</v>
      </c>
    </row>
    <row r="174" s="2" customFormat="1" ht="16.5" customHeight="1">
      <c r="A174" s="40"/>
      <c r="B174" s="41"/>
      <c r="C174" s="279" t="s">
        <v>543</v>
      </c>
      <c r="D174" s="279" t="s">
        <v>1270</v>
      </c>
      <c r="E174" s="280" t="s">
        <v>3781</v>
      </c>
      <c r="F174" s="281" t="s">
        <v>3782</v>
      </c>
      <c r="G174" s="282" t="s">
        <v>165</v>
      </c>
      <c r="H174" s="283">
        <v>1</v>
      </c>
      <c r="I174" s="284"/>
      <c r="J174" s="285">
        <f>ROUND(I174*H174,2)</f>
        <v>0</v>
      </c>
      <c r="K174" s="281" t="s">
        <v>166</v>
      </c>
      <c r="L174" s="286"/>
      <c r="M174" s="287" t="s">
        <v>19</v>
      </c>
      <c r="N174" s="288" t="s">
        <v>43</v>
      </c>
      <c r="O174" s="86"/>
      <c r="P174" s="223">
        <f>O174*H174</f>
        <v>0</v>
      </c>
      <c r="Q174" s="223">
        <v>0.0044999999999999997</v>
      </c>
      <c r="R174" s="223">
        <f>Q174*H174</f>
        <v>0.0044999999999999997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367</v>
      </c>
      <c r="AT174" s="225" t="s">
        <v>1270</v>
      </c>
      <c r="AU174" s="225" t="s">
        <v>81</v>
      </c>
      <c r="AY174" s="19" t="s">
        <v>160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269</v>
      </c>
      <c r="BM174" s="225" t="s">
        <v>3783</v>
      </c>
    </row>
    <row r="175" s="2" customFormat="1" ht="16.5" customHeight="1">
      <c r="A175" s="40"/>
      <c r="B175" s="41"/>
      <c r="C175" s="279" t="s">
        <v>549</v>
      </c>
      <c r="D175" s="279" t="s">
        <v>1270</v>
      </c>
      <c r="E175" s="280" t="s">
        <v>3784</v>
      </c>
      <c r="F175" s="281" t="s">
        <v>3785</v>
      </c>
      <c r="G175" s="282" t="s">
        <v>165</v>
      </c>
      <c r="H175" s="283">
        <v>3</v>
      </c>
      <c r="I175" s="284"/>
      <c r="J175" s="285">
        <f>ROUND(I175*H175,2)</f>
        <v>0</v>
      </c>
      <c r="K175" s="281" t="s">
        <v>166</v>
      </c>
      <c r="L175" s="286"/>
      <c r="M175" s="287" t="s">
        <v>19</v>
      </c>
      <c r="N175" s="288" t="s">
        <v>43</v>
      </c>
      <c r="O175" s="86"/>
      <c r="P175" s="223">
        <f>O175*H175</f>
        <v>0</v>
      </c>
      <c r="Q175" s="223">
        <v>0.0035999999999999999</v>
      </c>
      <c r="R175" s="223">
        <f>Q175*H175</f>
        <v>0.010800000000000001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367</v>
      </c>
      <c r="AT175" s="225" t="s">
        <v>1270</v>
      </c>
      <c r="AU175" s="225" t="s">
        <v>81</v>
      </c>
      <c r="AY175" s="19" t="s">
        <v>160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269</v>
      </c>
      <c r="BM175" s="225" t="s">
        <v>3786</v>
      </c>
    </row>
    <row r="176" s="2" customFormat="1" ht="24.15" customHeight="1">
      <c r="A176" s="40"/>
      <c r="B176" s="41"/>
      <c r="C176" s="214" t="s">
        <v>556</v>
      </c>
      <c r="D176" s="214" t="s">
        <v>162</v>
      </c>
      <c r="E176" s="215" t="s">
        <v>3787</v>
      </c>
      <c r="F176" s="216" t="s">
        <v>3788</v>
      </c>
      <c r="G176" s="217" t="s">
        <v>165</v>
      </c>
      <c r="H176" s="218">
        <v>13</v>
      </c>
      <c r="I176" s="219"/>
      <c r="J176" s="220">
        <f>ROUND(I176*H176,2)</f>
        <v>0</v>
      </c>
      <c r="K176" s="216" t="s">
        <v>166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269</v>
      </c>
      <c r="AT176" s="225" t="s">
        <v>162</v>
      </c>
      <c r="AU176" s="225" t="s">
        <v>81</v>
      </c>
      <c r="AY176" s="19" t="s">
        <v>160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269</v>
      </c>
      <c r="BM176" s="225" t="s">
        <v>3789</v>
      </c>
    </row>
    <row r="177" s="2" customFormat="1">
      <c r="A177" s="40"/>
      <c r="B177" s="41"/>
      <c r="C177" s="42"/>
      <c r="D177" s="227" t="s">
        <v>169</v>
      </c>
      <c r="E177" s="42"/>
      <c r="F177" s="228" t="s">
        <v>3790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169</v>
      </c>
      <c r="AU177" s="19" t="s">
        <v>81</v>
      </c>
    </row>
    <row r="178" s="2" customFormat="1" ht="16.5" customHeight="1">
      <c r="A178" s="40"/>
      <c r="B178" s="41"/>
      <c r="C178" s="279" t="s">
        <v>562</v>
      </c>
      <c r="D178" s="279" t="s">
        <v>1270</v>
      </c>
      <c r="E178" s="280" t="s">
        <v>3791</v>
      </c>
      <c r="F178" s="281" t="s">
        <v>3792</v>
      </c>
      <c r="G178" s="282" t="s">
        <v>165</v>
      </c>
      <c r="H178" s="283">
        <v>2</v>
      </c>
      <c r="I178" s="284"/>
      <c r="J178" s="285">
        <f>ROUND(I178*H178,2)</f>
        <v>0</v>
      </c>
      <c r="K178" s="281" t="s">
        <v>166</v>
      </c>
      <c r="L178" s="286"/>
      <c r="M178" s="287" t="s">
        <v>19</v>
      </c>
      <c r="N178" s="288" t="s">
        <v>43</v>
      </c>
      <c r="O178" s="86"/>
      <c r="P178" s="223">
        <f>O178*H178</f>
        <v>0</v>
      </c>
      <c r="Q178" s="223">
        <v>0.00040000000000000002</v>
      </c>
      <c r="R178" s="223">
        <f>Q178*H178</f>
        <v>0.00080000000000000004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367</v>
      </c>
      <c r="AT178" s="225" t="s">
        <v>1270</v>
      </c>
      <c r="AU178" s="225" t="s">
        <v>81</v>
      </c>
      <c r="AY178" s="19" t="s">
        <v>160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269</v>
      </c>
      <c r="BM178" s="225" t="s">
        <v>3793</v>
      </c>
    </row>
    <row r="179" s="2" customFormat="1" ht="16.5" customHeight="1">
      <c r="A179" s="40"/>
      <c r="B179" s="41"/>
      <c r="C179" s="279" t="s">
        <v>568</v>
      </c>
      <c r="D179" s="279" t="s">
        <v>1270</v>
      </c>
      <c r="E179" s="280" t="s">
        <v>3794</v>
      </c>
      <c r="F179" s="281" t="s">
        <v>3795</v>
      </c>
      <c r="G179" s="282" t="s">
        <v>165</v>
      </c>
      <c r="H179" s="283">
        <v>2</v>
      </c>
      <c r="I179" s="284"/>
      <c r="J179" s="285">
        <f>ROUND(I179*H179,2)</f>
        <v>0</v>
      </c>
      <c r="K179" s="281" t="s">
        <v>166</v>
      </c>
      <c r="L179" s="286"/>
      <c r="M179" s="287" t="s">
        <v>19</v>
      </c>
      <c r="N179" s="288" t="s">
        <v>43</v>
      </c>
      <c r="O179" s="86"/>
      <c r="P179" s="223">
        <f>O179*H179</f>
        <v>0</v>
      </c>
      <c r="Q179" s="223">
        <v>0.00040000000000000002</v>
      </c>
      <c r="R179" s="223">
        <f>Q179*H179</f>
        <v>0.00080000000000000004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367</v>
      </c>
      <c r="AT179" s="225" t="s">
        <v>1270</v>
      </c>
      <c r="AU179" s="225" t="s">
        <v>81</v>
      </c>
      <c r="AY179" s="19" t="s">
        <v>160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269</v>
      </c>
      <c r="BM179" s="225" t="s">
        <v>3796</v>
      </c>
    </row>
    <row r="180" s="2" customFormat="1" ht="16.5" customHeight="1">
      <c r="A180" s="40"/>
      <c r="B180" s="41"/>
      <c r="C180" s="279" t="s">
        <v>574</v>
      </c>
      <c r="D180" s="279" t="s">
        <v>1270</v>
      </c>
      <c r="E180" s="280" t="s">
        <v>3797</v>
      </c>
      <c r="F180" s="281" t="s">
        <v>3798</v>
      </c>
      <c r="G180" s="282" t="s">
        <v>165</v>
      </c>
      <c r="H180" s="283">
        <v>2</v>
      </c>
      <c r="I180" s="284"/>
      <c r="J180" s="285">
        <f>ROUND(I180*H180,2)</f>
        <v>0</v>
      </c>
      <c r="K180" s="281" t="s">
        <v>166</v>
      </c>
      <c r="L180" s="286"/>
      <c r="M180" s="287" t="s">
        <v>19</v>
      </c>
      <c r="N180" s="288" t="s">
        <v>43</v>
      </c>
      <c r="O180" s="86"/>
      <c r="P180" s="223">
        <f>O180*H180</f>
        <v>0</v>
      </c>
      <c r="Q180" s="223">
        <v>0.00040000000000000002</v>
      </c>
      <c r="R180" s="223">
        <f>Q180*H180</f>
        <v>0.00080000000000000004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367</v>
      </c>
      <c r="AT180" s="225" t="s">
        <v>1270</v>
      </c>
      <c r="AU180" s="225" t="s">
        <v>81</v>
      </c>
      <c r="AY180" s="19" t="s">
        <v>160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269</v>
      </c>
      <c r="BM180" s="225" t="s">
        <v>3799</v>
      </c>
    </row>
    <row r="181" s="2" customFormat="1" ht="16.5" customHeight="1">
      <c r="A181" s="40"/>
      <c r="B181" s="41"/>
      <c r="C181" s="279" t="s">
        <v>582</v>
      </c>
      <c r="D181" s="279" t="s">
        <v>1270</v>
      </c>
      <c r="E181" s="280" t="s">
        <v>3800</v>
      </c>
      <c r="F181" s="281" t="s">
        <v>3801</v>
      </c>
      <c r="G181" s="282" t="s">
        <v>165</v>
      </c>
      <c r="H181" s="283">
        <v>3</v>
      </c>
      <c r="I181" s="284"/>
      <c r="J181" s="285">
        <f>ROUND(I181*H181,2)</f>
        <v>0</v>
      </c>
      <c r="K181" s="281" t="s">
        <v>166</v>
      </c>
      <c r="L181" s="286"/>
      <c r="M181" s="287" t="s">
        <v>19</v>
      </c>
      <c r="N181" s="288" t="s">
        <v>43</v>
      </c>
      <c r="O181" s="86"/>
      <c r="P181" s="223">
        <f>O181*H181</f>
        <v>0</v>
      </c>
      <c r="Q181" s="223">
        <v>0.00040000000000000002</v>
      </c>
      <c r="R181" s="223">
        <f>Q181*H181</f>
        <v>0.0012000000000000001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367</v>
      </c>
      <c r="AT181" s="225" t="s">
        <v>1270</v>
      </c>
      <c r="AU181" s="225" t="s">
        <v>81</v>
      </c>
      <c r="AY181" s="19" t="s">
        <v>160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269</v>
      </c>
      <c r="BM181" s="225" t="s">
        <v>3802</v>
      </c>
    </row>
    <row r="182" s="2" customFormat="1" ht="16.5" customHeight="1">
      <c r="A182" s="40"/>
      <c r="B182" s="41"/>
      <c r="C182" s="279" t="s">
        <v>587</v>
      </c>
      <c r="D182" s="279" t="s">
        <v>1270</v>
      </c>
      <c r="E182" s="280" t="s">
        <v>3803</v>
      </c>
      <c r="F182" s="281" t="s">
        <v>3804</v>
      </c>
      <c r="G182" s="282" t="s">
        <v>165</v>
      </c>
      <c r="H182" s="283">
        <v>1</v>
      </c>
      <c r="I182" s="284"/>
      <c r="J182" s="285">
        <f>ROUND(I182*H182,2)</f>
        <v>0</v>
      </c>
      <c r="K182" s="281" t="s">
        <v>166</v>
      </c>
      <c r="L182" s="286"/>
      <c r="M182" s="287" t="s">
        <v>19</v>
      </c>
      <c r="N182" s="288" t="s">
        <v>43</v>
      </c>
      <c r="O182" s="86"/>
      <c r="P182" s="223">
        <f>O182*H182</f>
        <v>0</v>
      </c>
      <c r="Q182" s="223">
        <v>0.00059999999999999995</v>
      </c>
      <c r="R182" s="223">
        <f>Q182*H182</f>
        <v>0.00059999999999999995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367</v>
      </c>
      <c r="AT182" s="225" t="s">
        <v>1270</v>
      </c>
      <c r="AU182" s="225" t="s">
        <v>81</v>
      </c>
      <c r="AY182" s="19" t="s">
        <v>160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269</v>
      </c>
      <c r="BM182" s="225" t="s">
        <v>3805</v>
      </c>
    </row>
    <row r="183" s="2" customFormat="1" ht="16.5" customHeight="1">
      <c r="A183" s="40"/>
      <c r="B183" s="41"/>
      <c r="C183" s="279" t="s">
        <v>593</v>
      </c>
      <c r="D183" s="279" t="s">
        <v>1270</v>
      </c>
      <c r="E183" s="280" t="s">
        <v>3806</v>
      </c>
      <c r="F183" s="281" t="s">
        <v>3807</v>
      </c>
      <c r="G183" s="282" t="s">
        <v>165</v>
      </c>
      <c r="H183" s="283">
        <v>2</v>
      </c>
      <c r="I183" s="284"/>
      <c r="J183" s="285">
        <f>ROUND(I183*H183,2)</f>
        <v>0</v>
      </c>
      <c r="K183" s="281" t="s">
        <v>166</v>
      </c>
      <c r="L183" s="286"/>
      <c r="M183" s="287" t="s">
        <v>19</v>
      </c>
      <c r="N183" s="288" t="s">
        <v>43</v>
      </c>
      <c r="O183" s="86"/>
      <c r="P183" s="223">
        <f>O183*H183</f>
        <v>0</v>
      </c>
      <c r="Q183" s="223">
        <v>0.00040000000000000002</v>
      </c>
      <c r="R183" s="223">
        <f>Q183*H183</f>
        <v>0.00080000000000000004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367</v>
      </c>
      <c r="AT183" s="225" t="s">
        <v>1270</v>
      </c>
      <c r="AU183" s="225" t="s">
        <v>81</v>
      </c>
      <c r="AY183" s="19" t="s">
        <v>160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269</v>
      </c>
      <c r="BM183" s="225" t="s">
        <v>3808</v>
      </c>
    </row>
    <row r="184" s="2" customFormat="1" ht="16.5" customHeight="1">
      <c r="A184" s="40"/>
      <c r="B184" s="41"/>
      <c r="C184" s="279" t="s">
        <v>601</v>
      </c>
      <c r="D184" s="279" t="s">
        <v>1270</v>
      </c>
      <c r="E184" s="280" t="s">
        <v>3809</v>
      </c>
      <c r="F184" s="281" t="s">
        <v>3810</v>
      </c>
      <c r="G184" s="282" t="s">
        <v>165</v>
      </c>
      <c r="H184" s="283">
        <v>1</v>
      </c>
      <c r="I184" s="284"/>
      <c r="J184" s="285">
        <f>ROUND(I184*H184,2)</f>
        <v>0</v>
      </c>
      <c r="K184" s="281" t="s">
        <v>166</v>
      </c>
      <c r="L184" s="286"/>
      <c r="M184" s="287" t="s">
        <v>19</v>
      </c>
      <c r="N184" s="288" t="s">
        <v>43</v>
      </c>
      <c r="O184" s="86"/>
      <c r="P184" s="223">
        <f>O184*H184</f>
        <v>0</v>
      </c>
      <c r="Q184" s="223">
        <v>0.00059999999999999995</v>
      </c>
      <c r="R184" s="223">
        <f>Q184*H184</f>
        <v>0.00059999999999999995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367</v>
      </c>
      <c r="AT184" s="225" t="s">
        <v>1270</v>
      </c>
      <c r="AU184" s="225" t="s">
        <v>81</v>
      </c>
      <c r="AY184" s="19" t="s">
        <v>160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269</v>
      </c>
      <c r="BM184" s="225" t="s">
        <v>3811</v>
      </c>
    </row>
    <row r="185" s="2" customFormat="1" ht="24.15" customHeight="1">
      <c r="A185" s="40"/>
      <c r="B185" s="41"/>
      <c r="C185" s="214" t="s">
        <v>608</v>
      </c>
      <c r="D185" s="214" t="s">
        <v>162</v>
      </c>
      <c r="E185" s="215" t="s">
        <v>3812</v>
      </c>
      <c r="F185" s="216" t="s">
        <v>3813</v>
      </c>
      <c r="G185" s="217" t="s">
        <v>165</v>
      </c>
      <c r="H185" s="218">
        <v>6</v>
      </c>
      <c r="I185" s="219"/>
      <c r="J185" s="220">
        <f>ROUND(I185*H185,2)</f>
        <v>0</v>
      </c>
      <c r="K185" s="216" t="s">
        <v>166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269</v>
      </c>
      <c r="AT185" s="225" t="s">
        <v>162</v>
      </c>
      <c r="AU185" s="225" t="s">
        <v>81</v>
      </c>
      <c r="AY185" s="19" t="s">
        <v>160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269</v>
      </c>
      <c r="BM185" s="225" t="s">
        <v>3814</v>
      </c>
    </row>
    <row r="186" s="2" customFormat="1">
      <c r="A186" s="40"/>
      <c r="B186" s="41"/>
      <c r="C186" s="42"/>
      <c r="D186" s="227" t="s">
        <v>169</v>
      </c>
      <c r="E186" s="42"/>
      <c r="F186" s="228" t="s">
        <v>3815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169</v>
      </c>
      <c r="AU186" s="19" t="s">
        <v>81</v>
      </c>
    </row>
    <row r="187" s="2" customFormat="1" ht="16.5" customHeight="1">
      <c r="A187" s="40"/>
      <c r="B187" s="41"/>
      <c r="C187" s="279" t="s">
        <v>614</v>
      </c>
      <c r="D187" s="279" t="s">
        <v>1270</v>
      </c>
      <c r="E187" s="280" t="s">
        <v>3816</v>
      </c>
      <c r="F187" s="281" t="s">
        <v>3817</v>
      </c>
      <c r="G187" s="282" t="s">
        <v>165</v>
      </c>
      <c r="H187" s="283">
        <v>2</v>
      </c>
      <c r="I187" s="284"/>
      <c r="J187" s="285">
        <f>ROUND(I187*H187,2)</f>
        <v>0</v>
      </c>
      <c r="K187" s="281" t="s">
        <v>166</v>
      </c>
      <c r="L187" s="286"/>
      <c r="M187" s="287" t="s">
        <v>19</v>
      </c>
      <c r="N187" s="288" t="s">
        <v>43</v>
      </c>
      <c r="O187" s="86"/>
      <c r="P187" s="223">
        <f>O187*H187</f>
        <v>0</v>
      </c>
      <c r="Q187" s="223">
        <v>0.00080000000000000004</v>
      </c>
      <c r="R187" s="223">
        <f>Q187*H187</f>
        <v>0.0016000000000000001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367</v>
      </c>
      <c r="AT187" s="225" t="s">
        <v>1270</v>
      </c>
      <c r="AU187" s="225" t="s">
        <v>81</v>
      </c>
      <c r="AY187" s="19" t="s">
        <v>160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269</v>
      </c>
      <c r="BM187" s="225" t="s">
        <v>3818</v>
      </c>
    </row>
    <row r="188" s="2" customFormat="1" ht="16.5" customHeight="1">
      <c r="A188" s="40"/>
      <c r="B188" s="41"/>
      <c r="C188" s="279" t="s">
        <v>626</v>
      </c>
      <c r="D188" s="279" t="s">
        <v>1270</v>
      </c>
      <c r="E188" s="280" t="s">
        <v>3819</v>
      </c>
      <c r="F188" s="281" t="s">
        <v>3820</v>
      </c>
      <c r="G188" s="282" t="s">
        <v>165</v>
      </c>
      <c r="H188" s="283">
        <v>3</v>
      </c>
      <c r="I188" s="284"/>
      <c r="J188" s="285">
        <f>ROUND(I188*H188,2)</f>
        <v>0</v>
      </c>
      <c r="K188" s="281" t="s">
        <v>166</v>
      </c>
      <c r="L188" s="286"/>
      <c r="M188" s="287" t="s">
        <v>19</v>
      </c>
      <c r="N188" s="288" t="s">
        <v>43</v>
      </c>
      <c r="O188" s="86"/>
      <c r="P188" s="223">
        <f>O188*H188</f>
        <v>0</v>
      </c>
      <c r="Q188" s="223">
        <v>0.00059999999999999995</v>
      </c>
      <c r="R188" s="223">
        <f>Q188*H188</f>
        <v>0.0018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367</v>
      </c>
      <c r="AT188" s="225" t="s">
        <v>1270</v>
      </c>
      <c r="AU188" s="225" t="s">
        <v>81</v>
      </c>
      <c r="AY188" s="19" t="s">
        <v>160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269</v>
      </c>
      <c r="BM188" s="225" t="s">
        <v>3821</v>
      </c>
    </row>
    <row r="189" s="2" customFormat="1" ht="16.5" customHeight="1">
      <c r="A189" s="40"/>
      <c r="B189" s="41"/>
      <c r="C189" s="279" t="s">
        <v>636</v>
      </c>
      <c r="D189" s="279" t="s">
        <v>1270</v>
      </c>
      <c r="E189" s="280" t="s">
        <v>3822</v>
      </c>
      <c r="F189" s="281" t="s">
        <v>3823</v>
      </c>
      <c r="G189" s="282" t="s">
        <v>165</v>
      </c>
      <c r="H189" s="283">
        <v>1</v>
      </c>
      <c r="I189" s="284"/>
      <c r="J189" s="285">
        <f>ROUND(I189*H189,2)</f>
        <v>0</v>
      </c>
      <c r="K189" s="281" t="s">
        <v>166</v>
      </c>
      <c r="L189" s="286"/>
      <c r="M189" s="287" t="s">
        <v>19</v>
      </c>
      <c r="N189" s="288" t="s">
        <v>43</v>
      </c>
      <c r="O189" s="86"/>
      <c r="P189" s="223">
        <f>O189*H189</f>
        <v>0</v>
      </c>
      <c r="Q189" s="223">
        <v>0.00080000000000000004</v>
      </c>
      <c r="R189" s="223">
        <f>Q189*H189</f>
        <v>0.00080000000000000004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367</v>
      </c>
      <c r="AT189" s="225" t="s">
        <v>1270</v>
      </c>
      <c r="AU189" s="225" t="s">
        <v>81</v>
      </c>
      <c r="AY189" s="19" t="s">
        <v>160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269</v>
      </c>
      <c r="BM189" s="225" t="s">
        <v>3824</v>
      </c>
    </row>
    <row r="190" s="2" customFormat="1" ht="24.15" customHeight="1">
      <c r="A190" s="40"/>
      <c r="B190" s="41"/>
      <c r="C190" s="214" t="s">
        <v>1117</v>
      </c>
      <c r="D190" s="214" t="s">
        <v>162</v>
      </c>
      <c r="E190" s="215" t="s">
        <v>3825</v>
      </c>
      <c r="F190" s="216" t="s">
        <v>3826</v>
      </c>
      <c r="G190" s="217" t="s">
        <v>165</v>
      </c>
      <c r="H190" s="218">
        <v>5</v>
      </c>
      <c r="I190" s="219"/>
      <c r="J190" s="220">
        <f>ROUND(I190*H190,2)</f>
        <v>0</v>
      </c>
      <c r="K190" s="216" t="s">
        <v>166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269</v>
      </c>
      <c r="AT190" s="225" t="s">
        <v>162</v>
      </c>
      <c r="AU190" s="225" t="s">
        <v>81</v>
      </c>
      <c r="AY190" s="19" t="s">
        <v>160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269</v>
      </c>
      <c r="BM190" s="225" t="s">
        <v>3827</v>
      </c>
    </row>
    <row r="191" s="2" customFormat="1">
      <c r="A191" s="40"/>
      <c r="B191" s="41"/>
      <c r="C191" s="42"/>
      <c r="D191" s="227" t="s">
        <v>169</v>
      </c>
      <c r="E191" s="42"/>
      <c r="F191" s="228" t="s">
        <v>3828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169</v>
      </c>
      <c r="AU191" s="19" t="s">
        <v>81</v>
      </c>
    </row>
    <row r="192" s="2" customFormat="1" ht="16.5" customHeight="1">
      <c r="A192" s="40"/>
      <c r="B192" s="41"/>
      <c r="C192" s="279" t="s">
        <v>1123</v>
      </c>
      <c r="D192" s="279" t="s">
        <v>1270</v>
      </c>
      <c r="E192" s="280" t="s">
        <v>3829</v>
      </c>
      <c r="F192" s="281" t="s">
        <v>3830</v>
      </c>
      <c r="G192" s="282" t="s">
        <v>165</v>
      </c>
      <c r="H192" s="283">
        <v>1</v>
      </c>
      <c r="I192" s="284"/>
      <c r="J192" s="285">
        <f>ROUND(I192*H192,2)</f>
        <v>0</v>
      </c>
      <c r="K192" s="281" t="s">
        <v>166</v>
      </c>
      <c r="L192" s="286"/>
      <c r="M192" s="287" t="s">
        <v>19</v>
      </c>
      <c r="N192" s="288" t="s">
        <v>43</v>
      </c>
      <c r="O192" s="86"/>
      <c r="P192" s="223">
        <f>O192*H192</f>
        <v>0</v>
      </c>
      <c r="Q192" s="223">
        <v>0.0011000000000000001</v>
      </c>
      <c r="R192" s="223">
        <f>Q192*H192</f>
        <v>0.0011000000000000001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367</v>
      </c>
      <c r="AT192" s="225" t="s">
        <v>1270</v>
      </c>
      <c r="AU192" s="225" t="s">
        <v>81</v>
      </c>
      <c r="AY192" s="19" t="s">
        <v>160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269</v>
      </c>
      <c r="BM192" s="225" t="s">
        <v>3831</v>
      </c>
    </row>
    <row r="193" s="2" customFormat="1" ht="16.5" customHeight="1">
      <c r="A193" s="40"/>
      <c r="B193" s="41"/>
      <c r="C193" s="279" t="s">
        <v>1128</v>
      </c>
      <c r="D193" s="279" t="s">
        <v>1270</v>
      </c>
      <c r="E193" s="280" t="s">
        <v>3832</v>
      </c>
      <c r="F193" s="281" t="s">
        <v>3833</v>
      </c>
      <c r="G193" s="282" t="s">
        <v>165</v>
      </c>
      <c r="H193" s="283">
        <v>1</v>
      </c>
      <c r="I193" s="284"/>
      <c r="J193" s="285">
        <f>ROUND(I193*H193,2)</f>
        <v>0</v>
      </c>
      <c r="K193" s="281" t="s">
        <v>166</v>
      </c>
      <c r="L193" s="286"/>
      <c r="M193" s="287" t="s">
        <v>19</v>
      </c>
      <c r="N193" s="288" t="s">
        <v>43</v>
      </c>
      <c r="O193" s="86"/>
      <c r="P193" s="223">
        <f>O193*H193</f>
        <v>0</v>
      </c>
      <c r="Q193" s="223">
        <v>0.0011999999999999999</v>
      </c>
      <c r="R193" s="223">
        <f>Q193*H193</f>
        <v>0.0011999999999999999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367</v>
      </c>
      <c r="AT193" s="225" t="s">
        <v>1270</v>
      </c>
      <c r="AU193" s="225" t="s">
        <v>81</v>
      </c>
      <c r="AY193" s="19" t="s">
        <v>160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269</v>
      </c>
      <c r="BM193" s="225" t="s">
        <v>3834</v>
      </c>
    </row>
    <row r="194" s="2" customFormat="1" ht="16.5" customHeight="1">
      <c r="A194" s="40"/>
      <c r="B194" s="41"/>
      <c r="C194" s="279" t="s">
        <v>1133</v>
      </c>
      <c r="D194" s="279" t="s">
        <v>1270</v>
      </c>
      <c r="E194" s="280" t="s">
        <v>3835</v>
      </c>
      <c r="F194" s="281" t="s">
        <v>3836</v>
      </c>
      <c r="G194" s="282" t="s">
        <v>165</v>
      </c>
      <c r="H194" s="283">
        <v>1</v>
      </c>
      <c r="I194" s="284"/>
      <c r="J194" s="285">
        <f>ROUND(I194*H194,2)</f>
        <v>0</v>
      </c>
      <c r="K194" s="281" t="s">
        <v>166</v>
      </c>
      <c r="L194" s="286"/>
      <c r="M194" s="287" t="s">
        <v>19</v>
      </c>
      <c r="N194" s="288" t="s">
        <v>43</v>
      </c>
      <c r="O194" s="86"/>
      <c r="P194" s="223">
        <f>O194*H194</f>
        <v>0</v>
      </c>
      <c r="Q194" s="223">
        <v>0.00089999999999999998</v>
      </c>
      <c r="R194" s="223">
        <f>Q194*H194</f>
        <v>0.00089999999999999998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367</v>
      </c>
      <c r="AT194" s="225" t="s">
        <v>1270</v>
      </c>
      <c r="AU194" s="225" t="s">
        <v>81</v>
      </c>
      <c r="AY194" s="19" t="s">
        <v>160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269</v>
      </c>
      <c r="BM194" s="225" t="s">
        <v>3837</v>
      </c>
    </row>
    <row r="195" s="2" customFormat="1" ht="16.5" customHeight="1">
      <c r="A195" s="40"/>
      <c r="B195" s="41"/>
      <c r="C195" s="279" t="s">
        <v>1138</v>
      </c>
      <c r="D195" s="279" t="s">
        <v>1270</v>
      </c>
      <c r="E195" s="280" t="s">
        <v>3838</v>
      </c>
      <c r="F195" s="281" t="s">
        <v>3839</v>
      </c>
      <c r="G195" s="282" t="s">
        <v>165</v>
      </c>
      <c r="H195" s="283">
        <v>1</v>
      </c>
      <c r="I195" s="284"/>
      <c r="J195" s="285">
        <f>ROUND(I195*H195,2)</f>
        <v>0</v>
      </c>
      <c r="K195" s="281" t="s">
        <v>166</v>
      </c>
      <c r="L195" s="286"/>
      <c r="M195" s="287" t="s">
        <v>19</v>
      </c>
      <c r="N195" s="288" t="s">
        <v>43</v>
      </c>
      <c r="O195" s="86"/>
      <c r="P195" s="223">
        <f>O195*H195</f>
        <v>0</v>
      </c>
      <c r="Q195" s="223">
        <v>0.0011999999999999999</v>
      </c>
      <c r="R195" s="223">
        <f>Q195*H195</f>
        <v>0.0011999999999999999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367</v>
      </c>
      <c r="AT195" s="225" t="s">
        <v>1270</v>
      </c>
      <c r="AU195" s="225" t="s">
        <v>81</v>
      </c>
      <c r="AY195" s="19" t="s">
        <v>160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269</v>
      </c>
      <c r="BM195" s="225" t="s">
        <v>3840</v>
      </c>
    </row>
    <row r="196" s="2" customFormat="1" ht="16.5" customHeight="1">
      <c r="A196" s="40"/>
      <c r="B196" s="41"/>
      <c r="C196" s="279" t="s">
        <v>1144</v>
      </c>
      <c r="D196" s="279" t="s">
        <v>1270</v>
      </c>
      <c r="E196" s="280" t="s">
        <v>3841</v>
      </c>
      <c r="F196" s="281" t="s">
        <v>3842</v>
      </c>
      <c r="G196" s="282" t="s">
        <v>165</v>
      </c>
      <c r="H196" s="283">
        <v>1</v>
      </c>
      <c r="I196" s="284"/>
      <c r="J196" s="285">
        <f>ROUND(I196*H196,2)</f>
        <v>0</v>
      </c>
      <c r="K196" s="281" t="s">
        <v>166</v>
      </c>
      <c r="L196" s="286"/>
      <c r="M196" s="287" t="s">
        <v>19</v>
      </c>
      <c r="N196" s="288" t="s">
        <v>43</v>
      </c>
      <c r="O196" s="86"/>
      <c r="P196" s="223">
        <f>O196*H196</f>
        <v>0</v>
      </c>
      <c r="Q196" s="223">
        <v>0.0014</v>
      </c>
      <c r="R196" s="223">
        <f>Q196*H196</f>
        <v>0.0014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367</v>
      </c>
      <c r="AT196" s="225" t="s">
        <v>1270</v>
      </c>
      <c r="AU196" s="225" t="s">
        <v>81</v>
      </c>
      <c r="AY196" s="19" t="s">
        <v>160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269</v>
      </c>
      <c r="BM196" s="225" t="s">
        <v>3843</v>
      </c>
    </row>
    <row r="197" s="2" customFormat="1" ht="24.15" customHeight="1">
      <c r="A197" s="40"/>
      <c r="B197" s="41"/>
      <c r="C197" s="214" t="s">
        <v>1155</v>
      </c>
      <c r="D197" s="214" t="s">
        <v>162</v>
      </c>
      <c r="E197" s="215" t="s">
        <v>3844</v>
      </c>
      <c r="F197" s="216" t="s">
        <v>3845</v>
      </c>
      <c r="G197" s="217" t="s">
        <v>165</v>
      </c>
      <c r="H197" s="218">
        <v>3</v>
      </c>
      <c r="I197" s="219"/>
      <c r="J197" s="220">
        <f>ROUND(I197*H197,2)</f>
        <v>0</v>
      </c>
      <c r="K197" s="216" t="s">
        <v>166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269</v>
      </c>
      <c r="AT197" s="225" t="s">
        <v>162</v>
      </c>
      <c r="AU197" s="225" t="s">
        <v>81</v>
      </c>
      <c r="AY197" s="19" t="s">
        <v>160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269</v>
      </c>
      <c r="BM197" s="225" t="s">
        <v>3846</v>
      </c>
    </row>
    <row r="198" s="2" customFormat="1">
      <c r="A198" s="40"/>
      <c r="B198" s="41"/>
      <c r="C198" s="42"/>
      <c r="D198" s="227" t="s">
        <v>169</v>
      </c>
      <c r="E198" s="42"/>
      <c r="F198" s="228" t="s">
        <v>3847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169</v>
      </c>
      <c r="AU198" s="19" t="s">
        <v>81</v>
      </c>
    </row>
    <row r="199" s="2" customFormat="1" ht="16.5" customHeight="1">
      <c r="A199" s="40"/>
      <c r="B199" s="41"/>
      <c r="C199" s="279" t="s">
        <v>1166</v>
      </c>
      <c r="D199" s="279" t="s">
        <v>1270</v>
      </c>
      <c r="E199" s="280" t="s">
        <v>3848</v>
      </c>
      <c r="F199" s="281" t="s">
        <v>3849</v>
      </c>
      <c r="G199" s="282" t="s">
        <v>165</v>
      </c>
      <c r="H199" s="283">
        <v>2</v>
      </c>
      <c r="I199" s="284"/>
      <c r="J199" s="285">
        <f>ROUND(I199*H199,2)</f>
        <v>0</v>
      </c>
      <c r="K199" s="281" t="s">
        <v>166</v>
      </c>
      <c r="L199" s="286"/>
      <c r="M199" s="287" t="s">
        <v>19</v>
      </c>
      <c r="N199" s="288" t="s">
        <v>43</v>
      </c>
      <c r="O199" s="86"/>
      <c r="P199" s="223">
        <f>O199*H199</f>
        <v>0</v>
      </c>
      <c r="Q199" s="223">
        <v>0.0022000000000000001</v>
      </c>
      <c r="R199" s="223">
        <f>Q199*H199</f>
        <v>0.0044000000000000003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367</v>
      </c>
      <c r="AT199" s="225" t="s">
        <v>1270</v>
      </c>
      <c r="AU199" s="225" t="s">
        <v>81</v>
      </c>
      <c r="AY199" s="19" t="s">
        <v>160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269</v>
      </c>
      <c r="BM199" s="225" t="s">
        <v>3850</v>
      </c>
    </row>
    <row r="200" s="2" customFormat="1" ht="16.5" customHeight="1">
      <c r="A200" s="40"/>
      <c r="B200" s="41"/>
      <c r="C200" s="279" t="s">
        <v>1174</v>
      </c>
      <c r="D200" s="279" t="s">
        <v>1270</v>
      </c>
      <c r="E200" s="280" t="s">
        <v>3851</v>
      </c>
      <c r="F200" s="281" t="s">
        <v>3852</v>
      </c>
      <c r="G200" s="282" t="s">
        <v>165</v>
      </c>
      <c r="H200" s="283">
        <v>1</v>
      </c>
      <c r="I200" s="284"/>
      <c r="J200" s="285">
        <f>ROUND(I200*H200,2)</f>
        <v>0</v>
      </c>
      <c r="K200" s="281" t="s">
        <v>166</v>
      </c>
      <c r="L200" s="286"/>
      <c r="M200" s="287" t="s">
        <v>19</v>
      </c>
      <c r="N200" s="288" t="s">
        <v>43</v>
      </c>
      <c r="O200" s="86"/>
      <c r="P200" s="223">
        <f>O200*H200</f>
        <v>0</v>
      </c>
      <c r="Q200" s="223">
        <v>0.0019</v>
      </c>
      <c r="R200" s="223">
        <f>Q200*H200</f>
        <v>0.0019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367</v>
      </c>
      <c r="AT200" s="225" t="s">
        <v>1270</v>
      </c>
      <c r="AU200" s="225" t="s">
        <v>81</v>
      </c>
      <c r="AY200" s="19" t="s">
        <v>160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269</v>
      </c>
      <c r="BM200" s="225" t="s">
        <v>3853</v>
      </c>
    </row>
    <row r="201" s="2" customFormat="1" ht="24.15" customHeight="1">
      <c r="A201" s="40"/>
      <c r="B201" s="41"/>
      <c r="C201" s="214" t="s">
        <v>1179</v>
      </c>
      <c r="D201" s="214" t="s">
        <v>162</v>
      </c>
      <c r="E201" s="215" t="s">
        <v>3854</v>
      </c>
      <c r="F201" s="216" t="s">
        <v>3855</v>
      </c>
      <c r="G201" s="217" t="s">
        <v>165</v>
      </c>
      <c r="H201" s="218">
        <v>2</v>
      </c>
      <c r="I201" s="219"/>
      <c r="J201" s="220">
        <f>ROUND(I201*H201,2)</f>
        <v>0</v>
      </c>
      <c r="K201" s="216" t="s">
        <v>166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269</v>
      </c>
      <c r="AT201" s="225" t="s">
        <v>162</v>
      </c>
      <c r="AU201" s="225" t="s">
        <v>81</v>
      </c>
      <c r="AY201" s="19" t="s">
        <v>160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269</v>
      </c>
      <c r="BM201" s="225" t="s">
        <v>3856</v>
      </c>
    </row>
    <row r="202" s="2" customFormat="1">
      <c r="A202" s="40"/>
      <c r="B202" s="41"/>
      <c r="C202" s="42"/>
      <c r="D202" s="227" t="s">
        <v>169</v>
      </c>
      <c r="E202" s="42"/>
      <c r="F202" s="228" t="s">
        <v>3857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169</v>
      </c>
      <c r="AU202" s="19" t="s">
        <v>81</v>
      </c>
    </row>
    <row r="203" s="2" customFormat="1" ht="16.5" customHeight="1">
      <c r="A203" s="40"/>
      <c r="B203" s="41"/>
      <c r="C203" s="279" t="s">
        <v>1190</v>
      </c>
      <c r="D203" s="279" t="s">
        <v>1270</v>
      </c>
      <c r="E203" s="280" t="s">
        <v>3858</v>
      </c>
      <c r="F203" s="281" t="s">
        <v>3859</v>
      </c>
      <c r="G203" s="282" t="s">
        <v>165</v>
      </c>
      <c r="H203" s="283">
        <v>2</v>
      </c>
      <c r="I203" s="284"/>
      <c r="J203" s="285">
        <f>ROUND(I203*H203,2)</f>
        <v>0</v>
      </c>
      <c r="K203" s="281" t="s">
        <v>166</v>
      </c>
      <c r="L203" s="286"/>
      <c r="M203" s="287" t="s">
        <v>19</v>
      </c>
      <c r="N203" s="288" t="s">
        <v>43</v>
      </c>
      <c r="O203" s="86"/>
      <c r="P203" s="223">
        <f>O203*H203</f>
        <v>0</v>
      </c>
      <c r="Q203" s="223">
        <v>0.00080000000000000004</v>
      </c>
      <c r="R203" s="223">
        <f>Q203*H203</f>
        <v>0.0016000000000000001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367</v>
      </c>
      <c r="AT203" s="225" t="s">
        <v>1270</v>
      </c>
      <c r="AU203" s="225" t="s">
        <v>81</v>
      </c>
      <c r="AY203" s="19" t="s">
        <v>160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269</v>
      </c>
      <c r="BM203" s="225" t="s">
        <v>3860</v>
      </c>
    </row>
    <row r="204" s="2" customFormat="1" ht="24.15" customHeight="1">
      <c r="A204" s="40"/>
      <c r="B204" s="41"/>
      <c r="C204" s="214" t="s">
        <v>1195</v>
      </c>
      <c r="D204" s="214" t="s">
        <v>162</v>
      </c>
      <c r="E204" s="215" t="s">
        <v>3861</v>
      </c>
      <c r="F204" s="216" t="s">
        <v>3862</v>
      </c>
      <c r="G204" s="217" t="s">
        <v>165</v>
      </c>
      <c r="H204" s="218">
        <v>2</v>
      </c>
      <c r="I204" s="219"/>
      <c r="J204" s="220">
        <f>ROUND(I204*H204,2)</f>
        <v>0</v>
      </c>
      <c r="K204" s="216" t="s">
        <v>166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269</v>
      </c>
      <c r="AT204" s="225" t="s">
        <v>162</v>
      </c>
      <c r="AU204" s="225" t="s">
        <v>81</v>
      </c>
      <c r="AY204" s="19" t="s">
        <v>160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269</v>
      </c>
      <c r="BM204" s="225" t="s">
        <v>3863</v>
      </c>
    </row>
    <row r="205" s="2" customFormat="1">
      <c r="A205" s="40"/>
      <c r="B205" s="41"/>
      <c r="C205" s="42"/>
      <c r="D205" s="227" t="s">
        <v>169</v>
      </c>
      <c r="E205" s="42"/>
      <c r="F205" s="228" t="s">
        <v>3864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169</v>
      </c>
      <c r="AU205" s="19" t="s">
        <v>81</v>
      </c>
    </row>
    <row r="206" s="2" customFormat="1" ht="16.5" customHeight="1">
      <c r="A206" s="40"/>
      <c r="B206" s="41"/>
      <c r="C206" s="279" t="s">
        <v>1200</v>
      </c>
      <c r="D206" s="279" t="s">
        <v>1270</v>
      </c>
      <c r="E206" s="280" t="s">
        <v>3865</v>
      </c>
      <c r="F206" s="281" t="s">
        <v>3866</v>
      </c>
      <c r="G206" s="282" t="s">
        <v>165</v>
      </c>
      <c r="H206" s="283">
        <v>2</v>
      </c>
      <c r="I206" s="284"/>
      <c r="J206" s="285">
        <f>ROUND(I206*H206,2)</f>
        <v>0</v>
      </c>
      <c r="K206" s="281" t="s">
        <v>166</v>
      </c>
      <c r="L206" s="286"/>
      <c r="M206" s="287" t="s">
        <v>19</v>
      </c>
      <c r="N206" s="288" t="s">
        <v>43</v>
      </c>
      <c r="O206" s="86"/>
      <c r="P206" s="223">
        <f>O206*H206</f>
        <v>0</v>
      </c>
      <c r="Q206" s="223">
        <v>0.0020999999999999999</v>
      </c>
      <c r="R206" s="223">
        <f>Q206*H206</f>
        <v>0.0041999999999999997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367</v>
      </c>
      <c r="AT206" s="225" t="s">
        <v>1270</v>
      </c>
      <c r="AU206" s="225" t="s">
        <v>81</v>
      </c>
      <c r="AY206" s="19" t="s">
        <v>160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269</v>
      </c>
      <c r="BM206" s="225" t="s">
        <v>3867</v>
      </c>
    </row>
    <row r="207" s="2" customFormat="1" ht="24.15" customHeight="1">
      <c r="A207" s="40"/>
      <c r="B207" s="41"/>
      <c r="C207" s="214" t="s">
        <v>1205</v>
      </c>
      <c r="D207" s="214" t="s">
        <v>162</v>
      </c>
      <c r="E207" s="215" t="s">
        <v>3868</v>
      </c>
      <c r="F207" s="216" t="s">
        <v>3869</v>
      </c>
      <c r="G207" s="217" t="s">
        <v>165</v>
      </c>
      <c r="H207" s="218">
        <v>2</v>
      </c>
      <c r="I207" s="219"/>
      <c r="J207" s="220">
        <f>ROUND(I207*H207,2)</f>
        <v>0</v>
      </c>
      <c r="K207" s="216" t="s">
        <v>166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269</v>
      </c>
      <c r="AT207" s="225" t="s">
        <v>162</v>
      </c>
      <c r="AU207" s="225" t="s">
        <v>81</v>
      </c>
      <c r="AY207" s="19" t="s">
        <v>160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269</v>
      </c>
      <c r="BM207" s="225" t="s">
        <v>3870</v>
      </c>
    </row>
    <row r="208" s="2" customFormat="1">
      <c r="A208" s="40"/>
      <c r="B208" s="41"/>
      <c r="C208" s="42"/>
      <c r="D208" s="227" t="s">
        <v>169</v>
      </c>
      <c r="E208" s="42"/>
      <c r="F208" s="228" t="s">
        <v>3871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169</v>
      </c>
      <c r="AU208" s="19" t="s">
        <v>81</v>
      </c>
    </row>
    <row r="209" s="2" customFormat="1" ht="16.5" customHeight="1">
      <c r="A209" s="40"/>
      <c r="B209" s="41"/>
      <c r="C209" s="279" t="s">
        <v>1210</v>
      </c>
      <c r="D209" s="279" t="s">
        <v>1270</v>
      </c>
      <c r="E209" s="280" t="s">
        <v>3872</v>
      </c>
      <c r="F209" s="281" t="s">
        <v>3873</v>
      </c>
      <c r="G209" s="282" t="s">
        <v>165</v>
      </c>
      <c r="H209" s="283">
        <v>2</v>
      </c>
      <c r="I209" s="284"/>
      <c r="J209" s="285">
        <f>ROUND(I209*H209,2)</f>
        <v>0</v>
      </c>
      <c r="K209" s="281" t="s">
        <v>166</v>
      </c>
      <c r="L209" s="286"/>
      <c r="M209" s="287" t="s">
        <v>19</v>
      </c>
      <c r="N209" s="288" t="s">
        <v>43</v>
      </c>
      <c r="O209" s="86"/>
      <c r="P209" s="223">
        <f>O209*H209</f>
        <v>0</v>
      </c>
      <c r="Q209" s="223">
        <v>0.0077999999999999996</v>
      </c>
      <c r="R209" s="223">
        <f>Q209*H209</f>
        <v>0.015599999999999999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367</v>
      </c>
      <c r="AT209" s="225" t="s">
        <v>1270</v>
      </c>
      <c r="AU209" s="225" t="s">
        <v>81</v>
      </c>
      <c r="AY209" s="19" t="s">
        <v>160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269</v>
      </c>
      <c r="BM209" s="225" t="s">
        <v>3874</v>
      </c>
    </row>
    <row r="210" s="2" customFormat="1" ht="24.15" customHeight="1">
      <c r="A210" s="40"/>
      <c r="B210" s="41"/>
      <c r="C210" s="214" t="s">
        <v>1215</v>
      </c>
      <c r="D210" s="214" t="s">
        <v>162</v>
      </c>
      <c r="E210" s="215" t="s">
        <v>3875</v>
      </c>
      <c r="F210" s="216" t="s">
        <v>3876</v>
      </c>
      <c r="G210" s="217" t="s">
        <v>165</v>
      </c>
      <c r="H210" s="218">
        <v>3</v>
      </c>
      <c r="I210" s="219"/>
      <c r="J210" s="220">
        <f>ROUND(I210*H210,2)</f>
        <v>0</v>
      </c>
      <c r="K210" s="216" t="s">
        <v>166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269</v>
      </c>
      <c r="AT210" s="225" t="s">
        <v>162</v>
      </c>
      <c r="AU210" s="225" t="s">
        <v>81</v>
      </c>
      <c r="AY210" s="19" t="s">
        <v>160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269</v>
      </c>
      <c r="BM210" s="225" t="s">
        <v>3877</v>
      </c>
    </row>
    <row r="211" s="2" customFormat="1">
      <c r="A211" s="40"/>
      <c r="B211" s="41"/>
      <c r="C211" s="42"/>
      <c r="D211" s="227" t="s">
        <v>169</v>
      </c>
      <c r="E211" s="42"/>
      <c r="F211" s="228" t="s">
        <v>3878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169</v>
      </c>
      <c r="AU211" s="19" t="s">
        <v>81</v>
      </c>
    </row>
    <row r="212" s="2" customFormat="1" ht="16.5" customHeight="1">
      <c r="A212" s="40"/>
      <c r="B212" s="41"/>
      <c r="C212" s="279" t="s">
        <v>1221</v>
      </c>
      <c r="D212" s="279" t="s">
        <v>1270</v>
      </c>
      <c r="E212" s="280" t="s">
        <v>3879</v>
      </c>
      <c r="F212" s="281" t="s">
        <v>3880</v>
      </c>
      <c r="G212" s="282" t="s">
        <v>165</v>
      </c>
      <c r="H212" s="283">
        <v>1</v>
      </c>
      <c r="I212" s="284"/>
      <c r="J212" s="285">
        <f>ROUND(I212*H212,2)</f>
        <v>0</v>
      </c>
      <c r="K212" s="281" t="s">
        <v>166</v>
      </c>
      <c r="L212" s="286"/>
      <c r="M212" s="287" t="s">
        <v>19</v>
      </c>
      <c r="N212" s="288" t="s">
        <v>43</v>
      </c>
      <c r="O212" s="86"/>
      <c r="P212" s="223">
        <f>O212*H212</f>
        <v>0</v>
      </c>
      <c r="Q212" s="223">
        <v>0.00050000000000000001</v>
      </c>
      <c r="R212" s="223">
        <f>Q212*H212</f>
        <v>0.00050000000000000001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367</v>
      </c>
      <c r="AT212" s="225" t="s">
        <v>1270</v>
      </c>
      <c r="AU212" s="225" t="s">
        <v>81</v>
      </c>
      <c r="AY212" s="19" t="s">
        <v>160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269</v>
      </c>
      <c r="BM212" s="225" t="s">
        <v>3881</v>
      </c>
    </row>
    <row r="213" s="2" customFormat="1" ht="16.5" customHeight="1">
      <c r="A213" s="40"/>
      <c r="B213" s="41"/>
      <c r="C213" s="279" t="s">
        <v>1237</v>
      </c>
      <c r="D213" s="279" t="s">
        <v>1270</v>
      </c>
      <c r="E213" s="280" t="s">
        <v>3882</v>
      </c>
      <c r="F213" s="281" t="s">
        <v>3883</v>
      </c>
      <c r="G213" s="282" t="s">
        <v>165</v>
      </c>
      <c r="H213" s="283">
        <v>2</v>
      </c>
      <c r="I213" s="284"/>
      <c r="J213" s="285">
        <f>ROUND(I213*H213,2)</f>
        <v>0</v>
      </c>
      <c r="K213" s="281" t="s">
        <v>166</v>
      </c>
      <c r="L213" s="286"/>
      <c r="M213" s="287" t="s">
        <v>19</v>
      </c>
      <c r="N213" s="288" t="s">
        <v>43</v>
      </c>
      <c r="O213" s="86"/>
      <c r="P213" s="223">
        <f>O213*H213</f>
        <v>0</v>
      </c>
      <c r="Q213" s="223">
        <v>0.00089999999999999998</v>
      </c>
      <c r="R213" s="223">
        <f>Q213*H213</f>
        <v>0.0018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367</v>
      </c>
      <c r="AT213" s="225" t="s">
        <v>1270</v>
      </c>
      <c r="AU213" s="225" t="s">
        <v>81</v>
      </c>
      <c r="AY213" s="19" t="s">
        <v>160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269</v>
      </c>
      <c r="BM213" s="225" t="s">
        <v>3884</v>
      </c>
    </row>
    <row r="214" s="2" customFormat="1" ht="21.75" customHeight="1">
      <c r="A214" s="40"/>
      <c r="B214" s="41"/>
      <c r="C214" s="214" t="s">
        <v>1251</v>
      </c>
      <c r="D214" s="214" t="s">
        <v>162</v>
      </c>
      <c r="E214" s="215" t="s">
        <v>3885</v>
      </c>
      <c r="F214" s="216" t="s">
        <v>3886</v>
      </c>
      <c r="G214" s="217" t="s">
        <v>207</v>
      </c>
      <c r="H214" s="218">
        <v>87</v>
      </c>
      <c r="I214" s="219"/>
      <c r="J214" s="220">
        <f>ROUND(I214*H214,2)</f>
        <v>0</v>
      </c>
      <c r="K214" s="216" t="s">
        <v>166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0.00022000000000000001</v>
      </c>
      <c r="R214" s="223">
        <f>Q214*H214</f>
        <v>0.019140000000000001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269</v>
      </c>
      <c r="AT214" s="225" t="s">
        <v>162</v>
      </c>
      <c r="AU214" s="225" t="s">
        <v>81</v>
      </c>
      <c r="AY214" s="19" t="s">
        <v>160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269</v>
      </c>
      <c r="BM214" s="225" t="s">
        <v>3887</v>
      </c>
    </row>
    <row r="215" s="2" customFormat="1">
      <c r="A215" s="40"/>
      <c r="B215" s="41"/>
      <c r="C215" s="42"/>
      <c r="D215" s="227" t="s">
        <v>169</v>
      </c>
      <c r="E215" s="42"/>
      <c r="F215" s="228" t="s">
        <v>3888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169</v>
      </c>
      <c r="AU215" s="19" t="s">
        <v>81</v>
      </c>
    </row>
    <row r="216" s="2" customFormat="1" ht="21.75" customHeight="1">
      <c r="A216" s="40"/>
      <c r="B216" s="41"/>
      <c r="C216" s="214" t="s">
        <v>1256</v>
      </c>
      <c r="D216" s="214" t="s">
        <v>162</v>
      </c>
      <c r="E216" s="215" t="s">
        <v>3889</v>
      </c>
      <c r="F216" s="216" t="s">
        <v>3890</v>
      </c>
      <c r="G216" s="217" t="s">
        <v>207</v>
      </c>
      <c r="H216" s="218">
        <v>19</v>
      </c>
      <c r="I216" s="219"/>
      <c r="J216" s="220">
        <f>ROUND(I216*H216,2)</f>
        <v>0</v>
      </c>
      <c r="K216" s="216" t="s">
        <v>166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0.00027999999999999998</v>
      </c>
      <c r="R216" s="223">
        <f>Q216*H216</f>
        <v>0.0053199999999999992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269</v>
      </c>
      <c r="AT216" s="225" t="s">
        <v>162</v>
      </c>
      <c r="AU216" s="225" t="s">
        <v>81</v>
      </c>
      <c r="AY216" s="19" t="s">
        <v>160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269</v>
      </c>
      <c r="BM216" s="225" t="s">
        <v>3891</v>
      </c>
    </row>
    <row r="217" s="2" customFormat="1">
      <c r="A217" s="40"/>
      <c r="B217" s="41"/>
      <c r="C217" s="42"/>
      <c r="D217" s="227" t="s">
        <v>169</v>
      </c>
      <c r="E217" s="42"/>
      <c r="F217" s="228" t="s">
        <v>3892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169</v>
      </c>
      <c r="AU217" s="19" t="s">
        <v>81</v>
      </c>
    </row>
    <row r="218" s="2" customFormat="1" ht="21.75" customHeight="1">
      <c r="A218" s="40"/>
      <c r="B218" s="41"/>
      <c r="C218" s="214" t="s">
        <v>1262</v>
      </c>
      <c r="D218" s="214" t="s">
        <v>162</v>
      </c>
      <c r="E218" s="215" t="s">
        <v>3893</v>
      </c>
      <c r="F218" s="216" t="s">
        <v>3894</v>
      </c>
      <c r="G218" s="217" t="s">
        <v>207</v>
      </c>
      <c r="H218" s="218">
        <v>19</v>
      </c>
      <c r="I218" s="219"/>
      <c r="J218" s="220">
        <f>ROUND(I218*H218,2)</f>
        <v>0</v>
      </c>
      <c r="K218" s="216" t="s">
        <v>166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0.00036999999999999999</v>
      </c>
      <c r="R218" s="223">
        <f>Q218*H218</f>
        <v>0.0070299999999999998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269</v>
      </c>
      <c r="AT218" s="225" t="s">
        <v>162</v>
      </c>
      <c r="AU218" s="225" t="s">
        <v>81</v>
      </c>
      <c r="AY218" s="19" t="s">
        <v>160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269</v>
      </c>
      <c r="BM218" s="225" t="s">
        <v>3895</v>
      </c>
    </row>
    <row r="219" s="2" customFormat="1">
      <c r="A219" s="40"/>
      <c r="B219" s="41"/>
      <c r="C219" s="42"/>
      <c r="D219" s="227" t="s">
        <v>169</v>
      </c>
      <c r="E219" s="42"/>
      <c r="F219" s="228" t="s">
        <v>3896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169</v>
      </c>
      <c r="AU219" s="19" t="s">
        <v>81</v>
      </c>
    </row>
    <row r="220" s="2" customFormat="1" ht="21.75" customHeight="1">
      <c r="A220" s="40"/>
      <c r="B220" s="41"/>
      <c r="C220" s="214" t="s">
        <v>1269</v>
      </c>
      <c r="D220" s="214" t="s">
        <v>162</v>
      </c>
      <c r="E220" s="215" t="s">
        <v>3897</v>
      </c>
      <c r="F220" s="216" t="s">
        <v>3898</v>
      </c>
      <c r="G220" s="217" t="s">
        <v>207</v>
      </c>
      <c r="H220" s="218">
        <v>34</v>
      </c>
      <c r="I220" s="219"/>
      <c r="J220" s="220">
        <f>ROUND(I220*H220,2)</f>
        <v>0</v>
      </c>
      <c r="K220" s="216" t="s">
        <v>166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0.00048999999999999998</v>
      </c>
      <c r="R220" s="223">
        <f>Q220*H220</f>
        <v>0.016660000000000001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269</v>
      </c>
      <c r="AT220" s="225" t="s">
        <v>162</v>
      </c>
      <c r="AU220" s="225" t="s">
        <v>81</v>
      </c>
      <c r="AY220" s="19" t="s">
        <v>160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269</v>
      </c>
      <c r="BM220" s="225" t="s">
        <v>3899</v>
      </c>
    </row>
    <row r="221" s="2" customFormat="1">
      <c r="A221" s="40"/>
      <c r="B221" s="41"/>
      <c r="C221" s="42"/>
      <c r="D221" s="227" t="s">
        <v>169</v>
      </c>
      <c r="E221" s="42"/>
      <c r="F221" s="228" t="s">
        <v>3900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169</v>
      </c>
      <c r="AU221" s="19" t="s">
        <v>81</v>
      </c>
    </row>
    <row r="222" s="2" customFormat="1" ht="24.15" customHeight="1">
      <c r="A222" s="40"/>
      <c r="B222" s="41"/>
      <c r="C222" s="214" t="s">
        <v>1275</v>
      </c>
      <c r="D222" s="214" t="s">
        <v>162</v>
      </c>
      <c r="E222" s="215" t="s">
        <v>3901</v>
      </c>
      <c r="F222" s="216" t="s">
        <v>3902</v>
      </c>
      <c r="G222" s="217" t="s">
        <v>3903</v>
      </c>
      <c r="H222" s="218">
        <v>1</v>
      </c>
      <c r="I222" s="219"/>
      <c r="J222" s="220">
        <f>ROUND(I222*H222,2)</f>
        <v>0</v>
      </c>
      <c r="K222" s="216" t="s">
        <v>166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0.00016000000000000001</v>
      </c>
      <c r="R222" s="223">
        <f>Q222*H222</f>
        <v>0.00016000000000000001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269</v>
      </c>
      <c r="AT222" s="225" t="s">
        <v>162</v>
      </c>
      <c r="AU222" s="225" t="s">
        <v>81</v>
      </c>
      <c r="AY222" s="19" t="s">
        <v>160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269</v>
      </c>
      <c r="BM222" s="225" t="s">
        <v>3904</v>
      </c>
    </row>
    <row r="223" s="2" customFormat="1">
      <c r="A223" s="40"/>
      <c r="B223" s="41"/>
      <c r="C223" s="42"/>
      <c r="D223" s="227" t="s">
        <v>169</v>
      </c>
      <c r="E223" s="42"/>
      <c r="F223" s="228" t="s">
        <v>3905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169</v>
      </c>
      <c r="AU223" s="19" t="s">
        <v>81</v>
      </c>
    </row>
    <row r="224" s="2" customFormat="1" ht="24.15" customHeight="1">
      <c r="A224" s="40"/>
      <c r="B224" s="41"/>
      <c r="C224" s="214" t="s">
        <v>1282</v>
      </c>
      <c r="D224" s="214" t="s">
        <v>162</v>
      </c>
      <c r="E224" s="215" t="s">
        <v>3906</v>
      </c>
      <c r="F224" s="216" t="s">
        <v>3907</v>
      </c>
      <c r="G224" s="217" t="s">
        <v>165</v>
      </c>
      <c r="H224" s="218">
        <v>2</v>
      </c>
      <c r="I224" s="219"/>
      <c r="J224" s="220">
        <f>ROUND(I224*H224,2)</f>
        <v>0</v>
      </c>
      <c r="K224" s="216" t="s">
        <v>166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0.00081999999999999998</v>
      </c>
      <c r="R224" s="223">
        <f>Q224*H224</f>
        <v>0.00164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269</v>
      </c>
      <c r="AT224" s="225" t="s">
        <v>162</v>
      </c>
      <c r="AU224" s="225" t="s">
        <v>81</v>
      </c>
      <c r="AY224" s="19" t="s">
        <v>160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269</v>
      </c>
      <c r="BM224" s="225" t="s">
        <v>3908</v>
      </c>
    </row>
    <row r="225" s="2" customFormat="1">
      <c r="A225" s="40"/>
      <c r="B225" s="41"/>
      <c r="C225" s="42"/>
      <c r="D225" s="227" t="s">
        <v>169</v>
      </c>
      <c r="E225" s="42"/>
      <c r="F225" s="228" t="s">
        <v>3909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169</v>
      </c>
      <c r="AU225" s="19" t="s">
        <v>81</v>
      </c>
    </row>
    <row r="226" s="2" customFormat="1" ht="24.15" customHeight="1">
      <c r="A226" s="40"/>
      <c r="B226" s="41"/>
      <c r="C226" s="214" t="s">
        <v>1287</v>
      </c>
      <c r="D226" s="214" t="s">
        <v>162</v>
      </c>
      <c r="E226" s="215" t="s">
        <v>3910</v>
      </c>
      <c r="F226" s="216" t="s">
        <v>3911</v>
      </c>
      <c r="G226" s="217" t="s">
        <v>165</v>
      </c>
      <c r="H226" s="218">
        <v>10</v>
      </c>
      <c r="I226" s="219"/>
      <c r="J226" s="220">
        <f>ROUND(I226*H226,2)</f>
        <v>0</v>
      </c>
      <c r="K226" s="216" t="s">
        <v>166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0.00173</v>
      </c>
      <c r="R226" s="223">
        <f>Q226*H226</f>
        <v>0.017299999999999999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269</v>
      </c>
      <c r="AT226" s="225" t="s">
        <v>162</v>
      </c>
      <c r="AU226" s="225" t="s">
        <v>81</v>
      </c>
      <c r="AY226" s="19" t="s">
        <v>160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269</v>
      </c>
      <c r="BM226" s="225" t="s">
        <v>3912</v>
      </c>
    </row>
    <row r="227" s="2" customFormat="1">
      <c r="A227" s="40"/>
      <c r="B227" s="41"/>
      <c r="C227" s="42"/>
      <c r="D227" s="227" t="s">
        <v>169</v>
      </c>
      <c r="E227" s="42"/>
      <c r="F227" s="228" t="s">
        <v>3913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169</v>
      </c>
      <c r="AU227" s="19" t="s">
        <v>81</v>
      </c>
    </row>
    <row r="228" s="2" customFormat="1" ht="24.15" customHeight="1">
      <c r="A228" s="40"/>
      <c r="B228" s="41"/>
      <c r="C228" s="214" t="s">
        <v>1292</v>
      </c>
      <c r="D228" s="214" t="s">
        <v>162</v>
      </c>
      <c r="E228" s="215" t="s">
        <v>3914</v>
      </c>
      <c r="F228" s="216" t="s">
        <v>3915</v>
      </c>
      <c r="G228" s="217" t="s">
        <v>165</v>
      </c>
      <c r="H228" s="218">
        <v>4</v>
      </c>
      <c r="I228" s="219"/>
      <c r="J228" s="220">
        <f>ROUND(I228*H228,2)</f>
        <v>0</v>
      </c>
      <c r="K228" s="216" t="s">
        <v>166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0.0021299999999999999</v>
      </c>
      <c r="R228" s="223">
        <f>Q228*H228</f>
        <v>0.0085199999999999998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269</v>
      </c>
      <c r="AT228" s="225" t="s">
        <v>162</v>
      </c>
      <c r="AU228" s="225" t="s">
        <v>81</v>
      </c>
      <c r="AY228" s="19" t="s">
        <v>160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269</v>
      </c>
      <c r="BM228" s="225" t="s">
        <v>3916</v>
      </c>
    </row>
    <row r="229" s="2" customFormat="1">
      <c r="A229" s="40"/>
      <c r="B229" s="41"/>
      <c r="C229" s="42"/>
      <c r="D229" s="227" t="s">
        <v>169</v>
      </c>
      <c r="E229" s="42"/>
      <c r="F229" s="228" t="s">
        <v>3917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169</v>
      </c>
      <c r="AU229" s="19" t="s">
        <v>81</v>
      </c>
    </row>
    <row r="230" s="2" customFormat="1" ht="24.15" customHeight="1">
      <c r="A230" s="40"/>
      <c r="B230" s="41"/>
      <c r="C230" s="214" t="s">
        <v>1297</v>
      </c>
      <c r="D230" s="214" t="s">
        <v>162</v>
      </c>
      <c r="E230" s="215" t="s">
        <v>3918</v>
      </c>
      <c r="F230" s="216" t="s">
        <v>3919</v>
      </c>
      <c r="G230" s="217" t="s">
        <v>165</v>
      </c>
      <c r="H230" s="218">
        <v>1</v>
      </c>
      <c r="I230" s="219"/>
      <c r="J230" s="220">
        <f>ROUND(I230*H230,2)</f>
        <v>0</v>
      </c>
      <c r="K230" s="216" t="s">
        <v>166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269</v>
      </c>
      <c r="AT230" s="225" t="s">
        <v>162</v>
      </c>
      <c r="AU230" s="225" t="s">
        <v>81</v>
      </c>
      <c r="AY230" s="19" t="s">
        <v>160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269</v>
      </c>
      <c r="BM230" s="225" t="s">
        <v>3920</v>
      </c>
    </row>
    <row r="231" s="2" customFormat="1">
      <c r="A231" s="40"/>
      <c r="B231" s="41"/>
      <c r="C231" s="42"/>
      <c r="D231" s="227" t="s">
        <v>169</v>
      </c>
      <c r="E231" s="42"/>
      <c r="F231" s="228" t="s">
        <v>3921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169</v>
      </c>
      <c r="AU231" s="19" t="s">
        <v>81</v>
      </c>
    </row>
    <row r="232" s="2" customFormat="1" ht="24.15" customHeight="1">
      <c r="A232" s="40"/>
      <c r="B232" s="41"/>
      <c r="C232" s="279" t="s">
        <v>1302</v>
      </c>
      <c r="D232" s="279" t="s">
        <v>1270</v>
      </c>
      <c r="E232" s="280" t="s">
        <v>3922</v>
      </c>
      <c r="F232" s="281" t="s">
        <v>3923</v>
      </c>
      <c r="G232" s="282" t="s">
        <v>165</v>
      </c>
      <c r="H232" s="283">
        <v>1</v>
      </c>
      <c r="I232" s="284"/>
      <c r="J232" s="285">
        <f>ROUND(I232*H232,2)</f>
        <v>0</v>
      </c>
      <c r="K232" s="281" t="s">
        <v>166</v>
      </c>
      <c r="L232" s="286"/>
      <c r="M232" s="287" t="s">
        <v>19</v>
      </c>
      <c r="N232" s="288" t="s">
        <v>43</v>
      </c>
      <c r="O232" s="86"/>
      <c r="P232" s="223">
        <f>O232*H232</f>
        <v>0</v>
      </c>
      <c r="Q232" s="223">
        <v>0.70599999999999996</v>
      </c>
      <c r="R232" s="223">
        <f>Q232*H232</f>
        <v>0.70599999999999996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367</v>
      </c>
      <c r="AT232" s="225" t="s">
        <v>1270</v>
      </c>
      <c r="AU232" s="225" t="s">
        <v>81</v>
      </c>
      <c r="AY232" s="19" t="s">
        <v>160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269</v>
      </c>
      <c r="BM232" s="225" t="s">
        <v>3924</v>
      </c>
    </row>
    <row r="233" s="2" customFormat="1" ht="16.5" customHeight="1">
      <c r="A233" s="40"/>
      <c r="B233" s="41"/>
      <c r="C233" s="214" t="s">
        <v>1308</v>
      </c>
      <c r="D233" s="214" t="s">
        <v>162</v>
      </c>
      <c r="E233" s="215" t="s">
        <v>3925</v>
      </c>
      <c r="F233" s="216" t="s">
        <v>3926</v>
      </c>
      <c r="G233" s="217" t="s">
        <v>165</v>
      </c>
      <c r="H233" s="218">
        <v>30</v>
      </c>
      <c r="I233" s="219"/>
      <c r="J233" s="220">
        <f>ROUND(I233*H233,2)</f>
        <v>0</v>
      </c>
      <c r="K233" s="216" t="s">
        <v>166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269</v>
      </c>
      <c r="AT233" s="225" t="s">
        <v>162</v>
      </c>
      <c r="AU233" s="225" t="s">
        <v>81</v>
      </c>
      <c r="AY233" s="19" t="s">
        <v>160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269</v>
      </c>
      <c r="BM233" s="225" t="s">
        <v>3927</v>
      </c>
    </row>
    <row r="234" s="2" customFormat="1">
      <c r="A234" s="40"/>
      <c r="B234" s="41"/>
      <c r="C234" s="42"/>
      <c r="D234" s="227" t="s">
        <v>169</v>
      </c>
      <c r="E234" s="42"/>
      <c r="F234" s="228" t="s">
        <v>3928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169</v>
      </c>
      <c r="AU234" s="19" t="s">
        <v>81</v>
      </c>
    </row>
    <row r="235" s="2" customFormat="1" ht="24.15" customHeight="1">
      <c r="A235" s="40"/>
      <c r="B235" s="41"/>
      <c r="C235" s="214" t="s">
        <v>1378</v>
      </c>
      <c r="D235" s="214" t="s">
        <v>162</v>
      </c>
      <c r="E235" s="215" t="s">
        <v>3929</v>
      </c>
      <c r="F235" s="216" t="s">
        <v>3930</v>
      </c>
      <c r="G235" s="217" t="s">
        <v>253</v>
      </c>
      <c r="H235" s="218">
        <v>1.7669999999999999</v>
      </c>
      <c r="I235" s="219"/>
      <c r="J235" s="220">
        <f>ROUND(I235*H235,2)</f>
        <v>0</v>
      </c>
      <c r="K235" s="216" t="s">
        <v>166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269</v>
      </c>
      <c r="AT235" s="225" t="s">
        <v>162</v>
      </c>
      <c r="AU235" s="225" t="s">
        <v>81</v>
      </c>
      <c r="AY235" s="19" t="s">
        <v>160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269</v>
      </c>
      <c r="BM235" s="225" t="s">
        <v>3931</v>
      </c>
    </row>
    <row r="236" s="2" customFormat="1">
      <c r="A236" s="40"/>
      <c r="B236" s="41"/>
      <c r="C236" s="42"/>
      <c r="D236" s="227" t="s">
        <v>169</v>
      </c>
      <c r="E236" s="42"/>
      <c r="F236" s="228" t="s">
        <v>3932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169</v>
      </c>
      <c r="AU236" s="19" t="s">
        <v>81</v>
      </c>
    </row>
    <row r="237" s="12" customFormat="1" ht="25.92" customHeight="1">
      <c r="A237" s="12"/>
      <c r="B237" s="198"/>
      <c r="C237" s="199"/>
      <c r="D237" s="200" t="s">
        <v>71</v>
      </c>
      <c r="E237" s="201" t="s">
        <v>3384</v>
      </c>
      <c r="F237" s="201" t="s">
        <v>3385</v>
      </c>
      <c r="G237" s="199"/>
      <c r="H237" s="199"/>
      <c r="I237" s="202"/>
      <c r="J237" s="203">
        <f>BK237</f>
        <v>0</v>
      </c>
      <c r="K237" s="199"/>
      <c r="L237" s="204"/>
      <c r="M237" s="205"/>
      <c r="N237" s="206"/>
      <c r="O237" s="206"/>
      <c r="P237" s="207">
        <f>SUM(P238:P245)</f>
        <v>0</v>
      </c>
      <c r="Q237" s="206"/>
      <c r="R237" s="207">
        <f>SUM(R238:R245)</f>
        <v>0</v>
      </c>
      <c r="S237" s="206"/>
      <c r="T237" s="208">
        <f>SUM(T238:T245)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167</v>
      </c>
      <c r="AT237" s="210" t="s">
        <v>71</v>
      </c>
      <c r="AU237" s="210" t="s">
        <v>72</v>
      </c>
      <c r="AY237" s="209" t="s">
        <v>160</v>
      </c>
      <c r="BK237" s="211">
        <f>SUM(BK238:BK245)</f>
        <v>0</v>
      </c>
    </row>
    <row r="238" s="2" customFormat="1" ht="21.75" customHeight="1">
      <c r="A238" s="40"/>
      <c r="B238" s="41"/>
      <c r="C238" s="214" t="s">
        <v>1383</v>
      </c>
      <c r="D238" s="214" t="s">
        <v>162</v>
      </c>
      <c r="E238" s="215" t="s">
        <v>3391</v>
      </c>
      <c r="F238" s="216" t="s">
        <v>3392</v>
      </c>
      <c r="G238" s="217" t="s">
        <v>3388</v>
      </c>
      <c r="H238" s="218">
        <v>30</v>
      </c>
      <c r="I238" s="219"/>
      <c r="J238" s="220">
        <f>ROUND(I238*H238,2)</f>
        <v>0</v>
      </c>
      <c r="K238" s="216" t="s">
        <v>166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2951</v>
      </c>
      <c r="AT238" s="225" t="s">
        <v>162</v>
      </c>
      <c r="AU238" s="225" t="s">
        <v>79</v>
      </c>
      <c r="AY238" s="19" t="s">
        <v>160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2951</v>
      </c>
      <c r="BM238" s="225" t="s">
        <v>3933</v>
      </c>
    </row>
    <row r="239" s="2" customFormat="1">
      <c r="A239" s="40"/>
      <c r="B239" s="41"/>
      <c r="C239" s="42"/>
      <c r="D239" s="227" t="s">
        <v>169</v>
      </c>
      <c r="E239" s="42"/>
      <c r="F239" s="228" t="s">
        <v>3394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169</v>
      </c>
      <c r="AU239" s="19" t="s">
        <v>79</v>
      </c>
    </row>
    <row r="240" s="2" customFormat="1" ht="24.15" customHeight="1">
      <c r="A240" s="40"/>
      <c r="B240" s="41"/>
      <c r="C240" s="214" t="s">
        <v>1390</v>
      </c>
      <c r="D240" s="214" t="s">
        <v>162</v>
      </c>
      <c r="E240" s="215" t="s">
        <v>3934</v>
      </c>
      <c r="F240" s="216" t="s">
        <v>3935</v>
      </c>
      <c r="G240" s="217" t="s">
        <v>3388</v>
      </c>
      <c r="H240" s="218">
        <v>32</v>
      </c>
      <c r="I240" s="219"/>
      <c r="J240" s="220">
        <f>ROUND(I240*H240,2)</f>
        <v>0</v>
      </c>
      <c r="K240" s="216" t="s">
        <v>166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2951</v>
      </c>
      <c r="AT240" s="225" t="s">
        <v>162</v>
      </c>
      <c r="AU240" s="225" t="s">
        <v>79</v>
      </c>
      <c r="AY240" s="19" t="s">
        <v>160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2951</v>
      </c>
      <c r="BM240" s="225" t="s">
        <v>3936</v>
      </c>
    </row>
    <row r="241" s="2" customFormat="1">
      <c r="A241" s="40"/>
      <c r="B241" s="41"/>
      <c r="C241" s="42"/>
      <c r="D241" s="227" t="s">
        <v>169</v>
      </c>
      <c r="E241" s="42"/>
      <c r="F241" s="228" t="s">
        <v>3937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169</v>
      </c>
      <c r="AU241" s="19" t="s">
        <v>79</v>
      </c>
    </row>
    <row r="242" s="2" customFormat="1" ht="24.15" customHeight="1">
      <c r="A242" s="40"/>
      <c r="B242" s="41"/>
      <c r="C242" s="214" t="s">
        <v>1397</v>
      </c>
      <c r="D242" s="214" t="s">
        <v>162</v>
      </c>
      <c r="E242" s="215" t="s">
        <v>3938</v>
      </c>
      <c r="F242" s="216" t="s">
        <v>3939</v>
      </c>
      <c r="G242" s="217" t="s">
        <v>3388</v>
      </c>
      <c r="H242" s="218">
        <v>64</v>
      </c>
      <c r="I242" s="219"/>
      <c r="J242" s="220">
        <f>ROUND(I242*H242,2)</f>
        <v>0</v>
      </c>
      <c r="K242" s="216" t="s">
        <v>166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2951</v>
      </c>
      <c r="AT242" s="225" t="s">
        <v>162</v>
      </c>
      <c r="AU242" s="225" t="s">
        <v>79</v>
      </c>
      <c r="AY242" s="19" t="s">
        <v>160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2951</v>
      </c>
      <c r="BM242" s="225" t="s">
        <v>3940</v>
      </c>
    </row>
    <row r="243" s="2" customFormat="1">
      <c r="A243" s="40"/>
      <c r="B243" s="41"/>
      <c r="C243" s="42"/>
      <c r="D243" s="227" t="s">
        <v>169</v>
      </c>
      <c r="E243" s="42"/>
      <c r="F243" s="228" t="s">
        <v>3941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169</v>
      </c>
      <c r="AU243" s="19" t="s">
        <v>79</v>
      </c>
    </row>
    <row r="244" s="2" customFormat="1" ht="24.15" customHeight="1">
      <c r="A244" s="40"/>
      <c r="B244" s="41"/>
      <c r="C244" s="214" t="s">
        <v>1428</v>
      </c>
      <c r="D244" s="214" t="s">
        <v>162</v>
      </c>
      <c r="E244" s="215" t="s">
        <v>3942</v>
      </c>
      <c r="F244" s="216" t="s">
        <v>3943</v>
      </c>
      <c r="G244" s="217" t="s">
        <v>3388</v>
      </c>
      <c r="H244" s="218">
        <v>64</v>
      </c>
      <c r="I244" s="219"/>
      <c r="J244" s="220">
        <f>ROUND(I244*H244,2)</f>
        <v>0</v>
      </c>
      <c r="K244" s="216" t="s">
        <v>166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2951</v>
      </c>
      <c r="AT244" s="225" t="s">
        <v>162</v>
      </c>
      <c r="AU244" s="225" t="s">
        <v>79</v>
      </c>
      <c r="AY244" s="19" t="s">
        <v>160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2951</v>
      </c>
      <c r="BM244" s="225" t="s">
        <v>3944</v>
      </c>
    </row>
    <row r="245" s="2" customFormat="1">
      <c r="A245" s="40"/>
      <c r="B245" s="41"/>
      <c r="C245" s="42"/>
      <c r="D245" s="227" t="s">
        <v>169</v>
      </c>
      <c r="E245" s="42"/>
      <c r="F245" s="228" t="s">
        <v>3945</v>
      </c>
      <c r="G245" s="42"/>
      <c r="H245" s="42"/>
      <c r="I245" s="229"/>
      <c r="J245" s="42"/>
      <c r="K245" s="42"/>
      <c r="L245" s="46"/>
      <c r="M245" s="290"/>
      <c r="N245" s="291"/>
      <c r="O245" s="292"/>
      <c r="P245" s="292"/>
      <c r="Q245" s="292"/>
      <c r="R245" s="292"/>
      <c r="S245" s="292"/>
      <c r="T245" s="293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169</v>
      </c>
      <c r="AU245" s="19" t="s">
        <v>79</v>
      </c>
    </row>
    <row r="246" s="2" customFormat="1" ht="6.96" customHeight="1">
      <c r="A246" s="40"/>
      <c r="B246" s="61"/>
      <c r="C246" s="62"/>
      <c r="D246" s="62"/>
      <c r="E246" s="62"/>
      <c r="F246" s="62"/>
      <c r="G246" s="62"/>
      <c r="H246" s="62"/>
      <c r="I246" s="62"/>
      <c r="J246" s="62"/>
      <c r="K246" s="62"/>
      <c r="L246" s="46"/>
      <c r="M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</sheetData>
  <sheetProtection sheet="1" autoFilter="0" formatColumns="0" formatRows="0" objects="1" scenarios="1" spinCount="100000" saltValue="FmcPDXE++sXZtQZqwKmemj9LAQRCZ97Y2LgZQQdLxiq2T2ZL/L6RRplHAdcZDVL9Apwc7XEEp2FfaMMg7AMLbQ==" hashValue="dZH3lPmBtNarzlJpXFRbFtj44l1SZwguSfSb2tfnn3WJiFayhL/n+cKFqh/4Ax299zLqHN6Ss/MN995HK1LZuQ==" algorithmName="SHA-512" password="CC35"/>
  <autoFilter ref="C88:K2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3_01/713371112"/>
    <hyperlink ref="F97" r:id="rId2" display="https://podminky.urs.cz/item/CS_URS_2023_01/998713102"/>
    <hyperlink ref="F100" r:id="rId3" display="https://podminky.urs.cz/item/CS_URS_2023_01/751111133"/>
    <hyperlink ref="F103" r:id="rId4" display="https://podminky.urs.cz/item/CS_URS_2023_01/751122052"/>
    <hyperlink ref="F106" r:id="rId5" display="https://podminky.urs.cz/item/CS_URS_2023_01/751322134"/>
    <hyperlink ref="F109" r:id="rId6" display="https://podminky.urs.cz/item/CS_URS_2023_01/751322141"/>
    <hyperlink ref="F112" r:id="rId7" display="https://podminky.urs.cz/item/CS_URS_2023_01/751511182"/>
    <hyperlink ref="F121" r:id="rId8" display="https://podminky.urs.cz/item/CS_URS_2023_01/751511183"/>
    <hyperlink ref="F129" r:id="rId9" display="https://podminky.urs.cz/item/CS_URS_2023_01/751511184"/>
    <hyperlink ref="F137" r:id="rId10" display="https://podminky.urs.cz/item/CS_URS_2023_01/751511185"/>
    <hyperlink ref="F143" r:id="rId11" display="https://podminky.urs.cz/item/CS_URS_2023_01/751514178"/>
    <hyperlink ref="F150" r:id="rId12" display="https://podminky.urs.cz/item/CS_URS_2023_01/751514179"/>
    <hyperlink ref="F153" r:id="rId13" display="https://podminky.urs.cz/item/CS_URS_2023_01/751514181"/>
    <hyperlink ref="F157" r:id="rId14" display="https://podminky.urs.cz/item/CS_URS_2023_01/751514288"/>
    <hyperlink ref="F161" r:id="rId15" display="https://podminky.urs.cz/item/CS_URS_2023_01/751514289"/>
    <hyperlink ref="F167" r:id="rId16" display="https://podminky.urs.cz/item/CS_URS_2023_01/751514290"/>
    <hyperlink ref="F173" r:id="rId17" display="https://podminky.urs.cz/item/CS_URS_2023_01/751514291"/>
    <hyperlink ref="F177" r:id="rId18" display="https://podminky.urs.cz/item/CS_URS_2023_01/751514478"/>
    <hyperlink ref="F186" r:id="rId19" display="https://podminky.urs.cz/item/CS_URS_2023_01/751514479"/>
    <hyperlink ref="F191" r:id="rId20" display="https://podminky.urs.cz/item/CS_URS_2023_01/751514480"/>
    <hyperlink ref="F198" r:id="rId21" display="https://podminky.urs.cz/item/CS_URS_2023_01/751514481"/>
    <hyperlink ref="F202" r:id="rId22" display="https://podminky.urs.cz/item/CS_URS_2023_01/751514679"/>
    <hyperlink ref="F205" r:id="rId23" display="https://podminky.urs.cz/item/CS_URS_2023_01/751514680"/>
    <hyperlink ref="F208" r:id="rId24" display="https://podminky.urs.cz/item/CS_URS_2023_01/751514682"/>
    <hyperlink ref="F211" r:id="rId25" display="https://podminky.urs.cz/item/CS_URS_2023_01/751514776"/>
    <hyperlink ref="F215" r:id="rId26" display="https://podminky.urs.cz/item/CS_URS_2023_01/751572102"/>
    <hyperlink ref="F217" r:id="rId27" display="https://podminky.urs.cz/item/CS_URS_2023_01/751572103"/>
    <hyperlink ref="F219" r:id="rId28" display="https://podminky.urs.cz/item/CS_URS_2023_01/751572104"/>
    <hyperlink ref="F221" r:id="rId29" display="https://podminky.urs.cz/item/CS_URS_2023_01/751572105"/>
    <hyperlink ref="F223" r:id="rId30" display="https://podminky.urs.cz/item/CS_URS_2023_01/75157214111"/>
    <hyperlink ref="F225" r:id="rId31" display="https://podminky.urs.cz/item/CS_URS_2023_01/751581352"/>
    <hyperlink ref="F227" r:id="rId32" display="https://podminky.urs.cz/item/CS_URS_2023_01/751581354"/>
    <hyperlink ref="F229" r:id="rId33" display="https://podminky.urs.cz/item/CS_URS_2023_01/751581358"/>
    <hyperlink ref="F231" r:id="rId34" display="https://podminky.urs.cz/item/CS_URS_2023_01/751612141"/>
    <hyperlink ref="F234" r:id="rId35" display="https://podminky.urs.cz/item/CS_URS_2023_01/751691111"/>
    <hyperlink ref="F236" r:id="rId36" display="https://podminky.urs.cz/item/CS_URS_2023_01/998751101"/>
    <hyperlink ref="F239" r:id="rId37" display="https://podminky.urs.cz/item/CS_URS_2023_01/HZS2491"/>
    <hyperlink ref="F241" r:id="rId38" display="https://podminky.urs.cz/item/CS_URS_2023_01/HZS3212"/>
    <hyperlink ref="F243" r:id="rId39" display="https://podminky.urs.cz/item/CS_URS_2023_01/HZS32122"/>
    <hyperlink ref="F245" r:id="rId40" display="https://podminky.urs.cz/item/CS_URS_2023_01/HZS32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1" customFormat="1" ht="12" customHeight="1">
      <c r="B8" s="22"/>
      <c r="D8" s="144" t="s">
        <v>122</v>
      </c>
      <c r="L8" s="22"/>
    </row>
    <row r="9" s="2" customFormat="1" ht="16.5" customHeight="1">
      <c r="A9" s="40"/>
      <c r="B9" s="46"/>
      <c r="C9" s="40"/>
      <c r="D9" s="40"/>
      <c r="E9" s="145" t="s">
        <v>123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3946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22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ROUND((SUM(BE102:BE344)),  2)</f>
        <v>0</v>
      </c>
      <c r="G35" s="40"/>
      <c r="H35" s="40"/>
      <c r="I35" s="159">
        <v>0.20999999999999999</v>
      </c>
      <c r="J35" s="158">
        <f>ROUND(((SUM(BE102:BE344))*I35),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ROUND((SUM(BF102:BF344)),  2)</f>
        <v>0</v>
      </c>
      <c r="G36" s="40"/>
      <c r="H36" s="40"/>
      <c r="I36" s="159">
        <v>0.14999999999999999</v>
      </c>
      <c r="J36" s="158">
        <f>ROUND(((SUM(BF102:BF344))*I36),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ROUND((SUM(BG102:BG344)),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ROUND((SUM(BH102:BH344)),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ROUND((SUM(BI102:BI344)),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A - stavební úpravy a přístavba - Urgentní příjem Nemocnice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01.4-4 - Silnoproudá elektrotechnika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26. 1. 2023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127</v>
      </c>
      <c r="D61" s="173"/>
      <c r="E61" s="173"/>
      <c r="F61" s="173"/>
      <c r="G61" s="173"/>
      <c r="H61" s="173"/>
      <c r="I61" s="173"/>
      <c r="J61" s="174" t="s">
        <v>128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6"/>
      <c r="C64" s="177"/>
      <c r="D64" s="178" t="s">
        <v>3947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3948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3949</v>
      </c>
      <c r="E66" s="184"/>
      <c r="F66" s="184"/>
      <c r="G66" s="184"/>
      <c r="H66" s="184"/>
      <c r="I66" s="184"/>
      <c r="J66" s="185">
        <f>J106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3950</v>
      </c>
      <c r="E67" s="184"/>
      <c r="F67" s="184"/>
      <c r="G67" s="184"/>
      <c r="H67" s="184"/>
      <c r="I67" s="184"/>
      <c r="J67" s="185">
        <f>J109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3951</v>
      </c>
      <c r="E68" s="184"/>
      <c r="F68" s="184"/>
      <c r="G68" s="184"/>
      <c r="H68" s="184"/>
      <c r="I68" s="184"/>
      <c r="J68" s="185">
        <f>J111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3952</v>
      </c>
      <c r="E69" s="184"/>
      <c r="F69" s="184"/>
      <c r="G69" s="184"/>
      <c r="H69" s="184"/>
      <c r="I69" s="184"/>
      <c r="J69" s="185">
        <f>J113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3953</v>
      </c>
      <c r="E70" s="179"/>
      <c r="F70" s="179"/>
      <c r="G70" s="179"/>
      <c r="H70" s="179"/>
      <c r="I70" s="179"/>
      <c r="J70" s="180">
        <f>J115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3954</v>
      </c>
      <c r="E71" s="184"/>
      <c r="F71" s="184"/>
      <c r="G71" s="184"/>
      <c r="H71" s="184"/>
      <c r="I71" s="184"/>
      <c r="J71" s="185">
        <f>J116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3955</v>
      </c>
      <c r="E72" s="184"/>
      <c r="F72" s="184"/>
      <c r="G72" s="184"/>
      <c r="H72" s="184"/>
      <c r="I72" s="184"/>
      <c r="J72" s="185">
        <f>J119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3956</v>
      </c>
      <c r="E73" s="184"/>
      <c r="F73" s="184"/>
      <c r="G73" s="184"/>
      <c r="H73" s="184"/>
      <c r="I73" s="184"/>
      <c r="J73" s="185">
        <f>J140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3957</v>
      </c>
      <c r="E74" s="184"/>
      <c r="F74" s="184"/>
      <c r="G74" s="184"/>
      <c r="H74" s="184"/>
      <c r="I74" s="184"/>
      <c r="J74" s="185">
        <f>J195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3958</v>
      </c>
      <c r="E75" s="184"/>
      <c r="F75" s="184"/>
      <c r="G75" s="184"/>
      <c r="H75" s="184"/>
      <c r="I75" s="184"/>
      <c r="J75" s="185">
        <f>J247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3959</v>
      </c>
      <c r="E76" s="184"/>
      <c r="F76" s="184"/>
      <c r="G76" s="184"/>
      <c r="H76" s="184"/>
      <c r="I76" s="184"/>
      <c r="J76" s="185">
        <f>J260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3960</v>
      </c>
      <c r="E77" s="184"/>
      <c r="F77" s="184"/>
      <c r="G77" s="184"/>
      <c r="H77" s="184"/>
      <c r="I77" s="184"/>
      <c r="J77" s="185">
        <f>J283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3961</v>
      </c>
      <c r="E78" s="184"/>
      <c r="F78" s="184"/>
      <c r="G78" s="184"/>
      <c r="H78" s="184"/>
      <c r="I78" s="184"/>
      <c r="J78" s="185">
        <f>J289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3962</v>
      </c>
      <c r="E79" s="184"/>
      <c r="F79" s="184"/>
      <c r="G79" s="184"/>
      <c r="H79" s="184"/>
      <c r="I79" s="184"/>
      <c r="J79" s="185">
        <f>J324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3963</v>
      </c>
      <c r="E80" s="184"/>
      <c r="F80" s="184"/>
      <c r="G80" s="184"/>
      <c r="H80" s="184"/>
      <c r="I80" s="184"/>
      <c r="J80" s="185">
        <f>J327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145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Pavilon A - stavební úpravy a přístavba - Urgentní příjem Nemocnice Krnov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122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123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124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01.4-4 - Silnoproudá elektrotechnika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26. 1. 2023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 xml:space="preserve"> </v>
      </c>
      <c r="G98" s="42"/>
      <c r="H98" s="42"/>
      <c r="I98" s="34" t="s">
        <v>31</v>
      </c>
      <c r="J98" s="38" t="str">
        <f>E23</f>
        <v xml:space="preserve"> 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 xml:space="preserve"> 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146</v>
      </c>
      <c r="D101" s="190" t="s">
        <v>57</v>
      </c>
      <c r="E101" s="190" t="s">
        <v>53</v>
      </c>
      <c r="F101" s="190" t="s">
        <v>54</v>
      </c>
      <c r="G101" s="190" t="s">
        <v>147</v>
      </c>
      <c r="H101" s="190" t="s">
        <v>148</v>
      </c>
      <c r="I101" s="190" t="s">
        <v>149</v>
      </c>
      <c r="J101" s="190" t="s">
        <v>128</v>
      </c>
      <c r="K101" s="191" t="s">
        <v>150</v>
      </c>
      <c r="L101" s="192"/>
      <c r="M101" s="94" t="s">
        <v>19</v>
      </c>
      <c r="N101" s="95" t="s">
        <v>42</v>
      </c>
      <c r="O101" s="95" t="s">
        <v>151</v>
      </c>
      <c r="P101" s="95" t="s">
        <v>152</v>
      </c>
      <c r="Q101" s="95" t="s">
        <v>153</v>
      </c>
      <c r="R101" s="95" t="s">
        <v>154</v>
      </c>
      <c r="S101" s="95" t="s">
        <v>155</v>
      </c>
      <c r="T101" s="96" t="s">
        <v>156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157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P103+P115</f>
        <v>0</v>
      </c>
      <c r="Q102" s="98"/>
      <c r="R102" s="195">
        <f>R103+R115</f>
        <v>0</v>
      </c>
      <c r="S102" s="98"/>
      <c r="T102" s="196">
        <f>T103+T115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129</v>
      </c>
      <c r="BK102" s="197">
        <f>BK103+BK115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3964</v>
      </c>
      <c r="F103" s="201" t="s">
        <v>3965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P104+P106+P109+P111+P113</f>
        <v>0</v>
      </c>
      <c r="Q103" s="206"/>
      <c r="R103" s="207">
        <f>R104+R106+R109+R111+R113</f>
        <v>0</v>
      </c>
      <c r="S103" s="206"/>
      <c r="T103" s="208">
        <f>T104+T106+T109+T111+T113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72</v>
      </c>
      <c r="AY103" s="209" t="s">
        <v>160</v>
      </c>
      <c r="BK103" s="211">
        <f>BK104+BK106+BK109+BK111+BK113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3966</v>
      </c>
      <c r="F104" s="212" t="s">
        <v>2972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P105</f>
        <v>0</v>
      </c>
      <c r="Q104" s="206"/>
      <c r="R104" s="207">
        <f>R105</f>
        <v>0</v>
      </c>
      <c r="S104" s="206"/>
      <c r="T104" s="208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79</v>
      </c>
      <c r="AT104" s="210" t="s">
        <v>71</v>
      </c>
      <c r="AU104" s="210" t="s">
        <v>79</v>
      </c>
      <c r="AY104" s="209" t="s">
        <v>160</v>
      </c>
      <c r="BK104" s="211">
        <f>BK105</f>
        <v>0</v>
      </c>
    </row>
    <row r="105" s="2" customFormat="1" ht="16.5" customHeight="1">
      <c r="A105" s="40"/>
      <c r="B105" s="41"/>
      <c r="C105" s="214" t="s">
        <v>79</v>
      </c>
      <c r="D105" s="214" t="s">
        <v>162</v>
      </c>
      <c r="E105" s="215" t="s">
        <v>3967</v>
      </c>
      <c r="F105" s="216" t="s">
        <v>3968</v>
      </c>
      <c r="G105" s="217" t="s">
        <v>3969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3970</v>
      </c>
      <c r="AT105" s="225" t="s">
        <v>162</v>
      </c>
      <c r="AU105" s="225" t="s">
        <v>81</v>
      </c>
      <c r="AY105" s="19" t="s">
        <v>160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3970</v>
      </c>
      <c r="BM105" s="225" t="s">
        <v>3971</v>
      </c>
    </row>
    <row r="106" s="12" customFormat="1" ht="22.8" customHeight="1">
      <c r="A106" s="12"/>
      <c r="B106" s="198"/>
      <c r="C106" s="199"/>
      <c r="D106" s="200" t="s">
        <v>71</v>
      </c>
      <c r="E106" s="212" t="s">
        <v>3972</v>
      </c>
      <c r="F106" s="212" t="s">
        <v>3973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79</v>
      </c>
      <c r="AT106" s="210" t="s">
        <v>71</v>
      </c>
      <c r="AU106" s="210" t="s">
        <v>79</v>
      </c>
      <c r="AY106" s="209" t="s">
        <v>160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81</v>
      </c>
      <c r="D107" s="214" t="s">
        <v>162</v>
      </c>
      <c r="E107" s="215" t="s">
        <v>3974</v>
      </c>
      <c r="F107" s="216" t="s">
        <v>3975</v>
      </c>
      <c r="G107" s="217" t="s">
        <v>1596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167</v>
      </c>
      <c r="AT107" s="225" t="s">
        <v>162</v>
      </c>
      <c r="AU107" s="225" t="s">
        <v>81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167</v>
      </c>
      <c r="BM107" s="225" t="s">
        <v>3976</v>
      </c>
    </row>
    <row r="108" s="2" customFormat="1" ht="16.5" customHeight="1">
      <c r="A108" s="40"/>
      <c r="B108" s="41"/>
      <c r="C108" s="214" t="s">
        <v>178</v>
      </c>
      <c r="D108" s="214" t="s">
        <v>162</v>
      </c>
      <c r="E108" s="215" t="s">
        <v>3977</v>
      </c>
      <c r="F108" s="216" t="s">
        <v>3978</v>
      </c>
      <c r="G108" s="217" t="s">
        <v>1596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167</v>
      </c>
      <c r="AT108" s="225" t="s">
        <v>162</v>
      </c>
      <c r="AU108" s="225" t="s">
        <v>81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167</v>
      </c>
      <c r="BM108" s="225" t="s">
        <v>3979</v>
      </c>
    </row>
    <row r="109" s="12" customFormat="1" ht="22.8" customHeight="1">
      <c r="A109" s="12"/>
      <c r="B109" s="198"/>
      <c r="C109" s="199"/>
      <c r="D109" s="200" t="s">
        <v>71</v>
      </c>
      <c r="E109" s="212" t="s">
        <v>3980</v>
      </c>
      <c r="F109" s="212" t="s">
        <v>3981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P110</f>
        <v>0</v>
      </c>
      <c r="Q109" s="206"/>
      <c r="R109" s="207">
        <f>R110</f>
        <v>0</v>
      </c>
      <c r="S109" s="206"/>
      <c r="T109" s="208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79</v>
      </c>
      <c r="AT109" s="210" t="s">
        <v>71</v>
      </c>
      <c r="AU109" s="210" t="s">
        <v>79</v>
      </c>
      <c r="AY109" s="209" t="s">
        <v>160</v>
      </c>
      <c r="BK109" s="211">
        <f>BK110</f>
        <v>0</v>
      </c>
    </row>
    <row r="110" s="2" customFormat="1" ht="16.5" customHeight="1">
      <c r="A110" s="40"/>
      <c r="B110" s="41"/>
      <c r="C110" s="214" t="s">
        <v>167</v>
      </c>
      <c r="D110" s="214" t="s">
        <v>162</v>
      </c>
      <c r="E110" s="215" t="s">
        <v>3982</v>
      </c>
      <c r="F110" s="216" t="s">
        <v>3983</v>
      </c>
      <c r="G110" s="217" t="s">
        <v>3388</v>
      </c>
      <c r="H110" s="218">
        <v>40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3984</v>
      </c>
      <c r="AT110" s="225" t="s">
        <v>162</v>
      </c>
      <c r="AU110" s="225" t="s">
        <v>81</v>
      </c>
      <c r="AY110" s="19" t="s">
        <v>160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3984</v>
      </c>
      <c r="BM110" s="225" t="s">
        <v>3985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3986</v>
      </c>
      <c r="F111" s="212" t="s">
        <v>3987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P112</f>
        <v>0</v>
      </c>
      <c r="Q111" s="206"/>
      <c r="R111" s="207">
        <f>R112</f>
        <v>0</v>
      </c>
      <c r="S111" s="206"/>
      <c r="T111" s="208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167</v>
      </c>
      <c r="AT111" s="210" t="s">
        <v>71</v>
      </c>
      <c r="AU111" s="210" t="s">
        <v>79</v>
      </c>
      <c r="AY111" s="209" t="s">
        <v>160</v>
      </c>
      <c r="BK111" s="211">
        <f>BK112</f>
        <v>0</v>
      </c>
    </row>
    <row r="112" s="2" customFormat="1" ht="16.5" customHeight="1">
      <c r="A112" s="40"/>
      <c r="B112" s="41"/>
      <c r="C112" s="214" t="s">
        <v>199</v>
      </c>
      <c r="D112" s="214" t="s">
        <v>162</v>
      </c>
      <c r="E112" s="215" t="s">
        <v>3988</v>
      </c>
      <c r="F112" s="216" t="s">
        <v>3987</v>
      </c>
      <c r="G112" s="217" t="s">
        <v>3969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3984</v>
      </c>
      <c r="AT112" s="225" t="s">
        <v>162</v>
      </c>
      <c r="AU112" s="225" t="s">
        <v>81</v>
      </c>
      <c r="AY112" s="19" t="s">
        <v>160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3984</v>
      </c>
      <c r="BM112" s="225" t="s">
        <v>3989</v>
      </c>
    </row>
    <row r="113" s="12" customFormat="1" ht="22.8" customHeight="1">
      <c r="A113" s="12"/>
      <c r="B113" s="198"/>
      <c r="C113" s="199"/>
      <c r="D113" s="200" t="s">
        <v>71</v>
      </c>
      <c r="E113" s="212" t="s">
        <v>3990</v>
      </c>
      <c r="F113" s="212" t="s">
        <v>3991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P114</f>
        <v>0</v>
      </c>
      <c r="Q113" s="206"/>
      <c r="R113" s="207">
        <f>R114</f>
        <v>0</v>
      </c>
      <c r="S113" s="206"/>
      <c r="T113" s="208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167</v>
      </c>
      <c r="AT113" s="210" t="s">
        <v>71</v>
      </c>
      <c r="AU113" s="210" t="s">
        <v>79</v>
      </c>
      <c r="AY113" s="209" t="s">
        <v>160</v>
      </c>
      <c r="BK113" s="211">
        <f>BK114</f>
        <v>0</v>
      </c>
    </row>
    <row r="114" s="2" customFormat="1" ht="16.5" customHeight="1">
      <c r="A114" s="40"/>
      <c r="B114" s="41"/>
      <c r="C114" s="214" t="s">
        <v>204</v>
      </c>
      <c r="D114" s="214" t="s">
        <v>162</v>
      </c>
      <c r="E114" s="215" t="s">
        <v>3992</v>
      </c>
      <c r="F114" s="216" t="s">
        <v>3993</v>
      </c>
      <c r="G114" s="217" t="s">
        <v>3969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608</v>
      </c>
      <c r="AT114" s="225" t="s">
        <v>162</v>
      </c>
      <c r="AU114" s="225" t="s">
        <v>81</v>
      </c>
      <c r="AY114" s="19" t="s">
        <v>160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608</v>
      </c>
      <c r="BM114" s="225" t="s">
        <v>3994</v>
      </c>
    </row>
    <row r="115" s="12" customFormat="1" ht="25.92" customHeight="1">
      <c r="A115" s="12"/>
      <c r="B115" s="198"/>
      <c r="C115" s="199"/>
      <c r="D115" s="200" t="s">
        <v>71</v>
      </c>
      <c r="E115" s="201" t="s">
        <v>1270</v>
      </c>
      <c r="F115" s="201" t="s">
        <v>3995</v>
      </c>
      <c r="G115" s="199"/>
      <c r="H115" s="199"/>
      <c r="I115" s="202"/>
      <c r="J115" s="203">
        <f>BK115</f>
        <v>0</v>
      </c>
      <c r="K115" s="199"/>
      <c r="L115" s="204"/>
      <c r="M115" s="205"/>
      <c r="N115" s="206"/>
      <c r="O115" s="206"/>
      <c r="P115" s="207">
        <f>P116+P119+P140+P195+P247+P260+P283+P289+P324+P327</f>
        <v>0</v>
      </c>
      <c r="Q115" s="206"/>
      <c r="R115" s="207">
        <f>R116+R119+R140+R195+R247+R260+R283+R289+R324+R327</f>
        <v>0</v>
      </c>
      <c r="S115" s="206"/>
      <c r="T115" s="208">
        <f>T116+T119+T140+T195+T247+T260+T283+T289+T324+T327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178</v>
      </c>
      <c r="AT115" s="210" t="s">
        <v>71</v>
      </c>
      <c r="AU115" s="210" t="s">
        <v>72</v>
      </c>
      <c r="AY115" s="209" t="s">
        <v>160</v>
      </c>
      <c r="BK115" s="211">
        <f>BK116+BK119+BK140+BK195+BK247+BK260+BK283+BK289+BK324+BK327</f>
        <v>0</v>
      </c>
    </row>
    <row r="116" s="12" customFormat="1" ht="22.8" customHeight="1">
      <c r="A116" s="12"/>
      <c r="B116" s="198"/>
      <c r="C116" s="199"/>
      <c r="D116" s="200" t="s">
        <v>71</v>
      </c>
      <c r="E116" s="212" t="s">
        <v>3996</v>
      </c>
      <c r="F116" s="212" t="s">
        <v>3997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SUM(P117:P118)</f>
        <v>0</v>
      </c>
      <c r="Q116" s="206"/>
      <c r="R116" s="207">
        <f>SUM(R117:R118)</f>
        <v>0</v>
      </c>
      <c r="S116" s="206"/>
      <c r="T116" s="208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79</v>
      </c>
      <c r="AT116" s="210" t="s">
        <v>71</v>
      </c>
      <c r="AU116" s="210" t="s">
        <v>79</v>
      </c>
      <c r="AY116" s="209" t="s">
        <v>160</v>
      </c>
      <c r="BK116" s="211">
        <f>SUM(BK117:BK118)</f>
        <v>0</v>
      </c>
    </row>
    <row r="117" s="2" customFormat="1" ht="16.5" customHeight="1">
      <c r="A117" s="40"/>
      <c r="B117" s="41"/>
      <c r="C117" s="214" t="s">
        <v>213</v>
      </c>
      <c r="D117" s="214" t="s">
        <v>162</v>
      </c>
      <c r="E117" s="215" t="s">
        <v>3998</v>
      </c>
      <c r="F117" s="216" t="s">
        <v>3999</v>
      </c>
      <c r="G117" s="217" t="s">
        <v>4000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167</v>
      </c>
      <c r="AT117" s="225" t="s">
        <v>162</v>
      </c>
      <c r="AU117" s="225" t="s">
        <v>81</v>
      </c>
      <c r="AY117" s="19" t="s">
        <v>160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167</v>
      </c>
      <c r="BM117" s="225" t="s">
        <v>4001</v>
      </c>
    </row>
    <row r="118" s="2" customFormat="1" ht="16.5" customHeight="1">
      <c r="A118" s="40"/>
      <c r="B118" s="41"/>
      <c r="C118" s="214" t="s">
        <v>219</v>
      </c>
      <c r="D118" s="214" t="s">
        <v>162</v>
      </c>
      <c r="E118" s="215" t="s">
        <v>4002</v>
      </c>
      <c r="F118" s="216" t="s">
        <v>4003</v>
      </c>
      <c r="G118" s="217" t="s">
        <v>4000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167</v>
      </c>
      <c r="AT118" s="225" t="s">
        <v>162</v>
      </c>
      <c r="AU118" s="225" t="s">
        <v>81</v>
      </c>
      <c r="AY118" s="19" t="s">
        <v>160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167</v>
      </c>
      <c r="BM118" s="225" t="s">
        <v>4004</v>
      </c>
    </row>
    <row r="119" s="12" customFormat="1" ht="22.8" customHeight="1">
      <c r="A119" s="12"/>
      <c r="B119" s="198"/>
      <c r="C119" s="199"/>
      <c r="D119" s="200" t="s">
        <v>71</v>
      </c>
      <c r="E119" s="212" t="s">
        <v>4005</v>
      </c>
      <c r="F119" s="212" t="s">
        <v>4006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SUM(P120:P139)</f>
        <v>0</v>
      </c>
      <c r="Q119" s="206"/>
      <c r="R119" s="207">
        <f>SUM(R120:R139)</f>
        <v>0</v>
      </c>
      <c r="S119" s="206"/>
      <c r="T119" s="208">
        <f>SUM(T120:T139)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79</v>
      </c>
      <c r="AT119" s="210" t="s">
        <v>71</v>
      </c>
      <c r="AU119" s="210" t="s">
        <v>79</v>
      </c>
      <c r="AY119" s="209" t="s">
        <v>160</v>
      </c>
      <c r="BK119" s="211">
        <f>SUM(BK120:BK139)</f>
        <v>0</v>
      </c>
    </row>
    <row r="120" s="2" customFormat="1" ht="16.5" customHeight="1">
      <c r="A120" s="40"/>
      <c r="B120" s="41"/>
      <c r="C120" s="214" t="s">
        <v>228</v>
      </c>
      <c r="D120" s="214" t="s">
        <v>162</v>
      </c>
      <c r="E120" s="215" t="s">
        <v>4007</v>
      </c>
      <c r="F120" s="216" t="s">
        <v>4008</v>
      </c>
      <c r="G120" s="217" t="s">
        <v>1596</v>
      </c>
      <c r="H120" s="218">
        <v>10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167</v>
      </c>
      <c r="AT120" s="225" t="s">
        <v>162</v>
      </c>
      <c r="AU120" s="225" t="s">
        <v>81</v>
      </c>
      <c r="AY120" s="19" t="s">
        <v>160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167</v>
      </c>
      <c r="BM120" s="225" t="s">
        <v>4009</v>
      </c>
    </row>
    <row r="121" s="2" customFormat="1" ht="16.5" customHeight="1">
      <c r="A121" s="40"/>
      <c r="B121" s="41"/>
      <c r="C121" s="214" t="s">
        <v>212</v>
      </c>
      <c r="D121" s="214" t="s">
        <v>162</v>
      </c>
      <c r="E121" s="215" t="s">
        <v>4010</v>
      </c>
      <c r="F121" s="216" t="s">
        <v>4011</v>
      </c>
      <c r="G121" s="217" t="s">
        <v>1596</v>
      </c>
      <c r="H121" s="218">
        <v>40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167</v>
      </c>
      <c r="AT121" s="225" t="s">
        <v>162</v>
      </c>
      <c r="AU121" s="225" t="s">
        <v>81</v>
      </c>
      <c r="AY121" s="19" t="s">
        <v>160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167</v>
      </c>
      <c r="BM121" s="225" t="s">
        <v>4012</v>
      </c>
    </row>
    <row r="122" s="2" customFormat="1" ht="16.5" customHeight="1">
      <c r="A122" s="40"/>
      <c r="B122" s="41"/>
      <c r="C122" s="214" t="s">
        <v>239</v>
      </c>
      <c r="D122" s="214" t="s">
        <v>162</v>
      </c>
      <c r="E122" s="215" t="s">
        <v>4013</v>
      </c>
      <c r="F122" s="216" t="s">
        <v>4014</v>
      </c>
      <c r="G122" s="217" t="s">
        <v>1596</v>
      </c>
      <c r="H122" s="218">
        <v>12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167</v>
      </c>
      <c r="AT122" s="225" t="s">
        <v>162</v>
      </c>
      <c r="AU122" s="225" t="s">
        <v>81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167</v>
      </c>
      <c r="BM122" s="225" t="s">
        <v>4015</v>
      </c>
    </row>
    <row r="123" s="2" customFormat="1" ht="16.5" customHeight="1">
      <c r="A123" s="40"/>
      <c r="B123" s="41"/>
      <c r="C123" s="214" t="s">
        <v>244</v>
      </c>
      <c r="D123" s="214" t="s">
        <v>162</v>
      </c>
      <c r="E123" s="215" t="s">
        <v>4016</v>
      </c>
      <c r="F123" s="216" t="s">
        <v>4017</v>
      </c>
      <c r="G123" s="217" t="s">
        <v>1596</v>
      </c>
      <c r="H123" s="218">
        <v>8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167</v>
      </c>
      <c r="AT123" s="225" t="s">
        <v>162</v>
      </c>
      <c r="AU123" s="225" t="s">
        <v>81</v>
      </c>
      <c r="AY123" s="19" t="s">
        <v>160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167</v>
      </c>
      <c r="BM123" s="225" t="s">
        <v>4018</v>
      </c>
    </row>
    <row r="124" s="2" customFormat="1" ht="16.5" customHeight="1">
      <c r="A124" s="40"/>
      <c r="B124" s="41"/>
      <c r="C124" s="214" t="s">
        <v>250</v>
      </c>
      <c r="D124" s="214" t="s">
        <v>162</v>
      </c>
      <c r="E124" s="215" t="s">
        <v>4019</v>
      </c>
      <c r="F124" s="216" t="s">
        <v>4020</v>
      </c>
      <c r="G124" s="217" t="s">
        <v>1596</v>
      </c>
      <c r="H124" s="218">
        <v>220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167</v>
      </c>
      <c r="AT124" s="225" t="s">
        <v>162</v>
      </c>
      <c r="AU124" s="225" t="s">
        <v>81</v>
      </c>
      <c r="AY124" s="19" t="s">
        <v>160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167</v>
      </c>
      <c r="BM124" s="225" t="s">
        <v>4021</v>
      </c>
    </row>
    <row r="125" s="2" customFormat="1" ht="16.5" customHeight="1">
      <c r="A125" s="40"/>
      <c r="B125" s="41"/>
      <c r="C125" s="214" t="s">
        <v>257</v>
      </c>
      <c r="D125" s="214" t="s">
        <v>162</v>
      </c>
      <c r="E125" s="215" t="s">
        <v>4022</v>
      </c>
      <c r="F125" s="216" t="s">
        <v>4023</v>
      </c>
      <c r="G125" s="217" t="s">
        <v>1596</v>
      </c>
      <c r="H125" s="218">
        <v>13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167</v>
      </c>
      <c r="AT125" s="225" t="s">
        <v>162</v>
      </c>
      <c r="AU125" s="225" t="s">
        <v>81</v>
      </c>
      <c r="AY125" s="19" t="s">
        <v>160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167</v>
      </c>
      <c r="BM125" s="225" t="s">
        <v>4024</v>
      </c>
    </row>
    <row r="126" s="2" customFormat="1" ht="16.5" customHeight="1">
      <c r="A126" s="40"/>
      <c r="B126" s="41"/>
      <c r="C126" s="214" t="s">
        <v>8</v>
      </c>
      <c r="D126" s="214" t="s">
        <v>162</v>
      </c>
      <c r="E126" s="215" t="s">
        <v>4025</v>
      </c>
      <c r="F126" s="216" t="s">
        <v>4026</v>
      </c>
      <c r="G126" s="217" t="s">
        <v>207</v>
      </c>
      <c r="H126" s="218">
        <v>300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167</v>
      </c>
      <c r="AT126" s="225" t="s">
        <v>162</v>
      </c>
      <c r="AU126" s="225" t="s">
        <v>81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167</v>
      </c>
      <c r="BM126" s="225" t="s">
        <v>4027</v>
      </c>
    </row>
    <row r="127" s="2" customFormat="1" ht="16.5" customHeight="1">
      <c r="A127" s="40"/>
      <c r="B127" s="41"/>
      <c r="C127" s="214" t="s">
        <v>269</v>
      </c>
      <c r="D127" s="214" t="s">
        <v>162</v>
      </c>
      <c r="E127" s="215" t="s">
        <v>4028</v>
      </c>
      <c r="F127" s="216" t="s">
        <v>4029</v>
      </c>
      <c r="G127" s="217" t="s">
        <v>207</v>
      </c>
      <c r="H127" s="218">
        <v>250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167</v>
      </c>
      <c r="AT127" s="225" t="s">
        <v>162</v>
      </c>
      <c r="AU127" s="225" t="s">
        <v>81</v>
      </c>
      <c r="AY127" s="19" t="s">
        <v>160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167</v>
      </c>
      <c r="BM127" s="225" t="s">
        <v>4030</v>
      </c>
    </row>
    <row r="128" s="2" customFormat="1" ht="16.5" customHeight="1">
      <c r="A128" s="40"/>
      <c r="B128" s="41"/>
      <c r="C128" s="214" t="s">
        <v>275</v>
      </c>
      <c r="D128" s="214" t="s">
        <v>162</v>
      </c>
      <c r="E128" s="215" t="s">
        <v>4031</v>
      </c>
      <c r="F128" s="216" t="s">
        <v>4032</v>
      </c>
      <c r="G128" s="217" t="s">
        <v>207</v>
      </c>
      <c r="H128" s="218">
        <v>150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167</v>
      </c>
      <c r="AT128" s="225" t="s">
        <v>162</v>
      </c>
      <c r="AU128" s="225" t="s">
        <v>81</v>
      </c>
      <c r="AY128" s="19" t="s">
        <v>160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167</v>
      </c>
      <c r="BM128" s="225" t="s">
        <v>4033</v>
      </c>
    </row>
    <row r="129" s="2" customFormat="1" ht="16.5" customHeight="1">
      <c r="A129" s="40"/>
      <c r="B129" s="41"/>
      <c r="C129" s="214" t="s">
        <v>283</v>
      </c>
      <c r="D129" s="214" t="s">
        <v>162</v>
      </c>
      <c r="E129" s="215" t="s">
        <v>4034</v>
      </c>
      <c r="F129" s="216" t="s">
        <v>4035</v>
      </c>
      <c r="G129" s="217" t="s">
        <v>207</v>
      </c>
      <c r="H129" s="218">
        <v>100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167</v>
      </c>
      <c r="AT129" s="225" t="s">
        <v>162</v>
      </c>
      <c r="AU129" s="225" t="s">
        <v>81</v>
      </c>
      <c r="AY129" s="19" t="s">
        <v>160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167</v>
      </c>
      <c r="BM129" s="225" t="s">
        <v>4036</v>
      </c>
    </row>
    <row r="130" s="2" customFormat="1" ht="16.5" customHeight="1">
      <c r="A130" s="40"/>
      <c r="B130" s="41"/>
      <c r="C130" s="214" t="s">
        <v>289</v>
      </c>
      <c r="D130" s="214" t="s">
        <v>162</v>
      </c>
      <c r="E130" s="215" t="s">
        <v>4037</v>
      </c>
      <c r="F130" s="216" t="s">
        <v>4038</v>
      </c>
      <c r="G130" s="217" t="s">
        <v>207</v>
      </c>
      <c r="H130" s="218">
        <v>150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167</v>
      </c>
      <c r="AT130" s="225" t="s">
        <v>162</v>
      </c>
      <c r="AU130" s="225" t="s">
        <v>81</v>
      </c>
      <c r="AY130" s="19" t="s">
        <v>160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167</v>
      </c>
      <c r="BM130" s="225" t="s">
        <v>4039</v>
      </c>
    </row>
    <row r="131" s="2" customFormat="1" ht="16.5" customHeight="1">
      <c r="A131" s="40"/>
      <c r="B131" s="41"/>
      <c r="C131" s="214" t="s">
        <v>295</v>
      </c>
      <c r="D131" s="214" t="s">
        <v>162</v>
      </c>
      <c r="E131" s="215" t="s">
        <v>4040</v>
      </c>
      <c r="F131" s="216" t="s">
        <v>4041</v>
      </c>
      <c r="G131" s="217" t="s">
        <v>207</v>
      </c>
      <c r="H131" s="218">
        <v>50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167</v>
      </c>
      <c r="AT131" s="225" t="s">
        <v>162</v>
      </c>
      <c r="AU131" s="225" t="s">
        <v>81</v>
      </c>
      <c r="AY131" s="19" t="s">
        <v>160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167</v>
      </c>
      <c r="BM131" s="225" t="s">
        <v>4042</v>
      </c>
    </row>
    <row r="132" s="2" customFormat="1" ht="16.5" customHeight="1">
      <c r="A132" s="40"/>
      <c r="B132" s="41"/>
      <c r="C132" s="214" t="s">
        <v>7</v>
      </c>
      <c r="D132" s="214" t="s">
        <v>162</v>
      </c>
      <c r="E132" s="215" t="s">
        <v>4043</v>
      </c>
      <c r="F132" s="216" t="s">
        <v>4044</v>
      </c>
      <c r="G132" s="217" t="s">
        <v>207</v>
      </c>
      <c r="H132" s="218">
        <v>45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167</v>
      </c>
      <c r="AT132" s="225" t="s">
        <v>162</v>
      </c>
      <c r="AU132" s="225" t="s">
        <v>81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167</v>
      </c>
      <c r="BM132" s="225" t="s">
        <v>4045</v>
      </c>
    </row>
    <row r="133" s="2" customFormat="1" ht="16.5" customHeight="1">
      <c r="A133" s="40"/>
      <c r="B133" s="41"/>
      <c r="C133" s="214" t="s">
        <v>304</v>
      </c>
      <c r="D133" s="214" t="s">
        <v>162</v>
      </c>
      <c r="E133" s="215" t="s">
        <v>4046</v>
      </c>
      <c r="F133" s="216" t="s">
        <v>4047</v>
      </c>
      <c r="G133" s="217" t="s">
        <v>207</v>
      </c>
      <c r="H133" s="218">
        <v>30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167</v>
      </c>
      <c r="AT133" s="225" t="s">
        <v>162</v>
      </c>
      <c r="AU133" s="225" t="s">
        <v>81</v>
      </c>
      <c r="AY133" s="19" t="s">
        <v>160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167</v>
      </c>
      <c r="BM133" s="225" t="s">
        <v>4048</v>
      </c>
    </row>
    <row r="134" s="2" customFormat="1" ht="16.5" customHeight="1">
      <c r="A134" s="40"/>
      <c r="B134" s="41"/>
      <c r="C134" s="214" t="s">
        <v>309</v>
      </c>
      <c r="D134" s="214" t="s">
        <v>162</v>
      </c>
      <c r="E134" s="215" t="s">
        <v>4049</v>
      </c>
      <c r="F134" s="216" t="s">
        <v>4050</v>
      </c>
      <c r="G134" s="217" t="s">
        <v>207</v>
      </c>
      <c r="H134" s="218">
        <v>20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167</v>
      </c>
      <c r="AT134" s="225" t="s">
        <v>162</v>
      </c>
      <c r="AU134" s="225" t="s">
        <v>81</v>
      </c>
      <c r="AY134" s="19" t="s">
        <v>160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167</v>
      </c>
      <c r="BM134" s="225" t="s">
        <v>4051</v>
      </c>
    </row>
    <row r="135" s="2" customFormat="1" ht="16.5" customHeight="1">
      <c r="A135" s="40"/>
      <c r="B135" s="41"/>
      <c r="C135" s="214" t="s">
        <v>314</v>
      </c>
      <c r="D135" s="214" t="s">
        <v>162</v>
      </c>
      <c r="E135" s="215" t="s">
        <v>4052</v>
      </c>
      <c r="F135" s="216" t="s">
        <v>4053</v>
      </c>
      <c r="G135" s="217" t="s">
        <v>207</v>
      </c>
      <c r="H135" s="218">
        <v>10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167</v>
      </c>
      <c r="AT135" s="225" t="s">
        <v>162</v>
      </c>
      <c r="AU135" s="225" t="s">
        <v>81</v>
      </c>
      <c r="AY135" s="19" t="s">
        <v>160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167</v>
      </c>
      <c r="BM135" s="225" t="s">
        <v>4054</v>
      </c>
    </row>
    <row r="136" s="2" customFormat="1" ht="16.5" customHeight="1">
      <c r="A136" s="40"/>
      <c r="B136" s="41"/>
      <c r="C136" s="214" t="s">
        <v>319</v>
      </c>
      <c r="D136" s="214" t="s">
        <v>162</v>
      </c>
      <c r="E136" s="215" t="s">
        <v>4055</v>
      </c>
      <c r="F136" s="216" t="s">
        <v>4056</v>
      </c>
      <c r="G136" s="217" t="s">
        <v>207</v>
      </c>
      <c r="H136" s="218">
        <v>1100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167</v>
      </c>
      <c r="AT136" s="225" t="s">
        <v>162</v>
      </c>
      <c r="AU136" s="225" t="s">
        <v>81</v>
      </c>
      <c r="AY136" s="19" t="s">
        <v>160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167</v>
      </c>
      <c r="BM136" s="225" t="s">
        <v>4057</v>
      </c>
    </row>
    <row r="137" s="2" customFormat="1" ht="16.5" customHeight="1">
      <c r="A137" s="40"/>
      <c r="B137" s="41"/>
      <c r="C137" s="214" t="s">
        <v>328</v>
      </c>
      <c r="D137" s="214" t="s">
        <v>162</v>
      </c>
      <c r="E137" s="215" t="s">
        <v>4058</v>
      </c>
      <c r="F137" s="216" t="s">
        <v>4059</v>
      </c>
      <c r="G137" s="217" t="s">
        <v>617</v>
      </c>
      <c r="H137" s="218">
        <v>220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167</v>
      </c>
      <c r="AT137" s="225" t="s">
        <v>162</v>
      </c>
      <c r="AU137" s="225" t="s">
        <v>81</v>
      </c>
      <c r="AY137" s="19" t="s">
        <v>160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167</v>
      </c>
      <c r="BM137" s="225" t="s">
        <v>4060</v>
      </c>
    </row>
    <row r="138" s="2" customFormat="1" ht="16.5" customHeight="1">
      <c r="A138" s="40"/>
      <c r="B138" s="41"/>
      <c r="C138" s="214" t="s">
        <v>336</v>
      </c>
      <c r="D138" s="214" t="s">
        <v>162</v>
      </c>
      <c r="E138" s="215" t="s">
        <v>4061</v>
      </c>
      <c r="F138" s="216" t="s">
        <v>4062</v>
      </c>
      <c r="G138" s="217" t="s">
        <v>617</v>
      </c>
      <c r="H138" s="218">
        <v>400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167</v>
      </c>
      <c r="AT138" s="225" t="s">
        <v>162</v>
      </c>
      <c r="AU138" s="225" t="s">
        <v>81</v>
      </c>
      <c r="AY138" s="19" t="s">
        <v>160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167</v>
      </c>
      <c r="BM138" s="225" t="s">
        <v>4063</v>
      </c>
    </row>
    <row r="139" s="2" customFormat="1" ht="16.5" customHeight="1">
      <c r="A139" s="40"/>
      <c r="B139" s="41"/>
      <c r="C139" s="214" t="s">
        <v>343</v>
      </c>
      <c r="D139" s="214" t="s">
        <v>162</v>
      </c>
      <c r="E139" s="215" t="s">
        <v>4064</v>
      </c>
      <c r="F139" s="216" t="s">
        <v>4065</v>
      </c>
      <c r="G139" s="217" t="s">
        <v>222</v>
      </c>
      <c r="H139" s="218">
        <v>6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167</v>
      </c>
      <c r="AT139" s="225" t="s">
        <v>162</v>
      </c>
      <c r="AU139" s="225" t="s">
        <v>81</v>
      </c>
      <c r="AY139" s="19" t="s">
        <v>160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167</v>
      </c>
      <c r="BM139" s="225" t="s">
        <v>4066</v>
      </c>
    </row>
    <row r="140" s="12" customFormat="1" ht="22.8" customHeight="1">
      <c r="A140" s="12"/>
      <c r="B140" s="198"/>
      <c r="C140" s="199"/>
      <c r="D140" s="200" t="s">
        <v>71</v>
      </c>
      <c r="E140" s="212" t="s">
        <v>4067</v>
      </c>
      <c r="F140" s="212" t="s">
        <v>4068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SUM(P141:P194)</f>
        <v>0</v>
      </c>
      <c r="Q140" s="206"/>
      <c r="R140" s="207">
        <f>SUM(R141:R194)</f>
        <v>0</v>
      </c>
      <c r="S140" s="206"/>
      <c r="T140" s="208">
        <f>SUM(T141:T194)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79</v>
      </c>
      <c r="AT140" s="210" t="s">
        <v>71</v>
      </c>
      <c r="AU140" s="210" t="s">
        <v>79</v>
      </c>
      <c r="AY140" s="209" t="s">
        <v>160</v>
      </c>
      <c r="BK140" s="211">
        <f>SUM(BK141:BK194)</f>
        <v>0</v>
      </c>
    </row>
    <row r="141" s="2" customFormat="1" ht="16.5" customHeight="1">
      <c r="A141" s="40"/>
      <c r="B141" s="41"/>
      <c r="C141" s="214" t="s">
        <v>349</v>
      </c>
      <c r="D141" s="214" t="s">
        <v>162</v>
      </c>
      <c r="E141" s="215" t="s">
        <v>4069</v>
      </c>
      <c r="F141" s="216" t="s">
        <v>4070</v>
      </c>
      <c r="G141" s="217" t="s">
        <v>1596</v>
      </c>
      <c r="H141" s="218">
        <v>2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167</v>
      </c>
      <c r="AT141" s="225" t="s">
        <v>162</v>
      </c>
      <c r="AU141" s="225" t="s">
        <v>81</v>
      </c>
      <c r="AY141" s="19" t="s">
        <v>160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167</v>
      </c>
      <c r="BM141" s="225" t="s">
        <v>4071</v>
      </c>
    </row>
    <row r="142" s="13" customFormat="1">
      <c r="A142" s="13"/>
      <c r="B142" s="232"/>
      <c r="C142" s="233"/>
      <c r="D142" s="234" t="s">
        <v>171</v>
      </c>
      <c r="E142" s="235" t="s">
        <v>19</v>
      </c>
      <c r="F142" s="236" t="s">
        <v>4072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171</v>
      </c>
      <c r="AU142" s="242" t="s">
        <v>81</v>
      </c>
      <c r="AV142" s="13" t="s">
        <v>79</v>
      </c>
      <c r="AW142" s="13" t="s">
        <v>33</v>
      </c>
      <c r="AX142" s="13" t="s">
        <v>72</v>
      </c>
      <c r="AY142" s="242" t="s">
        <v>160</v>
      </c>
    </row>
    <row r="143" s="14" customFormat="1">
      <c r="A143" s="14"/>
      <c r="B143" s="243"/>
      <c r="C143" s="244"/>
      <c r="D143" s="234" t="s">
        <v>171</v>
      </c>
      <c r="E143" s="245" t="s">
        <v>19</v>
      </c>
      <c r="F143" s="246" t="s">
        <v>81</v>
      </c>
      <c r="G143" s="244"/>
      <c r="H143" s="247">
        <v>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171</v>
      </c>
      <c r="AU143" s="253" t="s">
        <v>81</v>
      </c>
      <c r="AV143" s="14" t="s">
        <v>81</v>
      </c>
      <c r="AW143" s="14" t="s">
        <v>33</v>
      </c>
      <c r="AX143" s="14" t="s">
        <v>79</v>
      </c>
      <c r="AY143" s="253" t="s">
        <v>160</v>
      </c>
    </row>
    <row r="144" s="2" customFormat="1" ht="16.5" customHeight="1">
      <c r="A144" s="40"/>
      <c r="B144" s="41"/>
      <c r="C144" s="214" t="s">
        <v>356</v>
      </c>
      <c r="D144" s="214" t="s">
        <v>162</v>
      </c>
      <c r="E144" s="215" t="s">
        <v>4073</v>
      </c>
      <c r="F144" s="216" t="s">
        <v>4074</v>
      </c>
      <c r="G144" s="217" t="s">
        <v>1596</v>
      </c>
      <c r="H144" s="218">
        <v>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167</v>
      </c>
      <c r="AT144" s="225" t="s">
        <v>162</v>
      </c>
      <c r="AU144" s="225" t="s">
        <v>81</v>
      </c>
      <c r="AY144" s="19" t="s">
        <v>160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167</v>
      </c>
      <c r="BM144" s="225" t="s">
        <v>4075</v>
      </c>
    </row>
    <row r="145" s="2" customFormat="1" ht="16.5" customHeight="1">
      <c r="A145" s="40"/>
      <c r="B145" s="41"/>
      <c r="C145" s="214" t="s">
        <v>362</v>
      </c>
      <c r="D145" s="214" t="s">
        <v>162</v>
      </c>
      <c r="E145" s="215" t="s">
        <v>4076</v>
      </c>
      <c r="F145" s="216" t="s">
        <v>4077</v>
      </c>
      <c r="G145" s="217" t="s">
        <v>1596</v>
      </c>
      <c r="H145" s="218">
        <v>2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167</v>
      </c>
      <c r="AT145" s="225" t="s">
        <v>162</v>
      </c>
      <c r="AU145" s="225" t="s">
        <v>81</v>
      </c>
      <c r="AY145" s="19" t="s">
        <v>160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167</v>
      </c>
      <c r="BM145" s="225" t="s">
        <v>4078</v>
      </c>
    </row>
    <row r="146" s="2" customFormat="1" ht="16.5" customHeight="1">
      <c r="A146" s="40"/>
      <c r="B146" s="41"/>
      <c r="C146" s="214" t="s">
        <v>367</v>
      </c>
      <c r="D146" s="214" t="s">
        <v>162</v>
      </c>
      <c r="E146" s="215" t="s">
        <v>4079</v>
      </c>
      <c r="F146" s="216" t="s">
        <v>4080</v>
      </c>
      <c r="G146" s="217" t="s">
        <v>1596</v>
      </c>
      <c r="H146" s="218">
        <v>2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167</v>
      </c>
      <c r="AT146" s="225" t="s">
        <v>162</v>
      </c>
      <c r="AU146" s="225" t="s">
        <v>81</v>
      </c>
      <c r="AY146" s="19" t="s">
        <v>160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167</v>
      </c>
      <c r="BM146" s="225" t="s">
        <v>4081</v>
      </c>
    </row>
    <row r="147" s="2" customFormat="1" ht="16.5" customHeight="1">
      <c r="A147" s="40"/>
      <c r="B147" s="41"/>
      <c r="C147" s="214" t="s">
        <v>377</v>
      </c>
      <c r="D147" s="214" t="s">
        <v>162</v>
      </c>
      <c r="E147" s="215" t="s">
        <v>4082</v>
      </c>
      <c r="F147" s="216" t="s">
        <v>4083</v>
      </c>
      <c r="G147" s="217" t="s">
        <v>1596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167</v>
      </c>
      <c r="AT147" s="225" t="s">
        <v>162</v>
      </c>
      <c r="AU147" s="225" t="s">
        <v>81</v>
      </c>
      <c r="AY147" s="19" t="s">
        <v>160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167</v>
      </c>
      <c r="BM147" s="225" t="s">
        <v>4084</v>
      </c>
    </row>
    <row r="148" s="2" customFormat="1" ht="16.5" customHeight="1">
      <c r="A148" s="40"/>
      <c r="B148" s="41"/>
      <c r="C148" s="214" t="s">
        <v>384</v>
      </c>
      <c r="D148" s="214" t="s">
        <v>162</v>
      </c>
      <c r="E148" s="215" t="s">
        <v>4085</v>
      </c>
      <c r="F148" s="216" t="s">
        <v>4086</v>
      </c>
      <c r="G148" s="217" t="s">
        <v>1596</v>
      </c>
      <c r="H148" s="218">
        <v>2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167</v>
      </c>
      <c r="AT148" s="225" t="s">
        <v>162</v>
      </c>
      <c r="AU148" s="225" t="s">
        <v>81</v>
      </c>
      <c r="AY148" s="19" t="s">
        <v>160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167</v>
      </c>
      <c r="BM148" s="225" t="s">
        <v>4087</v>
      </c>
    </row>
    <row r="149" s="2" customFormat="1" ht="16.5" customHeight="1">
      <c r="A149" s="40"/>
      <c r="B149" s="41"/>
      <c r="C149" s="214" t="s">
        <v>392</v>
      </c>
      <c r="D149" s="214" t="s">
        <v>162</v>
      </c>
      <c r="E149" s="215" t="s">
        <v>4088</v>
      </c>
      <c r="F149" s="216" t="s">
        <v>4089</v>
      </c>
      <c r="G149" s="217" t="s">
        <v>1596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167</v>
      </c>
      <c r="AT149" s="225" t="s">
        <v>162</v>
      </c>
      <c r="AU149" s="225" t="s">
        <v>81</v>
      </c>
      <c r="AY149" s="19" t="s">
        <v>160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167</v>
      </c>
      <c r="BM149" s="225" t="s">
        <v>4090</v>
      </c>
    </row>
    <row r="150" s="2" customFormat="1" ht="16.5" customHeight="1">
      <c r="A150" s="40"/>
      <c r="B150" s="41"/>
      <c r="C150" s="214" t="s">
        <v>398</v>
      </c>
      <c r="D150" s="214" t="s">
        <v>162</v>
      </c>
      <c r="E150" s="215" t="s">
        <v>4091</v>
      </c>
      <c r="F150" s="216" t="s">
        <v>4092</v>
      </c>
      <c r="G150" s="217" t="s">
        <v>1596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167</v>
      </c>
      <c r="AT150" s="225" t="s">
        <v>162</v>
      </c>
      <c r="AU150" s="225" t="s">
        <v>81</v>
      </c>
      <c r="AY150" s="19" t="s">
        <v>160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167</v>
      </c>
      <c r="BM150" s="225" t="s">
        <v>4093</v>
      </c>
    </row>
    <row r="151" s="2" customFormat="1" ht="16.5" customHeight="1">
      <c r="A151" s="40"/>
      <c r="B151" s="41"/>
      <c r="C151" s="214" t="s">
        <v>405</v>
      </c>
      <c r="D151" s="214" t="s">
        <v>162</v>
      </c>
      <c r="E151" s="215" t="s">
        <v>4094</v>
      </c>
      <c r="F151" s="216" t="s">
        <v>4095</v>
      </c>
      <c r="G151" s="217" t="s">
        <v>1596</v>
      </c>
      <c r="H151" s="218">
        <v>6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167</v>
      </c>
      <c r="AT151" s="225" t="s">
        <v>162</v>
      </c>
      <c r="AU151" s="225" t="s">
        <v>81</v>
      </c>
      <c r="AY151" s="19" t="s">
        <v>160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167</v>
      </c>
      <c r="BM151" s="225" t="s">
        <v>4096</v>
      </c>
    </row>
    <row r="152" s="2" customFormat="1" ht="16.5" customHeight="1">
      <c r="A152" s="40"/>
      <c r="B152" s="41"/>
      <c r="C152" s="214" t="s">
        <v>411</v>
      </c>
      <c r="D152" s="214" t="s">
        <v>162</v>
      </c>
      <c r="E152" s="215" t="s">
        <v>4097</v>
      </c>
      <c r="F152" s="216" t="s">
        <v>4098</v>
      </c>
      <c r="G152" s="217" t="s">
        <v>1596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167</v>
      </c>
      <c r="AT152" s="225" t="s">
        <v>162</v>
      </c>
      <c r="AU152" s="225" t="s">
        <v>81</v>
      </c>
      <c r="AY152" s="19" t="s">
        <v>160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167</v>
      </c>
      <c r="BM152" s="225" t="s">
        <v>4099</v>
      </c>
    </row>
    <row r="153" s="2" customFormat="1" ht="16.5" customHeight="1">
      <c r="A153" s="40"/>
      <c r="B153" s="41"/>
      <c r="C153" s="214" t="s">
        <v>419</v>
      </c>
      <c r="D153" s="214" t="s">
        <v>162</v>
      </c>
      <c r="E153" s="215" t="s">
        <v>4100</v>
      </c>
      <c r="F153" s="216" t="s">
        <v>4101</v>
      </c>
      <c r="G153" s="217" t="s">
        <v>1596</v>
      </c>
      <c r="H153" s="218">
        <v>4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167</v>
      </c>
      <c r="AT153" s="225" t="s">
        <v>162</v>
      </c>
      <c r="AU153" s="225" t="s">
        <v>81</v>
      </c>
      <c r="AY153" s="19" t="s">
        <v>160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167</v>
      </c>
      <c r="BM153" s="225" t="s">
        <v>4102</v>
      </c>
    </row>
    <row r="154" s="2" customFormat="1" ht="16.5" customHeight="1">
      <c r="A154" s="40"/>
      <c r="B154" s="41"/>
      <c r="C154" s="214" t="s">
        <v>426</v>
      </c>
      <c r="D154" s="214" t="s">
        <v>162</v>
      </c>
      <c r="E154" s="215" t="s">
        <v>4103</v>
      </c>
      <c r="F154" s="216" t="s">
        <v>4104</v>
      </c>
      <c r="G154" s="217" t="s">
        <v>1596</v>
      </c>
      <c r="H154" s="218">
        <v>4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167</v>
      </c>
      <c r="AT154" s="225" t="s">
        <v>162</v>
      </c>
      <c r="AU154" s="225" t="s">
        <v>81</v>
      </c>
      <c r="AY154" s="19" t="s">
        <v>160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167</v>
      </c>
      <c r="BM154" s="225" t="s">
        <v>4105</v>
      </c>
    </row>
    <row r="155" s="2" customFormat="1" ht="16.5" customHeight="1">
      <c r="A155" s="40"/>
      <c r="B155" s="41"/>
      <c r="C155" s="214" t="s">
        <v>435</v>
      </c>
      <c r="D155" s="214" t="s">
        <v>162</v>
      </c>
      <c r="E155" s="215" t="s">
        <v>4106</v>
      </c>
      <c r="F155" s="216" t="s">
        <v>4107</v>
      </c>
      <c r="G155" s="217" t="s">
        <v>1596</v>
      </c>
      <c r="H155" s="218">
        <v>4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167</v>
      </c>
      <c r="AT155" s="225" t="s">
        <v>162</v>
      </c>
      <c r="AU155" s="225" t="s">
        <v>81</v>
      </c>
      <c r="AY155" s="19" t="s">
        <v>160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167</v>
      </c>
      <c r="BM155" s="225" t="s">
        <v>4108</v>
      </c>
    </row>
    <row r="156" s="2" customFormat="1" ht="16.5" customHeight="1">
      <c r="A156" s="40"/>
      <c r="B156" s="41"/>
      <c r="C156" s="214" t="s">
        <v>452</v>
      </c>
      <c r="D156" s="214" t="s">
        <v>162</v>
      </c>
      <c r="E156" s="215" t="s">
        <v>4109</v>
      </c>
      <c r="F156" s="216" t="s">
        <v>4110</v>
      </c>
      <c r="G156" s="217" t="s">
        <v>1596</v>
      </c>
      <c r="H156" s="218">
        <v>4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167</v>
      </c>
      <c r="AT156" s="225" t="s">
        <v>162</v>
      </c>
      <c r="AU156" s="225" t="s">
        <v>81</v>
      </c>
      <c r="AY156" s="19" t="s">
        <v>160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167</v>
      </c>
      <c r="BM156" s="225" t="s">
        <v>4111</v>
      </c>
    </row>
    <row r="157" s="2" customFormat="1" ht="16.5" customHeight="1">
      <c r="A157" s="40"/>
      <c r="B157" s="41"/>
      <c r="C157" s="214" t="s">
        <v>457</v>
      </c>
      <c r="D157" s="214" t="s">
        <v>162</v>
      </c>
      <c r="E157" s="215" t="s">
        <v>4112</v>
      </c>
      <c r="F157" s="216" t="s">
        <v>4113</v>
      </c>
      <c r="G157" s="217" t="s">
        <v>1596</v>
      </c>
      <c r="H157" s="218">
        <v>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167</v>
      </c>
      <c r="AT157" s="225" t="s">
        <v>162</v>
      </c>
      <c r="AU157" s="225" t="s">
        <v>81</v>
      </c>
      <c r="AY157" s="19" t="s">
        <v>160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167</v>
      </c>
      <c r="BM157" s="225" t="s">
        <v>4114</v>
      </c>
    </row>
    <row r="158" s="2" customFormat="1" ht="16.5" customHeight="1">
      <c r="A158" s="40"/>
      <c r="B158" s="41"/>
      <c r="C158" s="214" t="s">
        <v>462</v>
      </c>
      <c r="D158" s="214" t="s">
        <v>162</v>
      </c>
      <c r="E158" s="215" t="s">
        <v>4115</v>
      </c>
      <c r="F158" s="216" t="s">
        <v>4116</v>
      </c>
      <c r="G158" s="217" t="s">
        <v>1596</v>
      </c>
      <c r="H158" s="218">
        <v>4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167</v>
      </c>
      <c r="AT158" s="225" t="s">
        <v>162</v>
      </c>
      <c r="AU158" s="225" t="s">
        <v>81</v>
      </c>
      <c r="AY158" s="19" t="s">
        <v>160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167</v>
      </c>
      <c r="BM158" s="225" t="s">
        <v>4117</v>
      </c>
    </row>
    <row r="159" s="2" customFormat="1" ht="16.5" customHeight="1">
      <c r="A159" s="40"/>
      <c r="B159" s="41"/>
      <c r="C159" s="214" t="s">
        <v>469</v>
      </c>
      <c r="D159" s="214" t="s">
        <v>162</v>
      </c>
      <c r="E159" s="215" t="s">
        <v>4118</v>
      </c>
      <c r="F159" s="216" t="s">
        <v>4119</v>
      </c>
      <c r="G159" s="217" t="s">
        <v>1596</v>
      </c>
      <c r="H159" s="218">
        <v>3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167</v>
      </c>
      <c r="AT159" s="225" t="s">
        <v>162</v>
      </c>
      <c r="AU159" s="225" t="s">
        <v>81</v>
      </c>
      <c r="AY159" s="19" t="s">
        <v>160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167</v>
      </c>
      <c r="BM159" s="225" t="s">
        <v>4120</v>
      </c>
    </row>
    <row r="160" s="2" customFormat="1" ht="16.5" customHeight="1">
      <c r="A160" s="40"/>
      <c r="B160" s="41"/>
      <c r="C160" s="214" t="s">
        <v>476</v>
      </c>
      <c r="D160" s="214" t="s">
        <v>162</v>
      </c>
      <c r="E160" s="215" t="s">
        <v>4121</v>
      </c>
      <c r="F160" s="216" t="s">
        <v>4122</v>
      </c>
      <c r="G160" s="217" t="s">
        <v>1596</v>
      </c>
      <c r="H160" s="218">
        <v>6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167</v>
      </c>
      <c r="AT160" s="225" t="s">
        <v>162</v>
      </c>
      <c r="AU160" s="225" t="s">
        <v>81</v>
      </c>
      <c r="AY160" s="19" t="s">
        <v>160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167</v>
      </c>
      <c r="BM160" s="225" t="s">
        <v>4123</v>
      </c>
    </row>
    <row r="161" s="2" customFormat="1" ht="16.5" customHeight="1">
      <c r="A161" s="40"/>
      <c r="B161" s="41"/>
      <c r="C161" s="214" t="s">
        <v>485</v>
      </c>
      <c r="D161" s="214" t="s">
        <v>162</v>
      </c>
      <c r="E161" s="215" t="s">
        <v>4124</v>
      </c>
      <c r="F161" s="216" t="s">
        <v>4125</v>
      </c>
      <c r="G161" s="217" t="s">
        <v>1596</v>
      </c>
      <c r="H161" s="218">
        <v>15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167</v>
      </c>
      <c r="AT161" s="225" t="s">
        <v>162</v>
      </c>
      <c r="AU161" s="225" t="s">
        <v>81</v>
      </c>
      <c r="AY161" s="19" t="s">
        <v>160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167</v>
      </c>
      <c r="BM161" s="225" t="s">
        <v>4126</v>
      </c>
    </row>
    <row r="162" s="2" customFormat="1" ht="16.5" customHeight="1">
      <c r="A162" s="40"/>
      <c r="B162" s="41"/>
      <c r="C162" s="214" t="s">
        <v>495</v>
      </c>
      <c r="D162" s="214" t="s">
        <v>162</v>
      </c>
      <c r="E162" s="215" t="s">
        <v>4127</v>
      </c>
      <c r="F162" s="216" t="s">
        <v>4128</v>
      </c>
      <c r="G162" s="217" t="s">
        <v>1596</v>
      </c>
      <c r="H162" s="218">
        <v>4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167</v>
      </c>
      <c r="AT162" s="225" t="s">
        <v>162</v>
      </c>
      <c r="AU162" s="225" t="s">
        <v>81</v>
      </c>
      <c r="AY162" s="19" t="s">
        <v>160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167</v>
      </c>
      <c r="BM162" s="225" t="s">
        <v>4129</v>
      </c>
    </row>
    <row r="163" s="2" customFormat="1" ht="16.5" customHeight="1">
      <c r="A163" s="40"/>
      <c r="B163" s="41"/>
      <c r="C163" s="214" t="s">
        <v>502</v>
      </c>
      <c r="D163" s="214" t="s">
        <v>162</v>
      </c>
      <c r="E163" s="215" t="s">
        <v>4130</v>
      </c>
      <c r="F163" s="216" t="s">
        <v>4131</v>
      </c>
      <c r="G163" s="217" t="s">
        <v>1596</v>
      </c>
      <c r="H163" s="218">
        <v>48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167</v>
      </c>
      <c r="AT163" s="225" t="s">
        <v>162</v>
      </c>
      <c r="AU163" s="225" t="s">
        <v>81</v>
      </c>
      <c r="AY163" s="19" t="s">
        <v>160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167</v>
      </c>
      <c r="BM163" s="225" t="s">
        <v>4132</v>
      </c>
    </row>
    <row r="164" s="2" customFormat="1" ht="16.5" customHeight="1">
      <c r="A164" s="40"/>
      <c r="B164" s="41"/>
      <c r="C164" s="214" t="s">
        <v>513</v>
      </c>
      <c r="D164" s="214" t="s">
        <v>162</v>
      </c>
      <c r="E164" s="215" t="s">
        <v>4133</v>
      </c>
      <c r="F164" s="216" t="s">
        <v>4134</v>
      </c>
      <c r="G164" s="217" t="s">
        <v>1596</v>
      </c>
      <c r="H164" s="218">
        <v>2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167</v>
      </c>
      <c r="AT164" s="225" t="s">
        <v>162</v>
      </c>
      <c r="AU164" s="225" t="s">
        <v>81</v>
      </c>
      <c r="AY164" s="19" t="s">
        <v>160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167</v>
      </c>
      <c r="BM164" s="225" t="s">
        <v>4135</v>
      </c>
    </row>
    <row r="165" s="2" customFormat="1" ht="16.5" customHeight="1">
      <c r="A165" s="40"/>
      <c r="B165" s="41"/>
      <c r="C165" s="214" t="s">
        <v>524</v>
      </c>
      <c r="D165" s="214" t="s">
        <v>162</v>
      </c>
      <c r="E165" s="215" t="s">
        <v>4136</v>
      </c>
      <c r="F165" s="216" t="s">
        <v>4137</v>
      </c>
      <c r="G165" s="217" t="s">
        <v>1596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167</v>
      </c>
      <c r="AT165" s="225" t="s">
        <v>162</v>
      </c>
      <c r="AU165" s="225" t="s">
        <v>81</v>
      </c>
      <c r="AY165" s="19" t="s">
        <v>160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167</v>
      </c>
      <c r="BM165" s="225" t="s">
        <v>4138</v>
      </c>
    </row>
    <row r="166" s="2" customFormat="1" ht="16.5" customHeight="1">
      <c r="A166" s="40"/>
      <c r="B166" s="41"/>
      <c r="C166" s="214" t="s">
        <v>529</v>
      </c>
      <c r="D166" s="214" t="s">
        <v>162</v>
      </c>
      <c r="E166" s="215" t="s">
        <v>4139</v>
      </c>
      <c r="F166" s="216" t="s">
        <v>4140</v>
      </c>
      <c r="G166" s="217" t="s">
        <v>1596</v>
      </c>
      <c r="H166" s="218">
        <v>3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167</v>
      </c>
      <c r="AT166" s="225" t="s">
        <v>162</v>
      </c>
      <c r="AU166" s="225" t="s">
        <v>81</v>
      </c>
      <c r="AY166" s="19" t="s">
        <v>160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167</v>
      </c>
      <c r="BM166" s="225" t="s">
        <v>4141</v>
      </c>
    </row>
    <row r="167" s="2" customFormat="1" ht="16.5" customHeight="1">
      <c r="A167" s="40"/>
      <c r="B167" s="41"/>
      <c r="C167" s="214" t="s">
        <v>534</v>
      </c>
      <c r="D167" s="214" t="s">
        <v>162</v>
      </c>
      <c r="E167" s="215" t="s">
        <v>4142</v>
      </c>
      <c r="F167" s="216" t="s">
        <v>4143</v>
      </c>
      <c r="G167" s="217" t="s">
        <v>1596</v>
      </c>
      <c r="H167" s="218">
        <v>10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167</v>
      </c>
      <c r="AT167" s="225" t="s">
        <v>162</v>
      </c>
      <c r="AU167" s="225" t="s">
        <v>81</v>
      </c>
      <c r="AY167" s="19" t="s">
        <v>160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167</v>
      </c>
      <c r="BM167" s="225" t="s">
        <v>4144</v>
      </c>
    </row>
    <row r="168" s="2" customFormat="1" ht="16.5" customHeight="1">
      <c r="A168" s="40"/>
      <c r="B168" s="41"/>
      <c r="C168" s="214" t="s">
        <v>543</v>
      </c>
      <c r="D168" s="214" t="s">
        <v>162</v>
      </c>
      <c r="E168" s="215" t="s">
        <v>4145</v>
      </c>
      <c r="F168" s="216" t="s">
        <v>4146</v>
      </c>
      <c r="G168" s="217" t="s">
        <v>1596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167</v>
      </c>
      <c r="AT168" s="225" t="s">
        <v>162</v>
      </c>
      <c r="AU168" s="225" t="s">
        <v>81</v>
      </c>
      <c r="AY168" s="19" t="s">
        <v>160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167</v>
      </c>
      <c r="BM168" s="225" t="s">
        <v>4147</v>
      </c>
    </row>
    <row r="169" s="2" customFormat="1" ht="16.5" customHeight="1">
      <c r="A169" s="40"/>
      <c r="B169" s="41"/>
      <c r="C169" s="214" t="s">
        <v>549</v>
      </c>
      <c r="D169" s="214" t="s">
        <v>162</v>
      </c>
      <c r="E169" s="215" t="s">
        <v>4148</v>
      </c>
      <c r="F169" s="216" t="s">
        <v>4149</v>
      </c>
      <c r="G169" s="217" t="s">
        <v>1596</v>
      </c>
      <c r="H169" s="218">
        <v>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167</v>
      </c>
      <c r="AT169" s="225" t="s">
        <v>162</v>
      </c>
      <c r="AU169" s="225" t="s">
        <v>81</v>
      </c>
      <c r="AY169" s="19" t="s">
        <v>160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167</v>
      </c>
      <c r="BM169" s="225" t="s">
        <v>4150</v>
      </c>
    </row>
    <row r="170" s="2" customFormat="1" ht="16.5" customHeight="1">
      <c r="A170" s="40"/>
      <c r="B170" s="41"/>
      <c r="C170" s="214" t="s">
        <v>556</v>
      </c>
      <c r="D170" s="214" t="s">
        <v>162</v>
      </c>
      <c r="E170" s="215" t="s">
        <v>4151</v>
      </c>
      <c r="F170" s="216" t="s">
        <v>4152</v>
      </c>
      <c r="G170" s="217" t="s">
        <v>1596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167</v>
      </c>
      <c r="AT170" s="225" t="s">
        <v>162</v>
      </c>
      <c r="AU170" s="225" t="s">
        <v>81</v>
      </c>
      <c r="AY170" s="19" t="s">
        <v>160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167</v>
      </c>
      <c r="BM170" s="225" t="s">
        <v>4153</v>
      </c>
    </row>
    <row r="171" s="2" customFormat="1" ht="16.5" customHeight="1">
      <c r="A171" s="40"/>
      <c r="B171" s="41"/>
      <c r="C171" s="214" t="s">
        <v>562</v>
      </c>
      <c r="D171" s="214" t="s">
        <v>162</v>
      </c>
      <c r="E171" s="215" t="s">
        <v>4154</v>
      </c>
      <c r="F171" s="216" t="s">
        <v>4155</v>
      </c>
      <c r="G171" s="217" t="s">
        <v>1596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167</v>
      </c>
      <c r="AT171" s="225" t="s">
        <v>162</v>
      </c>
      <c r="AU171" s="225" t="s">
        <v>81</v>
      </c>
      <c r="AY171" s="19" t="s">
        <v>160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167</v>
      </c>
      <c r="BM171" s="225" t="s">
        <v>4156</v>
      </c>
    </row>
    <row r="172" s="2" customFormat="1" ht="16.5" customHeight="1">
      <c r="A172" s="40"/>
      <c r="B172" s="41"/>
      <c r="C172" s="214" t="s">
        <v>568</v>
      </c>
      <c r="D172" s="214" t="s">
        <v>162</v>
      </c>
      <c r="E172" s="215" t="s">
        <v>4157</v>
      </c>
      <c r="F172" s="216" t="s">
        <v>4158</v>
      </c>
      <c r="G172" s="217" t="s">
        <v>1596</v>
      </c>
      <c r="H172" s="218">
        <v>1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167</v>
      </c>
      <c r="AT172" s="225" t="s">
        <v>162</v>
      </c>
      <c r="AU172" s="225" t="s">
        <v>81</v>
      </c>
      <c r="AY172" s="19" t="s">
        <v>160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167</v>
      </c>
      <c r="BM172" s="225" t="s">
        <v>4159</v>
      </c>
    </row>
    <row r="173" s="2" customFormat="1" ht="16.5" customHeight="1">
      <c r="A173" s="40"/>
      <c r="B173" s="41"/>
      <c r="C173" s="214" t="s">
        <v>574</v>
      </c>
      <c r="D173" s="214" t="s">
        <v>162</v>
      </c>
      <c r="E173" s="215" t="s">
        <v>4160</v>
      </c>
      <c r="F173" s="216" t="s">
        <v>4161</v>
      </c>
      <c r="G173" s="217" t="s">
        <v>1596</v>
      </c>
      <c r="H173" s="218">
        <v>4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167</v>
      </c>
      <c r="AT173" s="225" t="s">
        <v>162</v>
      </c>
      <c r="AU173" s="225" t="s">
        <v>81</v>
      </c>
      <c r="AY173" s="19" t="s">
        <v>160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167</v>
      </c>
      <c r="BM173" s="225" t="s">
        <v>4162</v>
      </c>
    </row>
    <row r="174" s="2" customFormat="1" ht="16.5" customHeight="1">
      <c r="A174" s="40"/>
      <c r="B174" s="41"/>
      <c r="C174" s="214" t="s">
        <v>582</v>
      </c>
      <c r="D174" s="214" t="s">
        <v>162</v>
      </c>
      <c r="E174" s="215" t="s">
        <v>4163</v>
      </c>
      <c r="F174" s="216" t="s">
        <v>4164</v>
      </c>
      <c r="G174" s="217" t="s">
        <v>1596</v>
      </c>
      <c r="H174" s="218">
        <v>2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167</v>
      </c>
      <c r="AT174" s="225" t="s">
        <v>162</v>
      </c>
      <c r="AU174" s="225" t="s">
        <v>81</v>
      </c>
      <c r="AY174" s="19" t="s">
        <v>160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167</v>
      </c>
      <c r="BM174" s="225" t="s">
        <v>4165</v>
      </c>
    </row>
    <row r="175" s="2" customFormat="1" ht="16.5" customHeight="1">
      <c r="A175" s="40"/>
      <c r="B175" s="41"/>
      <c r="C175" s="214" t="s">
        <v>587</v>
      </c>
      <c r="D175" s="214" t="s">
        <v>162</v>
      </c>
      <c r="E175" s="215" t="s">
        <v>4166</v>
      </c>
      <c r="F175" s="216" t="s">
        <v>4167</v>
      </c>
      <c r="G175" s="217" t="s">
        <v>1596</v>
      </c>
      <c r="H175" s="218">
        <v>4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167</v>
      </c>
      <c r="AT175" s="225" t="s">
        <v>162</v>
      </c>
      <c r="AU175" s="225" t="s">
        <v>81</v>
      </c>
      <c r="AY175" s="19" t="s">
        <v>160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167</v>
      </c>
      <c r="BM175" s="225" t="s">
        <v>4168</v>
      </c>
    </row>
    <row r="176" s="2" customFormat="1" ht="16.5" customHeight="1">
      <c r="A176" s="40"/>
      <c r="B176" s="41"/>
      <c r="C176" s="214" t="s">
        <v>593</v>
      </c>
      <c r="D176" s="214" t="s">
        <v>162</v>
      </c>
      <c r="E176" s="215" t="s">
        <v>4169</v>
      </c>
      <c r="F176" s="216" t="s">
        <v>4170</v>
      </c>
      <c r="G176" s="217" t="s">
        <v>1596</v>
      </c>
      <c r="H176" s="218">
        <v>3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167</v>
      </c>
      <c r="AT176" s="225" t="s">
        <v>162</v>
      </c>
      <c r="AU176" s="225" t="s">
        <v>81</v>
      </c>
      <c r="AY176" s="19" t="s">
        <v>160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167</v>
      </c>
      <c r="BM176" s="225" t="s">
        <v>4171</v>
      </c>
    </row>
    <row r="177" s="2" customFormat="1" ht="16.5" customHeight="1">
      <c r="A177" s="40"/>
      <c r="B177" s="41"/>
      <c r="C177" s="214" t="s">
        <v>601</v>
      </c>
      <c r="D177" s="214" t="s">
        <v>162</v>
      </c>
      <c r="E177" s="215" t="s">
        <v>4172</v>
      </c>
      <c r="F177" s="216" t="s">
        <v>4173</v>
      </c>
      <c r="G177" s="217" t="s">
        <v>1596</v>
      </c>
      <c r="H177" s="218">
        <v>3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167</v>
      </c>
      <c r="AT177" s="225" t="s">
        <v>162</v>
      </c>
      <c r="AU177" s="225" t="s">
        <v>81</v>
      </c>
      <c r="AY177" s="19" t="s">
        <v>160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167</v>
      </c>
      <c r="BM177" s="225" t="s">
        <v>4174</v>
      </c>
    </row>
    <row r="178" s="2" customFormat="1" ht="16.5" customHeight="1">
      <c r="A178" s="40"/>
      <c r="B178" s="41"/>
      <c r="C178" s="214" t="s">
        <v>608</v>
      </c>
      <c r="D178" s="214" t="s">
        <v>162</v>
      </c>
      <c r="E178" s="215" t="s">
        <v>4175</v>
      </c>
      <c r="F178" s="216" t="s">
        <v>4176</v>
      </c>
      <c r="G178" s="217" t="s">
        <v>1596</v>
      </c>
      <c r="H178" s="218">
        <v>65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167</v>
      </c>
      <c r="AT178" s="225" t="s">
        <v>162</v>
      </c>
      <c r="AU178" s="225" t="s">
        <v>81</v>
      </c>
      <c r="AY178" s="19" t="s">
        <v>160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167</v>
      </c>
      <c r="BM178" s="225" t="s">
        <v>4177</v>
      </c>
    </row>
    <row r="179" s="2" customFormat="1" ht="16.5" customHeight="1">
      <c r="A179" s="40"/>
      <c r="B179" s="41"/>
      <c r="C179" s="214" t="s">
        <v>614</v>
      </c>
      <c r="D179" s="214" t="s">
        <v>162</v>
      </c>
      <c r="E179" s="215" t="s">
        <v>4178</v>
      </c>
      <c r="F179" s="216" t="s">
        <v>4179</v>
      </c>
      <c r="G179" s="217" t="s">
        <v>1596</v>
      </c>
      <c r="H179" s="218">
        <v>20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167</v>
      </c>
      <c r="AT179" s="225" t="s">
        <v>162</v>
      </c>
      <c r="AU179" s="225" t="s">
        <v>81</v>
      </c>
      <c r="AY179" s="19" t="s">
        <v>160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167</v>
      </c>
      <c r="BM179" s="225" t="s">
        <v>4180</v>
      </c>
    </row>
    <row r="180" s="2" customFormat="1" ht="16.5" customHeight="1">
      <c r="A180" s="40"/>
      <c r="B180" s="41"/>
      <c r="C180" s="214" t="s">
        <v>626</v>
      </c>
      <c r="D180" s="214" t="s">
        <v>162</v>
      </c>
      <c r="E180" s="215" t="s">
        <v>4181</v>
      </c>
      <c r="F180" s="216" t="s">
        <v>4182</v>
      </c>
      <c r="G180" s="217" t="s">
        <v>1596</v>
      </c>
      <c r="H180" s="218">
        <v>3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167</v>
      </c>
      <c r="AT180" s="225" t="s">
        <v>162</v>
      </c>
      <c r="AU180" s="225" t="s">
        <v>81</v>
      </c>
      <c r="AY180" s="19" t="s">
        <v>160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167</v>
      </c>
      <c r="BM180" s="225" t="s">
        <v>4183</v>
      </c>
    </row>
    <row r="181" s="2" customFormat="1" ht="16.5" customHeight="1">
      <c r="A181" s="40"/>
      <c r="B181" s="41"/>
      <c r="C181" s="214" t="s">
        <v>636</v>
      </c>
      <c r="D181" s="214" t="s">
        <v>162</v>
      </c>
      <c r="E181" s="215" t="s">
        <v>4184</v>
      </c>
      <c r="F181" s="216" t="s">
        <v>4185</v>
      </c>
      <c r="G181" s="217" t="s">
        <v>1596</v>
      </c>
      <c r="H181" s="218">
        <v>6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167</v>
      </c>
      <c r="AT181" s="225" t="s">
        <v>162</v>
      </c>
      <c r="AU181" s="225" t="s">
        <v>81</v>
      </c>
      <c r="AY181" s="19" t="s">
        <v>160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167</v>
      </c>
      <c r="BM181" s="225" t="s">
        <v>4186</v>
      </c>
    </row>
    <row r="182" s="2" customFormat="1" ht="16.5" customHeight="1">
      <c r="A182" s="40"/>
      <c r="B182" s="41"/>
      <c r="C182" s="214" t="s">
        <v>1117</v>
      </c>
      <c r="D182" s="214" t="s">
        <v>162</v>
      </c>
      <c r="E182" s="215" t="s">
        <v>4187</v>
      </c>
      <c r="F182" s="216" t="s">
        <v>4188</v>
      </c>
      <c r="G182" s="217" t="s">
        <v>207</v>
      </c>
      <c r="H182" s="218">
        <v>200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167</v>
      </c>
      <c r="AT182" s="225" t="s">
        <v>162</v>
      </c>
      <c r="AU182" s="225" t="s">
        <v>81</v>
      </c>
      <c r="AY182" s="19" t="s">
        <v>160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167</v>
      </c>
      <c r="BM182" s="225" t="s">
        <v>4189</v>
      </c>
    </row>
    <row r="183" s="2" customFormat="1" ht="16.5" customHeight="1">
      <c r="A183" s="40"/>
      <c r="B183" s="41"/>
      <c r="C183" s="214" t="s">
        <v>1123</v>
      </c>
      <c r="D183" s="214" t="s">
        <v>162</v>
      </c>
      <c r="E183" s="215" t="s">
        <v>4190</v>
      </c>
      <c r="F183" s="216" t="s">
        <v>4191</v>
      </c>
      <c r="G183" s="217" t="s">
        <v>207</v>
      </c>
      <c r="H183" s="218">
        <v>200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167</v>
      </c>
      <c r="AT183" s="225" t="s">
        <v>162</v>
      </c>
      <c r="AU183" s="225" t="s">
        <v>81</v>
      </c>
      <c r="AY183" s="19" t="s">
        <v>160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167</v>
      </c>
      <c r="BM183" s="225" t="s">
        <v>4192</v>
      </c>
    </row>
    <row r="184" s="2" customFormat="1" ht="16.5" customHeight="1">
      <c r="A184" s="40"/>
      <c r="B184" s="41"/>
      <c r="C184" s="214" t="s">
        <v>1128</v>
      </c>
      <c r="D184" s="214" t="s">
        <v>162</v>
      </c>
      <c r="E184" s="215" t="s">
        <v>4193</v>
      </c>
      <c r="F184" s="216" t="s">
        <v>4194</v>
      </c>
      <c r="G184" s="217" t="s">
        <v>207</v>
      </c>
      <c r="H184" s="218">
        <v>5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167</v>
      </c>
      <c r="AT184" s="225" t="s">
        <v>162</v>
      </c>
      <c r="AU184" s="225" t="s">
        <v>81</v>
      </c>
      <c r="AY184" s="19" t="s">
        <v>160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167</v>
      </c>
      <c r="BM184" s="225" t="s">
        <v>4195</v>
      </c>
    </row>
    <row r="185" s="2" customFormat="1" ht="16.5" customHeight="1">
      <c r="A185" s="40"/>
      <c r="B185" s="41"/>
      <c r="C185" s="214" t="s">
        <v>1133</v>
      </c>
      <c r="D185" s="214" t="s">
        <v>162</v>
      </c>
      <c r="E185" s="215" t="s">
        <v>4196</v>
      </c>
      <c r="F185" s="216" t="s">
        <v>4197</v>
      </c>
      <c r="G185" s="217" t="s">
        <v>207</v>
      </c>
      <c r="H185" s="218">
        <v>5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167</v>
      </c>
      <c r="AT185" s="225" t="s">
        <v>162</v>
      </c>
      <c r="AU185" s="225" t="s">
        <v>81</v>
      </c>
      <c r="AY185" s="19" t="s">
        <v>160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167</v>
      </c>
      <c r="BM185" s="225" t="s">
        <v>4198</v>
      </c>
    </row>
    <row r="186" s="2" customFormat="1" ht="16.5" customHeight="1">
      <c r="A186" s="40"/>
      <c r="B186" s="41"/>
      <c r="C186" s="214" t="s">
        <v>1138</v>
      </c>
      <c r="D186" s="214" t="s">
        <v>162</v>
      </c>
      <c r="E186" s="215" t="s">
        <v>4199</v>
      </c>
      <c r="F186" s="216" t="s">
        <v>4200</v>
      </c>
      <c r="G186" s="217" t="s">
        <v>1596</v>
      </c>
      <c r="H186" s="218">
        <v>10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167</v>
      </c>
      <c r="AT186" s="225" t="s">
        <v>162</v>
      </c>
      <c r="AU186" s="225" t="s">
        <v>81</v>
      </c>
      <c r="AY186" s="19" t="s">
        <v>160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167</v>
      </c>
      <c r="BM186" s="225" t="s">
        <v>4201</v>
      </c>
    </row>
    <row r="187" s="2" customFormat="1" ht="16.5" customHeight="1">
      <c r="A187" s="40"/>
      <c r="B187" s="41"/>
      <c r="C187" s="214" t="s">
        <v>1144</v>
      </c>
      <c r="D187" s="214" t="s">
        <v>162</v>
      </c>
      <c r="E187" s="215" t="s">
        <v>4202</v>
      </c>
      <c r="F187" s="216" t="s">
        <v>4203</v>
      </c>
      <c r="G187" s="217" t="s">
        <v>1596</v>
      </c>
      <c r="H187" s="218">
        <v>15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167</v>
      </c>
      <c r="AT187" s="225" t="s">
        <v>162</v>
      </c>
      <c r="AU187" s="225" t="s">
        <v>81</v>
      </c>
      <c r="AY187" s="19" t="s">
        <v>160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167</v>
      </c>
      <c r="BM187" s="225" t="s">
        <v>4204</v>
      </c>
    </row>
    <row r="188" s="2" customFormat="1" ht="16.5" customHeight="1">
      <c r="A188" s="40"/>
      <c r="B188" s="41"/>
      <c r="C188" s="214" t="s">
        <v>1155</v>
      </c>
      <c r="D188" s="214" t="s">
        <v>162</v>
      </c>
      <c r="E188" s="215" t="s">
        <v>4205</v>
      </c>
      <c r="F188" s="216" t="s">
        <v>4206</v>
      </c>
      <c r="G188" s="217" t="s">
        <v>1596</v>
      </c>
      <c r="H188" s="218">
        <v>50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167</v>
      </c>
      <c r="AT188" s="225" t="s">
        <v>162</v>
      </c>
      <c r="AU188" s="225" t="s">
        <v>81</v>
      </c>
      <c r="AY188" s="19" t="s">
        <v>160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167</v>
      </c>
      <c r="BM188" s="225" t="s">
        <v>4207</v>
      </c>
    </row>
    <row r="189" s="2" customFormat="1" ht="16.5" customHeight="1">
      <c r="A189" s="40"/>
      <c r="B189" s="41"/>
      <c r="C189" s="214" t="s">
        <v>1166</v>
      </c>
      <c r="D189" s="214" t="s">
        <v>162</v>
      </c>
      <c r="E189" s="215" t="s">
        <v>4208</v>
      </c>
      <c r="F189" s="216" t="s">
        <v>4209</v>
      </c>
      <c r="G189" s="217" t="s">
        <v>1596</v>
      </c>
      <c r="H189" s="218">
        <v>2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167</v>
      </c>
      <c r="AT189" s="225" t="s">
        <v>162</v>
      </c>
      <c r="AU189" s="225" t="s">
        <v>81</v>
      </c>
      <c r="AY189" s="19" t="s">
        <v>160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167</v>
      </c>
      <c r="BM189" s="225" t="s">
        <v>4210</v>
      </c>
    </row>
    <row r="190" s="2" customFormat="1" ht="16.5" customHeight="1">
      <c r="A190" s="40"/>
      <c r="B190" s="41"/>
      <c r="C190" s="214" t="s">
        <v>1174</v>
      </c>
      <c r="D190" s="214" t="s">
        <v>162</v>
      </c>
      <c r="E190" s="215" t="s">
        <v>4211</v>
      </c>
      <c r="F190" s="216" t="s">
        <v>4212</v>
      </c>
      <c r="G190" s="217" t="s">
        <v>1596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167</v>
      </c>
      <c r="AT190" s="225" t="s">
        <v>162</v>
      </c>
      <c r="AU190" s="225" t="s">
        <v>81</v>
      </c>
      <c r="AY190" s="19" t="s">
        <v>160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167</v>
      </c>
      <c r="BM190" s="225" t="s">
        <v>4213</v>
      </c>
    </row>
    <row r="191" s="2" customFormat="1" ht="16.5" customHeight="1">
      <c r="A191" s="40"/>
      <c r="B191" s="41"/>
      <c r="C191" s="214" t="s">
        <v>1179</v>
      </c>
      <c r="D191" s="214" t="s">
        <v>162</v>
      </c>
      <c r="E191" s="215" t="s">
        <v>4214</v>
      </c>
      <c r="F191" s="216" t="s">
        <v>4215</v>
      </c>
      <c r="G191" s="217" t="s">
        <v>1596</v>
      </c>
      <c r="H191" s="218">
        <v>2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167</v>
      </c>
      <c r="AT191" s="225" t="s">
        <v>162</v>
      </c>
      <c r="AU191" s="225" t="s">
        <v>81</v>
      </c>
      <c r="AY191" s="19" t="s">
        <v>160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167</v>
      </c>
      <c r="BM191" s="225" t="s">
        <v>4216</v>
      </c>
    </row>
    <row r="192" s="2" customFormat="1" ht="16.5" customHeight="1">
      <c r="A192" s="40"/>
      <c r="B192" s="41"/>
      <c r="C192" s="214" t="s">
        <v>1190</v>
      </c>
      <c r="D192" s="214" t="s">
        <v>162</v>
      </c>
      <c r="E192" s="215" t="s">
        <v>4217</v>
      </c>
      <c r="F192" s="216" t="s">
        <v>4218</v>
      </c>
      <c r="G192" s="217" t="s">
        <v>1596</v>
      </c>
      <c r="H192" s="218">
        <v>2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167</v>
      </c>
      <c r="AT192" s="225" t="s">
        <v>162</v>
      </c>
      <c r="AU192" s="225" t="s">
        <v>81</v>
      </c>
      <c r="AY192" s="19" t="s">
        <v>160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167</v>
      </c>
      <c r="BM192" s="225" t="s">
        <v>4219</v>
      </c>
    </row>
    <row r="193" s="2" customFormat="1" ht="16.5" customHeight="1">
      <c r="A193" s="40"/>
      <c r="B193" s="41"/>
      <c r="C193" s="214" t="s">
        <v>1195</v>
      </c>
      <c r="D193" s="214" t="s">
        <v>162</v>
      </c>
      <c r="E193" s="215" t="s">
        <v>4220</v>
      </c>
      <c r="F193" s="216" t="s">
        <v>4221</v>
      </c>
      <c r="G193" s="217" t="s">
        <v>1596</v>
      </c>
      <c r="H193" s="218">
        <v>2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167</v>
      </c>
      <c r="AT193" s="225" t="s">
        <v>162</v>
      </c>
      <c r="AU193" s="225" t="s">
        <v>81</v>
      </c>
      <c r="AY193" s="19" t="s">
        <v>160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167</v>
      </c>
      <c r="BM193" s="225" t="s">
        <v>4222</v>
      </c>
    </row>
    <row r="194" s="2" customFormat="1" ht="16.5" customHeight="1">
      <c r="A194" s="40"/>
      <c r="B194" s="41"/>
      <c r="C194" s="214" t="s">
        <v>1200</v>
      </c>
      <c r="D194" s="214" t="s">
        <v>162</v>
      </c>
      <c r="E194" s="215" t="s">
        <v>4223</v>
      </c>
      <c r="F194" s="216" t="s">
        <v>4224</v>
      </c>
      <c r="G194" s="217" t="s">
        <v>4000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167</v>
      </c>
      <c r="AT194" s="225" t="s">
        <v>162</v>
      </c>
      <c r="AU194" s="225" t="s">
        <v>81</v>
      </c>
      <c r="AY194" s="19" t="s">
        <v>160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167</v>
      </c>
      <c r="BM194" s="225" t="s">
        <v>4225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4226</v>
      </c>
      <c r="F195" s="212" t="s">
        <v>4227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SUM(P196:P246)</f>
        <v>0</v>
      </c>
      <c r="Q195" s="206"/>
      <c r="R195" s="207">
        <f>SUM(R196:R246)</f>
        <v>0</v>
      </c>
      <c r="S195" s="206"/>
      <c r="T195" s="208">
        <f>SUM(T196:T246)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79</v>
      </c>
      <c r="AT195" s="210" t="s">
        <v>71</v>
      </c>
      <c r="AU195" s="210" t="s">
        <v>79</v>
      </c>
      <c r="AY195" s="209" t="s">
        <v>160</v>
      </c>
      <c r="BK195" s="211">
        <f>SUM(BK196:BK246)</f>
        <v>0</v>
      </c>
    </row>
    <row r="196" s="2" customFormat="1" ht="16.5" customHeight="1">
      <c r="A196" s="40"/>
      <c r="B196" s="41"/>
      <c r="C196" s="214" t="s">
        <v>1205</v>
      </c>
      <c r="D196" s="214" t="s">
        <v>162</v>
      </c>
      <c r="E196" s="215" t="s">
        <v>4228</v>
      </c>
      <c r="F196" s="216" t="s">
        <v>4229</v>
      </c>
      <c r="G196" s="217" t="s">
        <v>1596</v>
      </c>
      <c r="H196" s="218">
        <v>2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167</v>
      </c>
      <c r="AT196" s="225" t="s">
        <v>162</v>
      </c>
      <c r="AU196" s="225" t="s">
        <v>81</v>
      </c>
      <c r="AY196" s="19" t="s">
        <v>160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167</v>
      </c>
      <c r="BM196" s="225" t="s">
        <v>4230</v>
      </c>
    </row>
    <row r="197" s="13" customFormat="1">
      <c r="A197" s="13"/>
      <c r="B197" s="232"/>
      <c r="C197" s="233"/>
      <c r="D197" s="234" t="s">
        <v>171</v>
      </c>
      <c r="E197" s="235" t="s">
        <v>19</v>
      </c>
      <c r="F197" s="236" t="s">
        <v>4072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171</v>
      </c>
      <c r="AU197" s="242" t="s">
        <v>81</v>
      </c>
      <c r="AV197" s="13" t="s">
        <v>79</v>
      </c>
      <c r="AW197" s="13" t="s">
        <v>33</v>
      </c>
      <c r="AX197" s="13" t="s">
        <v>72</v>
      </c>
      <c r="AY197" s="242" t="s">
        <v>160</v>
      </c>
    </row>
    <row r="198" s="14" customFormat="1">
      <c r="A198" s="14"/>
      <c r="B198" s="243"/>
      <c r="C198" s="244"/>
      <c r="D198" s="234" t="s">
        <v>171</v>
      </c>
      <c r="E198" s="245" t="s">
        <v>19</v>
      </c>
      <c r="F198" s="246" t="s">
        <v>81</v>
      </c>
      <c r="G198" s="244"/>
      <c r="H198" s="247">
        <v>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171</v>
      </c>
      <c r="AU198" s="253" t="s">
        <v>81</v>
      </c>
      <c r="AV198" s="14" t="s">
        <v>81</v>
      </c>
      <c r="AW198" s="14" t="s">
        <v>33</v>
      </c>
      <c r="AX198" s="14" t="s">
        <v>79</v>
      </c>
      <c r="AY198" s="253" t="s">
        <v>160</v>
      </c>
    </row>
    <row r="199" s="2" customFormat="1" ht="16.5" customHeight="1">
      <c r="A199" s="40"/>
      <c r="B199" s="41"/>
      <c r="C199" s="214" t="s">
        <v>1210</v>
      </c>
      <c r="D199" s="214" t="s">
        <v>162</v>
      </c>
      <c r="E199" s="215" t="s">
        <v>4073</v>
      </c>
      <c r="F199" s="216" t="s">
        <v>4074</v>
      </c>
      <c r="G199" s="217" t="s">
        <v>1596</v>
      </c>
      <c r="H199" s="218">
        <v>4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167</v>
      </c>
      <c r="AT199" s="225" t="s">
        <v>162</v>
      </c>
      <c r="AU199" s="225" t="s">
        <v>81</v>
      </c>
      <c r="AY199" s="19" t="s">
        <v>160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167</v>
      </c>
      <c r="BM199" s="225" t="s">
        <v>4231</v>
      </c>
    </row>
    <row r="200" s="2" customFormat="1" ht="16.5" customHeight="1">
      <c r="A200" s="40"/>
      <c r="B200" s="41"/>
      <c r="C200" s="214" t="s">
        <v>1215</v>
      </c>
      <c r="D200" s="214" t="s">
        <v>162</v>
      </c>
      <c r="E200" s="215" t="s">
        <v>4076</v>
      </c>
      <c r="F200" s="216" t="s">
        <v>4077</v>
      </c>
      <c r="G200" s="217" t="s">
        <v>1596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167</v>
      </c>
      <c r="AT200" s="225" t="s">
        <v>162</v>
      </c>
      <c r="AU200" s="225" t="s">
        <v>81</v>
      </c>
      <c r="AY200" s="19" t="s">
        <v>160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167</v>
      </c>
      <c r="BM200" s="225" t="s">
        <v>4232</v>
      </c>
    </row>
    <row r="201" s="2" customFormat="1" ht="16.5" customHeight="1">
      <c r="A201" s="40"/>
      <c r="B201" s="41"/>
      <c r="C201" s="214" t="s">
        <v>1221</v>
      </c>
      <c r="D201" s="214" t="s">
        <v>162</v>
      </c>
      <c r="E201" s="215" t="s">
        <v>4079</v>
      </c>
      <c r="F201" s="216" t="s">
        <v>4080</v>
      </c>
      <c r="G201" s="217" t="s">
        <v>1596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167</v>
      </c>
      <c r="AT201" s="225" t="s">
        <v>162</v>
      </c>
      <c r="AU201" s="225" t="s">
        <v>81</v>
      </c>
      <c r="AY201" s="19" t="s">
        <v>160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167</v>
      </c>
      <c r="BM201" s="225" t="s">
        <v>4233</v>
      </c>
    </row>
    <row r="202" s="2" customFormat="1" ht="16.5" customHeight="1">
      <c r="A202" s="40"/>
      <c r="B202" s="41"/>
      <c r="C202" s="214" t="s">
        <v>1237</v>
      </c>
      <c r="D202" s="214" t="s">
        <v>162</v>
      </c>
      <c r="E202" s="215" t="s">
        <v>4082</v>
      </c>
      <c r="F202" s="216" t="s">
        <v>4083</v>
      </c>
      <c r="G202" s="217" t="s">
        <v>1596</v>
      </c>
      <c r="H202" s="218">
        <v>2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167</v>
      </c>
      <c r="AT202" s="225" t="s">
        <v>162</v>
      </c>
      <c r="AU202" s="225" t="s">
        <v>81</v>
      </c>
      <c r="AY202" s="19" t="s">
        <v>160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167</v>
      </c>
      <c r="BM202" s="225" t="s">
        <v>4234</v>
      </c>
    </row>
    <row r="203" s="2" customFormat="1" ht="16.5" customHeight="1">
      <c r="A203" s="40"/>
      <c r="B203" s="41"/>
      <c r="C203" s="214" t="s">
        <v>1251</v>
      </c>
      <c r="D203" s="214" t="s">
        <v>162</v>
      </c>
      <c r="E203" s="215" t="s">
        <v>4085</v>
      </c>
      <c r="F203" s="216" t="s">
        <v>4086</v>
      </c>
      <c r="G203" s="217" t="s">
        <v>1596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167</v>
      </c>
      <c r="AT203" s="225" t="s">
        <v>162</v>
      </c>
      <c r="AU203" s="225" t="s">
        <v>81</v>
      </c>
      <c r="AY203" s="19" t="s">
        <v>160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167</v>
      </c>
      <c r="BM203" s="225" t="s">
        <v>4235</v>
      </c>
    </row>
    <row r="204" s="2" customFormat="1" ht="16.5" customHeight="1">
      <c r="A204" s="40"/>
      <c r="B204" s="41"/>
      <c r="C204" s="214" t="s">
        <v>1256</v>
      </c>
      <c r="D204" s="214" t="s">
        <v>162</v>
      </c>
      <c r="E204" s="215" t="s">
        <v>4088</v>
      </c>
      <c r="F204" s="216" t="s">
        <v>4089</v>
      </c>
      <c r="G204" s="217" t="s">
        <v>1596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167</v>
      </c>
      <c r="AT204" s="225" t="s">
        <v>162</v>
      </c>
      <c r="AU204" s="225" t="s">
        <v>81</v>
      </c>
      <c r="AY204" s="19" t="s">
        <v>160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167</v>
      </c>
      <c r="BM204" s="225" t="s">
        <v>4236</v>
      </c>
    </row>
    <row r="205" s="2" customFormat="1" ht="16.5" customHeight="1">
      <c r="A205" s="40"/>
      <c r="B205" s="41"/>
      <c r="C205" s="214" t="s">
        <v>1262</v>
      </c>
      <c r="D205" s="214" t="s">
        <v>162</v>
      </c>
      <c r="E205" s="215" t="s">
        <v>4091</v>
      </c>
      <c r="F205" s="216" t="s">
        <v>4092</v>
      </c>
      <c r="G205" s="217" t="s">
        <v>1596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167</v>
      </c>
      <c r="AT205" s="225" t="s">
        <v>162</v>
      </c>
      <c r="AU205" s="225" t="s">
        <v>81</v>
      </c>
      <c r="AY205" s="19" t="s">
        <v>160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167</v>
      </c>
      <c r="BM205" s="225" t="s">
        <v>4237</v>
      </c>
    </row>
    <row r="206" s="2" customFormat="1" ht="16.5" customHeight="1">
      <c r="A206" s="40"/>
      <c r="B206" s="41"/>
      <c r="C206" s="214" t="s">
        <v>1269</v>
      </c>
      <c r="D206" s="214" t="s">
        <v>162</v>
      </c>
      <c r="E206" s="215" t="s">
        <v>4094</v>
      </c>
      <c r="F206" s="216" t="s">
        <v>4095</v>
      </c>
      <c r="G206" s="217" t="s">
        <v>1596</v>
      </c>
      <c r="H206" s="218">
        <v>6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167</v>
      </c>
      <c r="AT206" s="225" t="s">
        <v>162</v>
      </c>
      <c r="AU206" s="225" t="s">
        <v>81</v>
      </c>
      <c r="AY206" s="19" t="s">
        <v>160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167</v>
      </c>
      <c r="BM206" s="225" t="s">
        <v>4238</v>
      </c>
    </row>
    <row r="207" s="2" customFormat="1" ht="16.5" customHeight="1">
      <c r="A207" s="40"/>
      <c r="B207" s="41"/>
      <c r="C207" s="214" t="s">
        <v>1275</v>
      </c>
      <c r="D207" s="214" t="s">
        <v>162</v>
      </c>
      <c r="E207" s="215" t="s">
        <v>4097</v>
      </c>
      <c r="F207" s="216" t="s">
        <v>4098</v>
      </c>
      <c r="G207" s="217" t="s">
        <v>1596</v>
      </c>
      <c r="H207" s="218">
        <v>2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167</v>
      </c>
      <c r="AT207" s="225" t="s">
        <v>162</v>
      </c>
      <c r="AU207" s="225" t="s">
        <v>81</v>
      </c>
      <c r="AY207" s="19" t="s">
        <v>160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167</v>
      </c>
      <c r="BM207" s="225" t="s">
        <v>4239</v>
      </c>
    </row>
    <row r="208" s="2" customFormat="1" ht="16.5" customHeight="1">
      <c r="A208" s="40"/>
      <c r="B208" s="41"/>
      <c r="C208" s="214" t="s">
        <v>1282</v>
      </c>
      <c r="D208" s="214" t="s">
        <v>162</v>
      </c>
      <c r="E208" s="215" t="s">
        <v>4100</v>
      </c>
      <c r="F208" s="216" t="s">
        <v>4101</v>
      </c>
      <c r="G208" s="217" t="s">
        <v>1596</v>
      </c>
      <c r="H208" s="218">
        <v>4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167</v>
      </c>
      <c r="AT208" s="225" t="s">
        <v>162</v>
      </c>
      <c r="AU208" s="225" t="s">
        <v>81</v>
      </c>
      <c r="AY208" s="19" t="s">
        <v>160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167</v>
      </c>
      <c r="BM208" s="225" t="s">
        <v>4240</v>
      </c>
    </row>
    <row r="209" s="2" customFormat="1" ht="16.5" customHeight="1">
      <c r="A209" s="40"/>
      <c r="B209" s="41"/>
      <c r="C209" s="214" t="s">
        <v>1287</v>
      </c>
      <c r="D209" s="214" t="s">
        <v>162</v>
      </c>
      <c r="E209" s="215" t="s">
        <v>4103</v>
      </c>
      <c r="F209" s="216" t="s">
        <v>4104</v>
      </c>
      <c r="G209" s="217" t="s">
        <v>1596</v>
      </c>
      <c r="H209" s="218">
        <v>4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167</v>
      </c>
      <c r="AT209" s="225" t="s">
        <v>162</v>
      </c>
      <c r="AU209" s="225" t="s">
        <v>81</v>
      </c>
      <c r="AY209" s="19" t="s">
        <v>160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167</v>
      </c>
      <c r="BM209" s="225" t="s">
        <v>4241</v>
      </c>
    </row>
    <row r="210" s="2" customFormat="1" ht="16.5" customHeight="1">
      <c r="A210" s="40"/>
      <c r="B210" s="41"/>
      <c r="C210" s="214" t="s">
        <v>1292</v>
      </c>
      <c r="D210" s="214" t="s">
        <v>162</v>
      </c>
      <c r="E210" s="215" t="s">
        <v>4106</v>
      </c>
      <c r="F210" s="216" t="s">
        <v>4107</v>
      </c>
      <c r="G210" s="217" t="s">
        <v>1596</v>
      </c>
      <c r="H210" s="218">
        <v>4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167</v>
      </c>
      <c r="AT210" s="225" t="s">
        <v>162</v>
      </c>
      <c r="AU210" s="225" t="s">
        <v>81</v>
      </c>
      <c r="AY210" s="19" t="s">
        <v>160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167</v>
      </c>
      <c r="BM210" s="225" t="s">
        <v>4242</v>
      </c>
    </row>
    <row r="211" s="2" customFormat="1" ht="16.5" customHeight="1">
      <c r="A211" s="40"/>
      <c r="B211" s="41"/>
      <c r="C211" s="214" t="s">
        <v>1297</v>
      </c>
      <c r="D211" s="214" t="s">
        <v>162</v>
      </c>
      <c r="E211" s="215" t="s">
        <v>4109</v>
      </c>
      <c r="F211" s="216" t="s">
        <v>4110</v>
      </c>
      <c r="G211" s="217" t="s">
        <v>1596</v>
      </c>
      <c r="H211" s="218">
        <v>4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167</v>
      </c>
      <c r="AT211" s="225" t="s">
        <v>162</v>
      </c>
      <c r="AU211" s="225" t="s">
        <v>81</v>
      </c>
      <c r="AY211" s="19" t="s">
        <v>160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167</v>
      </c>
      <c r="BM211" s="225" t="s">
        <v>4243</v>
      </c>
    </row>
    <row r="212" s="2" customFormat="1" ht="16.5" customHeight="1">
      <c r="A212" s="40"/>
      <c r="B212" s="41"/>
      <c r="C212" s="214" t="s">
        <v>1302</v>
      </c>
      <c r="D212" s="214" t="s">
        <v>162</v>
      </c>
      <c r="E212" s="215" t="s">
        <v>4112</v>
      </c>
      <c r="F212" s="216" t="s">
        <v>4113</v>
      </c>
      <c r="G212" s="217" t="s">
        <v>1596</v>
      </c>
      <c r="H212" s="218">
        <v>2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167</v>
      </c>
      <c r="AT212" s="225" t="s">
        <v>162</v>
      </c>
      <c r="AU212" s="225" t="s">
        <v>81</v>
      </c>
      <c r="AY212" s="19" t="s">
        <v>160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167</v>
      </c>
      <c r="BM212" s="225" t="s">
        <v>4244</v>
      </c>
    </row>
    <row r="213" s="2" customFormat="1" ht="16.5" customHeight="1">
      <c r="A213" s="40"/>
      <c r="B213" s="41"/>
      <c r="C213" s="214" t="s">
        <v>1308</v>
      </c>
      <c r="D213" s="214" t="s">
        <v>162</v>
      </c>
      <c r="E213" s="215" t="s">
        <v>4115</v>
      </c>
      <c r="F213" s="216" t="s">
        <v>4116</v>
      </c>
      <c r="G213" s="217" t="s">
        <v>1596</v>
      </c>
      <c r="H213" s="218">
        <v>4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167</v>
      </c>
      <c r="AT213" s="225" t="s">
        <v>162</v>
      </c>
      <c r="AU213" s="225" t="s">
        <v>81</v>
      </c>
      <c r="AY213" s="19" t="s">
        <v>160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167</v>
      </c>
      <c r="BM213" s="225" t="s">
        <v>4245</v>
      </c>
    </row>
    <row r="214" s="2" customFormat="1" ht="16.5" customHeight="1">
      <c r="A214" s="40"/>
      <c r="B214" s="41"/>
      <c r="C214" s="214" t="s">
        <v>1378</v>
      </c>
      <c r="D214" s="214" t="s">
        <v>162</v>
      </c>
      <c r="E214" s="215" t="s">
        <v>4118</v>
      </c>
      <c r="F214" s="216" t="s">
        <v>4119</v>
      </c>
      <c r="G214" s="217" t="s">
        <v>1596</v>
      </c>
      <c r="H214" s="218">
        <v>3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167</v>
      </c>
      <c r="AT214" s="225" t="s">
        <v>162</v>
      </c>
      <c r="AU214" s="225" t="s">
        <v>81</v>
      </c>
      <c r="AY214" s="19" t="s">
        <v>160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167</v>
      </c>
      <c r="BM214" s="225" t="s">
        <v>4246</v>
      </c>
    </row>
    <row r="215" s="2" customFormat="1" ht="16.5" customHeight="1">
      <c r="A215" s="40"/>
      <c r="B215" s="41"/>
      <c r="C215" s="214" t="s">
        <v>1383</v>
      </c>
      <c r="D215" s="214" t="s">
        <v>162</v>
      </c>
      <c r="E215" s="215" t="s">
        <v>4121</v>
      </c>
      <c r="F215" s="216" t="s">
        <v>4122</v>
      </c>
      <c r="G215" s="217" t="s">
        <v>1596</v>
      </c>
      <c r="H215" s="218">
        <v>6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167</v>
      </c>
      <c r="AT215" s="225" t="s">
        <v>162</v>
      </c>
      <c r="AU215" s="225" t="s">
        <v>81</v>
      </c>
      <c r="AY215" s="19" t="s">
        <v>160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167</v>
      </c>
      <c r="BM215" s="225" t="s">
        <v>4247</v>
      </c>
    </row>
    <row r="216" s="2" customFormat="1" ht="16.5" customHeight="1">
      <c r="A216" s="40"/>
      <c r="B216" s="41"/>
      <c r="C216" s="214" t="s">
        <v>1390</v>
      </c>
      <c r="D216" s="214" t="s">
        <v>162</v>
      </c>
      <c r="E216" s="215" t="s">
        <v>4124</v>
      </c>
      <c r="F216" s="216" t="s">
        <v>4125</v>
      </c>
      <c r="G216" s="217" t="s">
        <v>1596</v>
      </c>
      <c r="H216" s="218">
        <v>15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167</v>
      </c>
      <c r="AT216" s="225" t="s">
        <v>162</v>
      </c>
      <c r="AU216" s="225" t="s">
        <v>81</v>
      </c>
      <c r="AY216" s="19" t="s">
        <v>160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167</v>
      </c>
      <c r="BM216" s="225" t="s">
        <v>4248</v>
      </c>
    </row>
    <row r="217" s="2" customFormat="1" ht="16.5" customHeight="1">
      <c r="A217" s="40"/>
      <c r="B217" s="41"/>
      <c r="C217" s="214" t="s">
        <v>1397</v>
      </c>
      <c r="D217" s="214" t="s">
        <v>162</v>
      </c>
      <c r="E217" s="215" t="s">
        <v>4127</v>
      </c>
      <c r="F217" s="216" t="s">
        <v>4128</v>
      </c>
      <c r="G217" s="217" t="s">
        <v>1596</v>
      </c>
      <c r="H217" s="218">
        <v>4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167</v>
      </c>
      <c r="AT217" s="225" t="s">
        <v>162</v>
      </c>
      <c r="AU217" s="225" t="s">
        <v>81</v>
      </c>
      <c r="AY217" s="19" t="s">
        <v>160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167</v>
      </c>
      <c r="BM217" s="225" t="s">
        <v>4249</v>
      </c>
    </row>
    <row r="218" s="2" customFormat="1" ht="16.5" customHeight="1">
      <c r="A218" s="40"/>
      <c r="B218" s="41"/>
      <c r="C218" s="214" t="s">
        <v>1428</v>
      </c>
      <c r="D218" s="214" t="s">
        <v>162</v>
      </c>
      <c r="E218" s="215" t="s">
        <v>4130</v>
      </c>
      <c r="F218" s="216" t="s">
        <v>4131</v>
      </c>
      <c r="G218" s="217" t="s">
        <v>1596</v>
      </c>
      <c r="H218" s="218">
        <v>48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167</v>
      </c>
      <c r="AT218" s="225" t="s">
        <v>162</v>
      </c>
      <c r="AU218" s="225" t="s">
        <v>81</v>
      </c>
      <c r="AY218" s="19" t="s">
        <v>160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167</v>
      </c>
      <c r="BM218" s="225" t="s">
        <v>4250</v>
      </c>
    </row>
    <row r="219" s="2" customFormat="1" ht="16.5" customHeight="1">
      <c r="A219" s="40"/>
      <c r="B219" s="41"/>
      <c r="C219" s="214" t="s">
        <v>1441</v>
      </c>
      <c r="D219" s="214" t="s">
        <v>162</v>
      </c>
      <c r="E219" s="215" t="s">
        <v>4133</v>
      </c>
      <c r="F219" s="216" t="s">
        <v>4134</v>
      </c>
      <c r="G219" s="217" t="s">
        <v>1596</v>
      </c>
      <c r="H219" s="218">
        <v>2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167</v>
      </c>
      <c r="AT219" s="225" t="s">
        <v>162</v>
      </c>
      <c r="AU219" s="225" t="s">
        <v>81</v>
      </c>
      <c r="AY219" s="19" t="s">
        <v>160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167</v>
      </c>
      <c r="BM219" s="225" t="s">
        <v>4251</v>
      </c>
    </row>
    <row r="220" s="2" customFormat="1" ht="16.5" customHeight="1">
      <c r="A220" s="40"/>
      <c r="B220" s="41"/>
      <c r="C220" s="214" t="s">
        <v>1452</v>
      </c>
      <c r="D220" s="214" t="s">
        <v>162</v>
      </c>
      <c r="E220" s="215" t="s">
        <v>4136</v>
      </c>
      <c r="F220" s="216" t="s">
        <v>4137</v>
      </c>
      <c r="G220" s="217" t="s">
        <v>1596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167</v>
      </c>
      <c r="AT220" s="225" t="s">
        <v>162</v>
      </c>
      <c r="AU220" s="225" t="s">
        <v>81</v>
      </c>
      <c r="AY220" s="19" t="s">
        <v>160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167</v>
      </c>
      <c r="BM220" s="225" t="s">
        <v>4252</v>
      </c>
    </row>
    <row r="221" s="2" customFormat="1" ht="16.5" customHeight="1">
      <c r="A221" s="40"/>
      <c r="B221" s="41"/>
      <c r="C221" s="214" t="s">
        <v>1457</v>
      </c>
      <c r="D221" s="214" t="s">
        <v>162</v>
      </c>
      <c r="E221" s="215" t="s">
        <v>4139</v>
      </c>
      <c r="F221" s="216" t="s">
        <v>4140</v>
      </c>
      <c r="G221" s="217" t="s">
        <v>1596</v>
      </c>
      <c r="H221" s="218">
        <v>3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167</v>
      </c>
      <c r="AT221" s="225" t="s">
        <v>162</v>
      </c>
      <c r="AU221" s="225" t="s">
        <v>81</v>
      </c>
      <c r="AY221" s="19" t="s">
        <v>160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167</v>
      </c>
      <c r="BM221" s="225" t="s">
        <v>4253</v>
      </c>
    </row>
    <row r="222" s="2" customFormat="1" ht="16.5" customHeight="1">
      <c r="A222" s="40"/>
      <c r="B222" s="41"/>
      <c r="C222" s="214" t="s">
        <v>1467</v>
      </c>
      <c r="D222" s="214" t="s">
        <v>162</v>
      </c>
      <c r="E222" s="215" t="s">
        <v>4142</v>
      </c>
      <c r="F222" s="216" t="s">
        <v>4143</v>
      </c>
      <c r="G222" s="217" t="s">
        <v>1596</v>
      </c>
      <c r="H222" s="218">
        <v>10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167</v>
      </c>
      <c r="AT222" s="225" t="s">
        <v>162</v>
      </c>
      <c r="AU222" s="225" t="s">
        <v>81</v>
      </c>
      <c r="AY222" s="19" t="s">
        <v>160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167</v>
      </c>
      <c r="BM222" s="225" t="s">
        <v>4254</v>
      </c>
    </row>
    <row r="223" s="2" customFormat="1" ht="16.5" customHeight="1">
      <c r="A223" s="40"/>
      <c r="B223" s="41"/>
      <c r="C223" s="214" t="s">
        <v>1472</v>
      </c>
      <c r="D223" s="214" t="s">
        <v>162</v>
      </c>
      <c r="E223" s="215" t="s">
        <v>4145</v>
      </c>
      <c r="F223" s="216" t="s">
        <v>4146</v>
      </c>
      <c r="G223" s="217" t="s">
        <v>1596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167</v>
      </c>
      <c r="AT223" s="225" t="s">
        <v>162</v>
      </c>
      <c r="AU223" s="225" t="s">
        <v>81</v>
      </c>
      <c r="AY223" s="19" t="s">
        <v>160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167</v>
      </c>
      <c r="BM223" s="225" t="s">
        <v>4255</v>
      </c>
    </row>
    <row r="224" s="2" customFormat="1" ht="16.5" customHeight="1">
      <c r="A224" s="40"/>
      <c r="B224" s="41"/>
      <c r="C224" s="214" t="s">
        <v>1479</v>
      </c>
      <c r="D224" s="214" t="s">
        <v>162</v>
      </c>
      <c r="E224" s="215" t="s">
        <v>4148</v>
      </c>
      <c r="F224" s="216" t="s">
        <v>4149</v>
      </c>
      <c r="G224" s="217" t="s">
        <v>1596</v>
      </c>
      <c r="H224" s="218">
        <v>2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167</v>
      </c>
      <c r="AT224" s="225" t="s">
        <v>162</v>
      </c>
      <c r="AU224" s="225" t="s">
        <v>81</v>
      </c>
      <c r="AY224" s="19" t="s">
        <v>160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167</v>
      </c>
      <c r="BM224" s="225" t="s">
        <v>4256</v>
      </c>
    </row>
    <row r="225" s="2" customFormat="1" ht="16.5" customHeight="1">
      <c r="A225" s="40"/>
      <c r="B225" s="41"/>
      <c r="C225" s="214" t="s">
        <v>1484</v>
      </c>
      <c r="D225" s="214" t="s">
        <v>162</v>
      </c>
      <c r="E225" s="215" t="s">
        <v>4160</v>
      </c>
      <c r="F225" s="216" t="s">
        <v>4161</v>
      </c>
      <c r="G225" s="217" t="s">
        <v>1596</v>
      </c>
      <c r="H225" s="218">
        <v>4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167</v>
      </c>
      <c r="AT225" s="225" t="s">
        <v>162</v>
      </c>
      <c r="AU225" s="225" t="s">
        <v>81</v>
      </c>
      <c r="AY225" s="19" t="s">
        <v>160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167</v>
      </c>
      <c r="BM225" s="225" t="s">
        <v>4257</v>
      </c>
    </row>
    <row r="226" s="2" customFormat="1" ht="16.5" customHeight="1">
      <c r="A226" s="40"/>
      <c r="B226" s="41"/>
      <c r="C226" s="214" t="s">
        <v>1489</v>
      </c>
      <c r="D226" s="214" t="s">
        <v>162</v>
      </c>
      <c r="E226" s="215" t="s">
        <v>4163</v>
      </c>
      <c r="F226" s="216" t="s">
        <v>4164</v>
      </c>
      <c r="G226" s="217" t="s">
        <v>1596</v>
      </c>
      <c r="H226" s="218">
        <v>2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167</v>
      </c>
      <c r="AT226" s="225" t="s">
        <v>162</v>
      </c>
      <c r="AU226" s="225" t="s">
        <v>81</v>
      </c>
      <c r="AY226" s="19" t="s">
        <v>160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167</v>
      </c>
      <c r="BM226" s="225" t="s">
        <v>4258</v>
      </c>
    </row>
    <row r="227" s="2" customFormat="1" ht="16.5" customHeight="1">
      <c r="A227" s="40"/>
      <c r="B227" s="41"/>
      <c r="C227" s="214" t="s">
        <v>1494</v>
      </c>
      <c r="D227" s="214" t="s">
        <v>162</v>
      </c>
      <c r="E227" s="215" t="s">
        <v>4166</v>
      </c>
      <c r="F227" s="216" t="s">
        <v>4167</v>
      </c>
      <c r="G227" s="217" t="s">
        <v>1596</v>
      </c>
      <c r="H227" s="218">
        <v>4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167</v>
      </c>
      <c r="AT227" s="225" t="s">
        <v>162</v>
      </c>
      <c r="AU227" s="225" t="s">
        <v>81</v>
      </c>
      <c r="AY227" s="19" t="s">
        <v>160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167</v>
      </c>
      <c r="BM227" s="225" t="s">
        <v>4259</v>
      </c>
    </row>
    <row r="228" s="2" customFormat="1" ht="16.5" customHeight="1">
      <c r="A228" s="40"/>
      <c r="B228" s="41"/>
      <c r="C228" s="214" t="s">
        <v>1500</v>
      </c>
      <c r="D228" s="214" t="s">
        <v>162</v>
      </c>
      <c r="E228" s="215" t="s">
        <v>4169</v>
      </c>
      <c r="F228" s="216" t="s">
        <v>4170</v>
      </c>
      <c r="G228" s="217" t="s">
        <v>1596</v>
      </c>
      <c r="H228" s="218">
        <v>3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167</v>
      </c>
      <c r="AT228" s="225" t="s">
        <v>162</v>
      </c>
      <c r="AU228" s="225" t="s">
        <v>81</v>
      </c>
      <c r="AY228" s="19" t="s">
        <v>160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167</v>
      </c>
      <c r="BM228" s="225" t="s">
        <v>4260</v>
      </c>
    </row>
    <row r="229" s="2" customFormat="1" ht="16.5" customHeight="1">
      <c r="A229" s="40"/>
      <c r="B229" s="41"/>
      <c r="C229" s="214" t="s">
        <v>1505</v>
      </c>
      <c r="D229" s="214" t="s">
        <v>162</v>
      </c>
      <c r="E229" s="215" t="s">
        <v>4172</v>
      </c>
      <c r="F229" s="216" t="s">
        <v>4173</v>
      </c>
      <c r="G229" s="217" t="s">
        <v>1596</v>
      </c>
      <c r="H229" s="218">
        <v>3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167</v>
      </c>
      <c r="AT229" s="225" t="s">
        <v>162</v>
      </c>
      <c r="AU229" s="225" t="s">
        <v>81</v>
      </c>
      <c r="AY229" s="19" t="s">
        <v>160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167</v>
      </c>
      <c r="BM229" s="225" t="s">
        <v>4261</v>
      </c>
    </row>
    <row r="230" s="2" customFormat="1" ht="16.5" customHeight="1">
      <c r="A230" s="40"/>
      <c r="B230" s="41"/>
      <c r="C230" s="214" t="s">
        <v>1510</v>
      </c>
      <c r="D230" s="214" t="s">
        <v>162</v>
      </c>
      <c r="E230" s="215" t="s">
        <v>4175</v>
      </c>
      <c r="F230" s="216" t="s">
        <v>4176</v>
      </c>
      <c r="G230" s="217" t="s">
        <v>1596</v>
      </c>
      <c r="H230" s="218">
        <v>65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167</v>
      </c>
      <c r="AT230" s="225" t="s">
        <v>162</v>
      </c>
      <c r="AU230" s="225" t="s">
        <v>81</v>
      </c>
      <c r="AY230" s="19" t="s">
        <v>160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167</v>
      </c>
      <c r="BM230" s="225" t="s">
        <v>4262</v>
      </c>
    </row>
    <row r="231" s="2" customFormat="1" ht="16.5" customHeight="1">
      <c r="A231" s="40"/>
      <c r="B231" s="41"/>
      <c r="C231" s="214" t="s">
        <v>1514</v>
      </c>
      <c r="D231" s="214" t="s">
        <v>162</v>
      </c>
      <c r="E231" s="215" t="s">
        <v>4178</v>
      </c>
      <c r="F231" s="216" t="s">
        <v>4179</v>
      </c>
      <c r="G231" s="217" t="s">
        <v>1596</v>
      </c>
      <c r="H231" s="218">
        <v>20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167</v>
      </c>
      <c r="AT231" s="225" t="s">
        <v>162</v>
      </c>
      <c r="AU231" s="225" t="s">
        <v>81</v>
      </c>
      <c r="AY231" s="19" t="s">
        <v>160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167</v>
      </c>
      <c r="BM231" s="225" t="s">
        <v>4263</v>
      </c>
    </row>
    <row r="232" s="2" customFormat="1" ht="16.5" customHeight="1">
      <c r="A232" s="40"/>
      <c r="B232" s="41"/>
      <c r="C232" s="214" t="s">
        <v>1519</v>
      </c>
      <c r="D232" s="214" t="s">
        <v>162</v>
      </c>
      <c r="E232" s="215" t="s">
        <v>4181</v>
      </c>
      <c r="F232" s="216" t="s">
        <v>4182</v>
      </c>
      <c r="G232" s="217" t="s">
        <v>1596</v>
      </c>
      <c r="H232" s="218">
        <v>3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167</v>
      </c>
      <c r="AT232" s="225" t="s">
        <v>162</v>
      </c>
      <c r="AU232" s="225" t="s">
        <v>81</v>
      </c>
      <c r="AY232" s="19" t="s">
        <v>160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167</v>
      </c>
      <c r="BM232" s="225" t="s">
        <v>4264</v>
      </c>
    </row>
    <row r="233" s="2" customFormat="1" ht="16.5" customHeight="1">
      <c r="A233" s="40"/>
      <c r="B233" s="41"/>
      <c r="C233" s="214" t="s">
        <v>1524</v>
      </c>
      <c r="D233" s="214" t="s">
        <v>162</v>
      </c>
      <c r="E233" s="215" t="s">
        <v>4184</v>
      </c>
      <c r="F233" s="216" t="s">
        <v>4185</v>
      </c>
      <c r="G233" s="217" t="s">
        <v>1596</v>
      </c>
      <c r="H233" s="218">
        <v>6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167</v>
      </c>
      <c r="AT233" s="225" t="s">
        <v>162</v>
      </c>
      <c r="AU233" s="225" t="s">
        <v>81</v>
      </c>
      <c r="AY233" s="19" t="s">
        <v>160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167</v>
      </c>
      <c r="BM233" s="225" t="s">
        <v>4265</v>
      </c>
    </row>
    <row r="234" s="2" customFormat="1" ht="16.5" customHeight="1">
      <c r="A234" s="40"/>
      <c r="B234" s="41"/>
      <c r="C234" s="214" t="s">
        <v>1532</v>
      </c>
      <c r="D234" s="214" t="s">
        <v>162</v>
      </c>
      <c r="E234" s="215" t="s">
        <v>4187</v>
      </c>
      <c r="F234" s="216" t="s">
        <v>4188</v>
      </c>
      <c r="G234" s="217" t="s">
        <v>207</v>
      </c>
      <c r="H234" s="218">
        <v>200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167</v>
      </c>
      <c r="AT234" s="225" t="s">
        <v>162</v>
      </c>
      <c r="AU234" s="225" t="s">
        <v>81</v>
      </c>
      <c r="AY234" s="19" t="s">
        <v>160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167</v>
      </c>
      <c r="BM234" s="225" t="s">
        <v>4266</v>
      </c>
    </row>
    <row r="235" s="2" customFormat="1" ht="16.5" customHeight="1">
      <c r="A235" s="40"/>
      <c r="B235" s="41"/>
      <c r="C235" s="214" t="s">
        <v>1537</v>
      </c>
      <c r="D235" s="214" t="s">
        <v>162</v>
      </c>
      <c r="E235" s="215" t="s">
        <v>4190</v>
      </c>
      <c r="F235" s="216" t="s">
        <v>4191</v>
      </c>
      <c r="G235" s="217" t="s">
        <v>207</v>
      </c>
      <c r="H235" s="218">
        <v>200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167</v>
      </c>
      <c r="AT235" s="225" t="s">
        <v>162</v>
      </c>
      <c r="AU235" s="225" t="s">
        <v>81</v>
      </c>
      <c r="AY235" s="19" t="s">
        <v>160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167</v>
      </c>
      <c r="BM235" s="225" t="s">
        <v>4267</v>
      </c>
    </row>
    <row r="236" s="2" customFormat="1" ht="16.5" customHeight="1">
      <c r="A236" s="40"/>
      <c r="B236" s="41"/>
      <c r="C236" s="214" t="s">
        <v>1542</v>
      </c>
      <c r="D236" s="214" t="s">
        <v>162</v>
      </c>
      <c r="E236" s="215" t="s">
        <v>4193</v>
      </c>
      <c r="F236" s="216" t="s">
        <v>4194</v>
      </c>
      <c r="G236" s="217" t="s">
        <v>207</v>
      </c>
      <c r="H236" s="218">
        <v>5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167</v>
      </c>
      <c r="AT236" s="225" t="s">
        <v>162</v>
      </c>
      <c r="AU236" s="225" t="s">
        <v>81</v>
      </c>
      <c r="AY236" s="19" t="s">
        <v>160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167</v>
      </c>
      <c r="BM236" s="225" t="s">
        <v>4268</v>
      </c>
    </row>
    <row r="237" s="2" customFormat="1" ht="16.5" customHeight="1">
      <c r="A237" s="40"/>
      <c r="B237" s="41"/>
      <c r="C237" s="214" t="s">
        <v>1547</v>
      </c>
      <c r="D237" s="214" t="s">
        <v>162</v>
      </c>
      <c r="E237" s="215" t="s">
        <v>4196</v>
      </c>
      <c r="F237" s="216" t="s">
        <v>4197</v>
      </c>
      <c r="G237" s="217" t="s">
        <v>207</v>
      </c>
      <c r="H237" s="218">
        <v>5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167</v>
      </c>
      <c r="AT237" s="225" t="s">
        <v>162</v>
      </c>
      <c r="AU237" s="225" t="s">
        <v>81</v>
      </c>
      <c r="AY237" s="19" t="s">
        <v>160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167</v>
      </c>
      <c r="BM237" s="225" t="s">
        <v>4269</v>
      </c>
    </row>
    <row r="238" s="2" customFormat="1" ht="16.5" customHeight="1">
      <c r="A238" s="40"/>
      <c r="B238" s="41"/>
      <c r="C238" s="214" t="s">
        <v>1573</v>
      </c>
      <c r="D238" s="214" t="s">
        <v>162</v>
      </c>
      <c r="E238" s="215" t="s">
        <v>4199</v>
      </c>
      <c r="F238" s="216" t="s">
        <v>4200</v>
      </c>
      <c r="G238" s="217" t="s">
        <v>1596</v>
      </c>
      <c r="H238" s="218">
        <v>10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167</v>
      </c>
      <c r="AT238" s="225" t="s">
        <v>162</v>
      </c>
      <c r="AU238" s="225" t="s">
        <v>81</v>
      </c>
      <c r="AY238" s="19" t="s">
        <v>160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167</v>
      </c>
      <c r="BM238" s="225" t="s">
        <v>4270</v>
      </c>
    </row>
    <row r="239" s="2" customFormat="1" ht="16.5" customHeight="1">
      <c r="A239" s="40"/>
      <c r="B239" s="41"/>
      <c r="C239" s="214" t="s">
        <v>1581</v>
      </c>
      <c r="D239" s="214" t="s">
        <v>162</v>
      </c>
      <c r="E239" s="215" t="s">
        <v>4202</v>
      </c>
      <c r="F239" s="216" t="s">
        <v>4203</v>
      </c>
      <c r="G239" s="217" t="s">
        <v>1596</v>
      </c>
      <c r="H239" s="218">
        <v>15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167</v>
      </c>
      <c r="AT239" s="225" t="s">
        <v>162</v>
      </c>
      <c r="AU239" s="225" t="s">
        <v>81</v>
      </c>
      <c r="AY239" s="19" t="s">
        <v>160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167</v>
      </c>
      <c r="BM239" s="225" t="s">
        <v>4271</v>
      </c>
    </row>
    <row r="240" s="2" customFormat="1" ht="16.5" customHeight="1">
      <c r="A240" s="40"/>
      <c r="B240" s="41"/>
      <c r="C240" s="214" t="s">
        <v>1588</v>
      </c>
      <c r="D240" s="214" t="s">
        <v>162</v>
      </c>
      <c r="E240" s="215" t="s">
        <v>4205</v>
      </c>
      <c r="F240" s="216" t="s">
        <v>4206</v>
      </c>
      <c r="G240" s="217" t="s">
        <v>1596</v>
      </c>
      <c r="H240" s="218">
        <v>50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167</v>
      </c>
      <c r="AT240" s="225" t="s">
        <v>162</v>
      </c>
      <c r="AU240" s="225" t="s">
        <v>81</v>
      </c>
      <c r="AY240" s="19" t="s">
        <v>160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167</v>
      </c>
      <c r="BM240" s="225" t="s">
        <v>4272</v>
      </c>
    </row>
    <row r="241" s="2" customFormat="1" ht="16.5" customHeight="1">
      <c r="A241" s="40"/>
      <c r="B241" s="41"/>
      <c r="C241" s="214" t="s">
        <v>1593</v>
      </c>
      <c r="D241" s="214" t="s">
        <v>162</v>
      </c>
      <c r="E241" s="215" t="s">
        <v>4208</v>
      </c>
      <c r="F241" s="216" t="s">
        <v>4209</v>
      </c>
      <c r="G241" s="217" t="s">
        <v>1596</v>
      </c>
      <c r="H241" s="218">
        <v>2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167</v>
      </c>
      <c r="AT241" s="225" t="s">
        <v>162</v>
      </c>
      <c r="AU241" s="225" t="s">
        <v>81</v>
      </c>
      <c r="AY241" s="19" t="s">
        <v>160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167</v>
      </c>
      <c r="BM241" s="225" t="s">
        <v>4273</v>
      </c>
    </row>
    <row r="242" s="2" customFormat="1" ht="16.5" customHeight="1">
      <c r="A242" s="40"/>
      <c r="B242" s="41"/>
      <c r="C242" s="214" t="s">
        <v>1599</v>
      </c>
      <c r="D242" s="214" t="s">
        <v>162</v>
      </c>
      <c r="E242" s="215" t="s">
        <v>4211</v>
      </c>
      <c r="F242" s="216" t="s">
        <v>4212</v>
      </c>
      <c r="G242" s="217" t="s">
        <v>1596</v>
      </c>
      <c r="H242" s="218">
        <v>1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167</v>
      </c>
      <c r="AT242" s="225" t="s">
        <v>162</v>
      </c>
      <c r="AU242" s="225" t="s">
        <v>81</v>
      </c>
      <c r="AY242" s="19" t="s">
        <v>160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167</v>
      </c>
      <c r="BM242" s="225" t="s">
        <v>4274</v>
      </c>
    </row>
    <row r="243" s="2" customFormat="1" ht="16.5" customHeight="1">
      <c r="A243" s="40"/>
      <c r="B243" s="41"/>
      <c r="C243" s="214" t="s">
        <v>1608</v>
      </c>
      <c r="D243" s="214" t="s">
        <v>162</v>
      </c>
      <c r="E243" s="215" t="s">
        <v>4214</v>
      </c>
      <c r="F243" s="216" t="s">
        <v>4215</v>
      </c>
      <c r="G243" s="217" t="s">
        <v>1596</v>
      </c>
      <c r="H243" s="218">
        <v>2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167</v>
      </c>
      <c r="AT243" s="225" t="s">
        <v>162</v>
      </c>
      <c r="AU243" s="225" t="s">
        <v>81</v>
      </c>
      <c r="AY243" s="19" t="s">
        <v>160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167</v>
      </c>
      <c r="BM243" s="225" t="s">
        <v>4275</v>
      </c>
    </row>
    <row r="244" s="2" customFormat="1" ht="16.5" customHeight="1">
      <c r="A244" s="40"/>
      <c r="B244" s="41"/>
      <c r="C244" s="214" t="s">
        <v>1617</v>
      </c>
      <c r="D244" s="214" t="s">
        <v>162</v>
      </c>
      <c r="E244" s="215" t="s">
        <v>4217</v>
      </c>
      <c r="F244" s="216" t="s">
        <v>4218</v>
      </c>
      <c r="G244" s="217" t="s">
        <v>1596</v>
      </c>
      <c r="H244" s="218">
        <v>2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167</v>
      </c>
      <c r="AT244" s="225" t="s">
        <v>162</v>
      </c>
      <c r="AU244" s="225" t="s">
        <v>81</v>
      </c>
      <c r="AY244" s="19" t="s">
        <v>160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167</v>
      </c>
      <c r="BM244" s="225" t="s">
        <v>4276</v>
      </c>
    </row>
    <row r="245" s="2" customFormat="1" ht="16.5" customHeight="1">
      <c r="A245" s="40"/>
      <c r="B245" s="41"/>
      <c r="C245" s="214" t="s">
        <v>1623</v>
      </c>
      <c r="D245" s="214" t="s">
        <v>162</v>
      </c>
      <c r="E245" s="215" t="s">
        <v>4220</v>
      </c>
      <c r="F245" s="216" t="s">
        <v>4221</v>
      </c>
      <c r="G245" s="217" t="s">
        <v>1596</v>
      </c>
      <c r="H245" s="218">
        <v>2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167</v>
      </c>
      <c r="AT245" s="225" t="s">
        <v>162</v>
      </c>
      <c r="AU245" s="225" t="s">
        <v>81</v>
      </c>
      <c r="AY245" s="19" t="s">
        <v>160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167</v>
      </c>
      <c r="BM245" s="225" t="s">
        <v>4277</v>
      </c>
    </row>
    <row r="246" s="2" customFormat="1" ht="16.5" customHeight="1">
      <c r="A246" s="40"/>
      <c r="B246" s="41"/>
      <c r="C246" s="214" t="s">
        <v>1628</v>
      </c>
      <c r="D246" s="214" t="s">
        <v>162</v>
      </c>
      <c r="E246" s="215" t="s">
        <v>4223</v>
      </c>
      <c r="F246" s="216" t="s">
        <v>4224</v>
      </c>
      <c r="G246" s="217" t="s">
        <v>4000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167</v>
      </c>
      <c r="AT246" s="225" t="s">
        <v>162</v>
      </c>
      <c r="AU246" s="225" t="s">
        <v>81</v>
      </c>
      <c r="AY246" s="19" t="s">
        <v>160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167</v>
      </c>
      <c r="BM246" s="225" t="s">
        <v>4278</v>
      </c>
    </row>
    <row r="247" s="12" customFormat="1" ht="22.8" customHeight="1">
      <c r="A247" s="12"/>
      <c r="B247" s="198"/>
      <c r="C247" s="199"/>
      <c r="D247" s="200" t="s">
        <v>71</v>
      </c>
      <c r="E247" s="212" t="s">
        <v>4279</v>
      </c>
      <c r="F247" s="212" t="s">
        <v>4280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SUM(P248:P259)</f>
        <v>0</v>
      </c>
      <c r="Q247" s="206"/>
      <c r="R247" s="207">
        <f>SUM(R248:R259)</f>
        <v>0</v>
      </c>
      <c r="S247" s="206"/>
      <c r="T247" s="208">
        <f>SUM(T248:T259)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79</v>
      </c>
      <c r="AT247" s="210" t="s">
        <v>71</v>
      </c>
      <c r="AU247" s="210" t="s">
        <v>79</v>
      </c>
      <c r="AY247" s="209" t="s">
        <v>160</v>
      </c>
      <c r="BK247" s="211">
        <f>SUM(BK248:BK259)</f>
        <v>0</v>
      </c>
    </row>
    <row r="248" s="2" customFormat="1" ht="16.5" customHeight="1">
      <c r="A248" s="40"/>
      <c r="B248" s="41"/>
      <c r="C248" s="214" t="s">
        <v>1633</v>
      </c>
      <c r="D248" s="214" t="s">
        <v>162</v>
      </c>
      <c r="E248" s="215" t="s">
        <v>4281</v>
      </c>
      <c r="F248" s="216" t="s">
        <v>4282</v>
      </c>
      <c r="G248" s="217" t="s">
        <v>1596</v>
      </c>
      <c r="H248" s="218">
        <v>27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167</v>
      </c>
      <c r="AT248" s="225" t="s">
        <v>162</v>
      </c>
      <c r="AU248" s="225" t="s">
        <v>81</v>
      </c>
      <c r="AY248" s="19" t="s">
        <v>160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167</v>
      </c>
      <c r="BM248" s="225" t="s">
        <v>4283</v>
      </c>
    </row>
    <row r="249" s="2" customFormat="1">
      <c r="A249" s="40"/>
      <c r="B249" s="41"/>
      <c r="C249" s="42"/>
      <c r="D249" s="234" t="s">
        <v>1585</v>
      </c>
      <c r="E249" s="42"/>
      <c r="F249" s="289" t="s">
        <v>4284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1585</v>
      </c>
      <c r="AU249" s="19" t="s">
        <v>81</v>
      </c>
    </row>
    <row r="250" s="2" customFormat="1" ht="16.5" customHeight="1">
      <c r="A250" s="40"/>
      <c r="B250" s="41"/>
      <c r="C250" s="214" t="s">
        <v>1639</v>
      </c>
      <c r="D250" s="214" t="s">
        <v>162</v>
      </c>
      <c r="E250" s="215" t="s">
        <v>4285</v>
      </c>
      <c r="F250" s="216" t="s">
        <v>4282</v>
      </c>
      <c r="G250" s="217" t="s">
        <v>1596</v>
      </c>
      <c r="H250" s="218">
        <v>68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167</v>
      </c>
      <c r="AT250" s="225" t="s">
        <v>162</v>
      </c>
      <c r="AU250" s="225" t="s">
        <v>81</v>
      </c>
      <c r="AY250" s="19" t="s">
        <v>160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167</v>
      </c>
      <c r="BM250" s="225" t="s">
        <v>4286</v>
      </c>
    </row>
    <row r="251" s="2" customFormat="1" ht="16.5" customHeight="1">
      <c r="A251" s="40"/>
      <c r="B251" s="41"/>
      <c r="C251" s="214" t="s">
        <v>1644</v>
      </c>
      <c r="D251" s="214" t="s">
        <v>162</v>
      </c>
      <c r="E251" s="215" t="s">
        <v>4287</v>
      </c>
      <c r="F251" s="216" t="s">
        <v>4288</v>
      </c>
      <c r="G251" s="217" t="s">
        <v>1596</v>
      </c>
      <c r="H251" s="218">
        <v>95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167</v>
      </c>
      <c r="AT251" s="225" t="s">
        <v>162</v>
      </c>
      <c r="AU251" s="225" t="s">
        <v>81</v>
      </c>
      <c r="AY251" s="19" t="s">
        <v>160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167</v>
      </c>
      <c r="BM251" s="225" t="s">
        <v>4289</v>
      </c>
    </row>
    <row r="252" s="2" customFormat="1">
      <c r="A252" s="40"/>
      <c r="B252" s="41"/>
      <c r="C252" s="42"/>
      <c r="D252" s="234" t="s">
        <v>1585</v>
      </c>
      <c r="E252" s="42"/>
      <c r="F252" s="289" t="s">
        <v>4290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1585</v>
      </c>
      <c r="AU252" s="19" t="s">
        <v>81</v>
      </c>
    </row>
    <row r="253" s="2" customFormat="1" ht="16.5" customHeight="1">
      <c r="A253" s="40"/>
      <c r="B253" s="41"/>
      <c r="C253" s="214" t="s">
        <v>1650</v>
      </c>
      <c r="D253" s="214" t="s">
        <v>162</v>
      </c>
      <c r="E253" s="215" t="s">
        <v>4291</v>
      </c>
      <c r="F253" s="216" t="s">
        <v>4292</v>
      </c>
      <c r="G253" s="217" t="s">
        <v>1596</v>
      </c>
      <c r="H253" s="218">
        <v>10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167</v>
      </c>
      <c r="AT253" s="225" t="s">
        <v>162</v>
      </c>
      <c r="AU253" s="225" t="s">
        <v>81</v>
      </c>
      <c r="AY253" s="19" t="s">
        <v>160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167</v>
      </c>
      <c r="BM253" s="225" t="s">
        <v>4293</v>
      </c>
    </row>
    <row r="254" s="2" customFormat="1">
      <c r="A254" s="40"/>
      <c r="B254" s="41"/>
      <c r="C254" s="42"/>
      <c r="D254" s="234" t="s">
        <v>1585</v>
      </c>
      <c r="E254" s="42"/>
      <c r="F254" s="289" t="s">
        <v>4294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1585</v>
      </c>
      <c r="AU254" s="19" t="s">
        <v>81</v>
      </c>
    </row>
    <row r="255" s="2" customFormat="1" ht="16.5" customHeight="1">
      <c r="A255" s="40"/>
      <c r="B255" s="41"/>
      <c r="C255" s="214" t="s">
        <v>1653</v>
      </c>
      <c r="D255" s="214" t="s">
        <v>162</v>
      </c>
      <c r="E255" s="215" t="s">
        <v>4295</v>
      </c>
      <c r="F255" s="216" t="s">
        <v>4296</v>
      </c>
      <c r="G255" s="217" t="s">
        <v>1596</v>
      </c>
      <c r="H255" s="218">
        <v>3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167</v>
      </c>
      <c r="AT255" s="225" t="s">
        <v>162</v>
      </c>
      <c r="AU255" s="225" t="s">
        <v>81</v>
      </c>
      <c r="AY255" s="19" t="s">
        <v>160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79</v>
      </c>
      <c r="BK255" s="226">
        <f>ROUND(I255*H255,2)</f>
        <v>0</v>
      </c>
      <c r="BL255" s="19" t="s">
        <v>167</v>
      </c>
      <c r="BM255" s="225" t="s">
        <v>4297</v>
      </c>
    </row>
    <row r="256" s="2" customFormat="1">
      <c r="A256" s="40"/>
      <c r="B256" s="41"/>
      <c r="C256" s="42"/>
      <c r="D256" s="234" t="s">
        <v>1585</v>
      </c>
      <c r="E256" s="42"/>
      <c r="F256" s="289" t="s">
        <v>4298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1585</v>
      </c>
      <c r="AU256" s="19" t="s">
        <v>81</v>
      </c>
    </row>
    <row r="257" s="2" customFormat="1" ht="16.5" customHeight="1">
      <c r="A257" s="40"/>
      <c r="B257" s="41"/>
      <c r="C257" s="214" t="s">
        <v>1658</v>
      </c>
      <c r="D257" s="214" t="s">
        <v>162</v>
      </c>
      <c r="E257" s="215" t="s">
        <v>4299</v>
      </c>
      <c r="F257" s="216" t="s">
        <v>4300</v>
      </c>
      <c r="G257" s="217" t="s">
        <v>1596</v>
      </c>
      <c r="H257" s="218">
        <v>4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167</v>
      </c>
      <c r="AT257" s="225" t="s">
        <v>162</v>
      </c>
      <c r="AU257" s="225" t="s">
        <v>81</v>
      </c>
      <c r="AY257" s="19" t="s">
        <v>160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167</v>
      </c>
      <c r="BM257" s="225" t="s">
        <v>4301</v>
      </c>
    </row>
    <row r="258" s="2" customFormat="1">
      <c r="A258" s="40"/>
      <c r="B258" s="41"/>
      <c r="C258" s="42"/>
      <c r="D258" s="234" t="s">
        <v>1585</v>
      </c>
      <c r="E258" s="42"/>
      <c r="F258" s="289" t="s">
        <v>4298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1585</v>
      </c>
      <c r="AU258" s="19" t="s">
        <v>81</v>
      </c>
    </row>
    <row r="259" s="2" customFormat="1" ht="16.5" customHeight="1">
      <c r="A259" s="40"/>
      <c r="B259" s="41"/>
      <c r="C259" s="214" t="s">
        <v>1660</v>
      </c>
      <c r="D259" s="214" t="s">
        <v>162</v>
      </c>
      <c r="E259" s="215" t="s">
        <v>4299</v>
      </c>
      <c r="F259" s="216" t="s">
        <v>4300</v>
      </c>
      <c r="G259" s="217" t="s">
        <v>1596</v>
      </c>
      <c r="H259" s="218">
        <v>20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167</v>
      </c>
      <c r="AT259" s="225" t="s">
        <v>162</v>
      </c>
      <c r="AU259" s="225" t="s">
        <v>81</v>
      </c>
      <c r="AY259" s="19" t="s">
        <v>160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167</v>
      </c>
      <c r="BM259" s="225" t="s">
        <v>4302</v>
      </c>
    </row>
    <row r="260" s="12" customFormat="1" ht="22.8" customHeight="1">
      <c r="A260" s="12"/>
      <c r="B260" s="198"/>
      <c r="C260" s="199"/>
      <c r="D260" s="200" t="s">
        <v>71</v>
      </c>
      <c r="E260" s="212" t="s">
        <v>4303</v>
      </c>
      <c r="F260" s="212" t="s">
        <v>4304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SUM(P261:P282)</f>
        <v>0</v>
      </c>
      <c r="Q260" s="206"/>
      <c r="R260" s="207">
        <f>SUM(R261:R282)</f>
        <v>0</v>
      </c>
      <c r="S260" s="206"/>
      <c r="T260" s="208">
        <f>SUM(T261:T282)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79</v>
      </c>
      <c r="AT260" s="210" t="s">
        <v>71</v>
      </c>
      <c r="AU260" s="210" t="s">
        <v>79</v>
      </c>
      <c r="AY260" s="209" t="s">
        <v>160</v>
      </c>
      <c r="BK260" s="211">
        <f>SUM(BK261:BK282)</f>
        <v>0</v>
      </c>
    </row>
    <row r="261" s="2" customFormat="1" ht="16.5" customHeight="1">
      <c r="A261" s="40"/>
      <c r="B261" s="41"/>
      <c r="C261" s="214" t="s">
        <v>1662</v>
      </c>
      <c r="D261" s="214" t="s">
        <v>162</v>
      </c>
      <c r="E261" s="215" t="s">
        <v>4305</v>
      </c>
      <c r="F261" s="216" t="s">
        <v>4306</v>
      </c>
      <c r="G261" s="217" t="s">
        <v>1596</v>
      </c>
      <c r="H261" s="218">
        <v>14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167</v>
      </c>
      <c r="AT261" s="225" t="s">
        <v>162</v>
      </c>
      <c r="AU261" s="225" t="s">
        <v>81</v>
      </c>
      <c r="AY261" s="19" t="s">
        <v>160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79</v>
      </c>
      <c r="BK261" s="226">
        <f>ROUND(I261*H261,2)</f>
        <v>0</v>
      </c>
      <c r="BL261" s="19" t="s">
        <v>167</v>
      </c>
      <c r="BM261" s="225" t="s">
        <v>4307</v>
      </c>
    </row>
    <row r="262" s="2" customFormat="1" ht="16.5" customHeight="1">
      <c r="A262" s="40"/>
      <c r="B262" s="41"/>
      <c r="C262" s="214" t="s">
        <v>1664</v>
      </c>
      <c r="D262" s="214" t="s">
        <v>162</v>
      </c>
      <c r="E262" s="215" t="s">
        <v>4308</v>
      </c>
      <c r="F262" s="216" t="s">
        <v>4309</v>
      </c>
      <c r="G262" s="217" t="s">
        <v>1596</v>
      </c>
      <c r="H262" s="218">
        <v>6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167</v>
      </c>
      <c r="AT262" s="225" t="s">
        <v>162</v>
      </c>
      <c r="AU262" s="225" t="s">
        <v>81</v>
      </c>
      <c r="AY262" s="19" t="s">
        <v>160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167</v>
      </c>
      <c r="BM262" s="225" t="s">
        <v>4310</v>
      </c>
    </row>
    <row r="263" s="2" customFormat="1" ht="16.5" customHeight="1">
      <c r="A263" s="40"/>
      <c r="B263" s="41"/>
      <c r="C263" s="214" t="s">
        <v>1666</v>
      </c>
      <c r="D263" s="214" t="s">
        <v>162</v>
      </c>
      <c r="E263" s="215" t="s">
        <v>4311</v>
      </c>
      <c r="F263" s="216" t="s">
        <v>4312</v>
      </c>
      <c r="G263" s="217" t="s">
        <v>1596</v>
      </c>
      <c r="H263" s="218">
        <v>28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167</v>
      </c>
      <c r="AT263" s="225" t="s">
        <v>162</v>
      </c>
      <c r="AU263" s="225" t="s">
        <v>81</v>
      </c>
      <c r="AY263" s="19" t="s">
        <v>160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167</v>
      </c>
      <c r="BM263" s="225" t="s">
        <v>4313</v>
      </c>
    </row>
    <row r="264" s="2" customFormat="1" ht="16.5" customHeight="1">
      <c r="A264" s="40"/>
      <c r="B264" s="41"/>
      <c r="C264" s="214" t="s">
        <v>1671</v>
      </c>
      <c r="D264" s="214" t="s">
        <v>162</v>
      </c>
      <c r="E264" s="215" t="s">
        <v>4314</v>
      </c>
      <c r="F264" s="216" t="s">
        <v>4315</v>
      </c>
      <c r="G264" s="217" t="s">
        <v>1596</v>
      </c>
      <c r="H264" s="218">
        <v>8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167</v>
      </c>
      <c r="AT264" s="225" t="s">
        <v>162</v>
      </c>
      <c r="AU264" s="225" t="s">
        <v>81</v>
      </c>
      <c r="AY264" s="19" t="s">
        <v>160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167</v>
      </c>
      <c r="BM264" s="225" t="s">
        <v>4316</v>
      </c>
    </row>
    <row r="265" s="2" customFormat="1" ht="16.5" customHeight="1">
      <c r="A265" s="40"/>
      <c r="B265" s="41"/>
      <c r="C265" s="214" t="s">
        <v>1676</v>
      </c>
      <c r="D265" s="214" t="s">
        <v>162</v>
      </c>
      <c r="E265" s="215" t="s">
        <v>4317</v>
      </c>
      <c r="F265" s="216" t="s">
        <v>4318</v>
      </c>
      <c r="G265" s="217" t="s">
        <v>1596</v>
      </c>
      <c r="H265" s="218">
        <v>5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167</v>
      </c>
      <c r="AT265" s="225" t="s">
        <v>162</v>
      </c>
      <c r="AU265" s="225" t="s">
        <v>81</v>
      </c>
      <c r="AY265" s="19" t="s">
        <v>160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167</v>
      </c>
      <c r="BM265" s="225" t="s">
        <v>4319</v>
      </c>
    </row>
    <row r="266" s="2" customFormat="1" ht="16.5" customHeight="1">
      <c r="A266" s="40"/>
      <c r="B266" s="41"/>
      <c r="C266" s="214" t="s">
        <v>1683</v>
      </c>
      <c r="D266" s="214" t="s">
        <v>162</v>
      </c>
      <c r="E266" s="215" t="s">
        <v>4320</v>
      </c>
      <c r="F266" s="216" t="s">
        <v>4321</v>
      </c>
      <c r="G266" s="217" t="s">
        <v>1596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167</v>
      </c>
      <c r="AT266" s="225" t="s">
        <v>162</v>
      </c>
      <c r="AU266" s="225" t="s">
        <v>81</v>
      </c>
      <c r="AY266" s="19" t="s">
        <v>160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167</v>
      </c>
      <c r="BM266" s="225" t="s">
        <v>4322</v>
      </c>
    </row>
    <row r="267" s="2" customFormat="1" ht="16.5" customHeight="1">
      <c r="A267" s="40"/>
      <c r="B267" s="41"/>
      <c r="C267" s="214" t="s">
        <v>1689</v>
      </c>
      <c r="D267" s="214" t="s">
        <v>162</v>
      </c>
      <c r="E267" s="215" t="s">
        <v>4323</v>
      </c>
      <c r="F267" s="216" t="s">
        <v>4324</v>
      </c>
      <c r="G267" s="217" t="s">
        <v>1596</v>
      </c>
      <c r="H267" s="218">
        <v>5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167</v>
      </c>
      <c r="AT267" s="225" t="s">
        <v>162</v>
      </c>
      <c r="AU267" s="225" t="s">
        <v>81</v>
      </c>
      <c r="AY267" s="19" t="s">
        <v>160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167</v>
      </c>
      <c r="BM267" s="225" t="s">
        <v>4325</v>
      </c>
    </row>
    <row r="268" s="2" customFormat="1" ht="16.5" customHeight="1">
      <c r="A268" s="40"/>
      <c r="B268" s="41"/>
      <c r="C268" s="214" t="s">
        <v>1694</v>
      </c>
      <c r="D268" s="214" t="s">
        <v>162</v>
      </c>
      <c r="E268" s="215" t="s">
        <v>4326</v>
      </c>
      <c r="F268" s="216" t="s">
        <v>4327</v>
      </c>
      <c r="G268" s="217" t="s">
        <v>1596</v>
      </c>
      <c r="H268" s="218">
        <v>40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167</v>
      </c>
      <c r="AT268" s="225" t="s">
        <v>162</v>
      </c>
      <c r="AU268" s="225" t="s">
        <v>81</v>
      </c>
      <c r="AY268" s="19" t="s">
        <v>160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167</v>
      </c>
      <c r="BM268" s="225" t="s">
        <v>4328</v>
      </c>
    </row>
    <row r="269" s="2" customFormat="1" ht="16.5" customHeight="1">
      <c r="A269" s="40"/>
      <c r="B269" s="41"/>
      <c r="C269" s="214" t="s">
        <v>1698</v>
      </c>
      <c r="D269" s="214" t="s">
        <v>162</v>
      </c>
      <c r="E269" s="215" t="s">
        <v>4329</v>
      </c>
      <c r="F269" s="216" t="s">
        <v>4330</v>
      </c>
      <c r="G269" s="217" t="s">
        <v>1596</v>
      </c>
      <c r="H269" s="218">
        <v>26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167</v>
      </c>
      <c r="AT269" s="225" t="s">
        <v>162</v>
      </c>
      <c r="AU269" s="225" t="s">
        <v>81</v>
      </c>
      <c r="AY269" s="19" t="s">
        <v>160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167</v>
      </c>
      <c r="BM269" s="225" t="s">
        <v>4331</v>
      </c>
    </row>
    <row r="270" s="2" customFormat="1" ht="16.5" customHeight="1">
      <c r="A270" s="40"/>
      <c r="B270" s="41"/>
      <c r="C270" s="214" t="s">
        <v>1702</v>
      </c>
      <c r="D270" s="214" t="s">
        <v>162</v>
      </c>
      <c r="E270" s="215" t="s">
        <v>4332</v>
      </c>
      <c r="F270" s="216" t="s">
        <v>4333</v>
      </c>
      <c r="G270" s="217" t="s">
        <v>1596</v>
      </c>
      <c r="H270" s="218">
        <v>13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167</v>
      </c>
      <c r="AT270" s="225" t="s">
        <v>162</v>
      </c>
      <c r="AU270" s="225" t="s">
        <v>81</v>
      </c>
      <c r="AY270" s="19" t="s">
        <v>160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167</v>
      </c>
      <c r="BM270" s="225" t="s">
        <v>4334</v>
      </c>
    </row>
    <row r="271" s="2" customFormat="1" ht="16.5" customHeight="1">
      <c r="A271" s="40"/>
      <c r="B271" s="41"/>
      <c r="C271" s="214" t="s">
        <v>1707</v>
      </c>
      <c r="D271" s="214" t="s">
        <v>162</v>
      </c>
      <c r="E271" s="215" t="s">
        <v>4335</v>
      </c>
      <c r="F271" s="216" t="s">
        <v>4336</v>
      </c>
      <c r="G271" s="217" t="s">
        <v>1596</v>
      </c>
      <c r="H271" s="218">
        <v>8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167</v>
      </c>
      <c r="AT271" s="225" t="s">
        <v>162</v>
      </c>
      <c r="AU271" s="225" t="s">
        <v>81</v>
      </c>
      <c r="AY271" s="19" t="s">
        <v>160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167</v>
      </c>
      <c r="BM271" s="225" t="s">
        <v>4337</v>
      </c>
    </row>
    <row r="272" s="2" customFormat="1" ht="16.5" customHeight="1">
      <c r="A272" s="40"/>
      <c r="B272" s="41"/>
      <c r="C272" s="214" t="s">
        <v>1714</v>
      </c>
      <c r="D272" s="214" t="s">
        <v>162</v>
      </c>
      <c r="E272" s="215" t="s">
        <v>4338</v>
      </c>
      <c r="F272" s="216" t="s">
        <v>4339</v>
      </c>
      <c r="G272" s="217" t="s">
        <v>1596</v>
      </c>
      <c r="H272" s="218">
        <v>10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167</v>
      </c>
      <c r="AT272" s="225" t="s">
        <v>162</v>
      </c>
      <c r="AU272" s="225" t="s">
        <v>81</v>
      </c>
      <c r="AY272" s="19" t="s">
        <v>160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167</v>
      </c>
      <c r="BM272" s="225" t="s">
        <v>4340</v>
      </c>
    </row>
    <row r="273" s="2" customFormat="1" ht="16.5" customHeight="1">
      <c r="A273" s="40"/>
      <c r="B273" s="41"/>
      <c r="C273" s="214" t="s">
        <v>1723</v>
      </c>
      <c r="D273" s="214" t="s">
        <v>162</v>
      </c>
      <c r="E273" s="215" t="s">
        <v>4341</v>
      </c>
      <c r="F273" s="216" t="s">
        <v>4342</v>
      </c>
      <c r="G273" s="217" t="s">
        <v>1596</v>
      </c>
      <c r="H273" s="218">
        <v>10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167</v>
      </c>
      <c r="AT273" s="225" t="s">
        <v>162</v>
      </c>
      <c r="AU273" s="225" t="s">
        <v>81</v>
      </c>
      <c r="AY273" s="19" t="s">
        <v>160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167</v>
      </c>
      <c r="BM273" s="225" t="s">
        <v>4343</v>
      </c>
    </row>
    <row r="274" s="2" customFormat="1" ht="21.75" customHeight="1">
      <c r="A274" s="40"/>
      <c r="B274" s="41"/>
      <c r="C274" s="214" t="s">
        <v>1728</v>
      </c>
      <c r="D274" s="214" t="s">
        <v>162</v>
      </c>
      <c r="E274" s="215" t="s">
        <v>4344</v>
      </c>
      <c r="F274" s="216" t="s">
        <v>4345</v>
      </c>
      <c r="G274" s="217" t="s">
        <v>1596</v>
      </c>
      <c r="H274" s="218">
        <v>6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167</v>
      </c>
      <c r="AT274" s="225" t="s">
        <v>162</v>
      </c>
      <c r="AU274" s="225" t="s">
        <v>81</v>
      </c>
      <c r="AY274" s="19" t="s">
        <v>160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167</v>
      </c>
      <c r="BM274" s="225" t="s">
        <v>4346</v>
      </c>
    </row>
    <row r="275" s="2" customFormat="1" ht="21.75" customHeight="1">
      <c r="A275" s="40"/>
      <c r="B275" s="41"/>
      <c r="C275" s="214" t="s">
        <v>1737</v>
      </c>
      <c r="D275" s="214" t="s">
        <v>162</v>
      </c>
      <c r="E275" s="215" t="s">
        <v>4347</v>
      </c>
      <c r="F275" s="216" t="s">
        <v>4348</v>
      </c>
      <c r="G275" s="217" t="s">
        <v>1596</v>
      </c>
      <c r="H275" s="218">
        <v>16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167</v>
      </c>
      <c r="AT275" s="225" t="s">
        <v>162</v>
      </c>
      <c r="AU275" s="225" t="s">
        <v>81</v>
      </c>
      <c r="AY275" s="19" t="s">
        <v>160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167</v>
      </c>
      <c r="BM275" s="225" t="s">
        <v>4349</v>
      </c>
    </row>
    <row r="276" s="2" customFormat="1" ht="21.75" customHeight="1">
      <c r="A276" s="40"/>
      <c r="B276" s="41"/>
      <c r="C276" s="214" t="s">
        <v>1741</v>
      </c>
      <c r="D276" s="214" t="s">
        <v>162</v>
      </c>
      <c r="E276" s="215" t="s">
        <v>4350</v>
      </c>
      <c r="F276" s="216" t="s">
        <v>4351</v>
      </c>
      <c r="G276" s="217" t="s">
        <v>1596</v>
      </c>
      <c r="H276" s="218">
        <v>24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167</v>
      </c>
      <c r="AT276" s="225" t="s">
        <v>162</v>
      </c>
      <c r="AU276" s="225" t="s">
        <v>81</v>
      </c>
      <c r="AY276" s="19" t="s">
        <v>160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167</v>
      </c>
      <c r="BM276" s="225" t="s">
        <v>4352</v>
      </c>
    </row>
    <row r="277" s="2" customFormat="1" ht="21.75" customHeight="1">
      <c r="A277" s="40"/>
      <c r="B277" s="41"/>
      <c r="C277" s="214" t="s">
        <v>1748</v>
      </c>
      <c r="D277" s="214" t="s">
        <v>162</v>
      </c>
      <c r="E277" s="215" t="s">
        <v>4353</v>
      </c>
      <c r="F277" s="216" t="s">
        <v>4354</v>
      </c>
      <c r="G277" s="217" t="s">
        <v>1596</v>
      </c>
      <c r="H277" s="218">
        <v>4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167</v>
      </c>
      <c r="AT277" s="225" t="s">
        <v>162</v>
      </c>
      <c r="AU277" s="225" t="s">
        <v>81</v>
      </c>
      <c r="AY277" s="19" t="s">
        <v>160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167</v>
      </c>
      <c r="BM277" s="225" t="s">
        <v>4355</v>
      </c>
    </row>
    <row r="278" s="2" customFormat="1" ht="16.5" customHeight="1">
      <c r="A278" s="40"/>
      <c r="B278" s="41"/>
      <c r="C278" s="214" t="s">
        <v>1753</v>
      </c>
      <c r="D278" s="214" t="s">
        <v>162</v>
      </c>
      <c r="E278" s="215" t="s">
        <v>4356</v>
      </c>
      <c r="F278" s="216" t="s">
        <v>4357</v>
      </c>
      <c r="G278" s="217" t="s">
        <v>1596</v>
      </c>
      <c r="H278" s="218">
        <v>50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167</v>
      </c>
      <c r="AT278" s="225" t="s">
        <v>162</v>
      </c>
      <c r="AU278" s="225" t="s">
        <v>81</v>
      </c>
      <c r="AY278" s="19" t="s">
        <v>160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79</v>
      </c>
      <c r="BK278" s="226">
        <f>ROUND(I278*H278,2)</f>
        <v>0</v>
      </c>
      <c r="BL278" s="19" t="s">
        <v>167</v>
      </c>
      <c r="BM278" s="225" t="s">
        <v>4358</v>
      </c>
    </row>
    <row r="279" s="2" customFormat="1" ht="16.5" customHeight="1">
      <c r="A279" s="40"/>
      <c r="B279" s="41"/>
      <c r="C279" s="214" t="s">
        <v>1762</v>
      </c>
      <c r="D279" s="214" t="s">
        <v>162</v>
      </c>
      <c r="E279" s="215" t="s">
        <v>4359</v>
      </c>
      <c r="F279" s="216" t="s">
        <v>4360</v>
      </c>
      <c r="G279" s="217" t="s">
        <v>1596</v>
      </c>
      <c r="H279" s="218">
        <v>10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167</v>
      </c>
      <c r="AT279" s="225" t="s">
        <v>162</v>
      </c>
      <c r="AU279" s="225" t="s">
        <v>81</v>
      </c>
      <c r="AY279" s="19" t="s">
        <v>160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167</v>
      </c>
      <c r="BM279" s="225" t="s">
        <v>4361</v>
      </c>
    </row>
    <row r="280" s="2" customFormat="1" ht="16.5" customHeight="1">
      <c r="A280" s="40"/>
      <c r="B280" s="41"/>
      <c r="C280" s="214" t="s">
        <v>1767</v>
      </c>
      <c r="D280" s="214" t="s">
        <v>162</v>
      </c>
      <c r="E280" s="215" t="s">
        <v>4362</v>
      </c>
      <c r="F280" s="216" t="s">
        <v>4363</v>
      </c>
      <c r="G280" s="217" t="s">
        <v>1596</v>
      </c>
      <c r="H280" s="218">
        <v>124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167</v>
      </c>
      <c r="AT280" s="225" t="s">
        <v>162</v>
      </c>
      <c r="AU280" s="225" t="s">
        <v>81</v>
      </c>
      <c r="AY280" s="19" t="s">
        <v>160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79</v>
      </c>
      <c r="BK280" s="226">
        <f>ROUND(I280*H280,2)</f>
        <v>0</v>
      </c>
      <c r="BL280" s="19" t="s">
        <v>167</v>
      </c>
      <c r="BM280" s="225" t="s">
        <v>4364</v>
      </c>
    </row>
    <row r="281" s="2" customFormat="1" ht="16.5" customHeight="1">
      <c r="A281" s="40"/>
      <c r="B281" s="41"/>
      <c r="C281" s="214" t="s">
        <v>1776</v>
      </c>
      <c r="D281" s="214" t="s">
        <v>162</v>
      </c>
      <c r="E281" s="215" t="s">
        <v>4365</v>
      </c>
      <c r="F281" s="216" t="s">
        <v>4366</v>
      </c>
      <c r="G281" s="217" t="s">
        <v>1596</v>
      </c>
      <c r="H281" s="218">
        <v>23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167</v>
      </c>
      <c r="AT281" s="225" t="s">
        <v>162</v>
      </c>
      <c r="AU281" s="225" t="s">
        <v>81</v>
      </c>
      <c r="AY281" s="19" t="s">
        <v>160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167</v>
      </c>
      <c r="BM281" s="225" t="s">
        <v>4367</v>
      </c>
    </row>
    <row r="282" s="2" customFormat="1" ht="16.5" customHeight="1">
      <c r="A282" s="40"/>
      <c r="B282" s="41"/>
      <c r="C282" s="214" t="s">
        <v>1780</v>
      </c>
      <c r="D282" s="214" t="s">
        <v>162</v>
      </c>
      <c r="E282" s="215" t="s">
        <v>4368</v>
      </c>
      <c r="F282" s="216" t="s">
        <v>4369</v>
      </c>
      <c r="G282" s="217" t="s">
        <v>1596</v>
      </c>
      <c r="H282" s="218">
        <v>10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167</v>
      </c>
      <c r="AT282" s="225" t="s">
        <v>162</v>
      </c>
      <c r="AU282" s="225" t="s">
        <v>81</v>
      </c>
      <c r="AY282" s="19" t="s">
        <v>160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167</v>
      </c>
      <c r="BM282" s="225" t="s">
        <v>4370</v>
      </c>
    </row>
    <row r="283" s="12" customFormat="1" ht="22.8" customHeight="1">
      <c r="A283" s="12"/>
      <c r="B283" s="198"/>
      <c r="C283" s="199"/>
      <c r="D283" s="200" t="s">
        <v>71</v>
      </c>
      <c r="E283" s="212" t="s">
        <v>4371</v>
      </c>
      <c r="F283" s="212" t="s">
        <v>4372</v>
      </c>
      <c r="G283" s="199"/>
      <c r="H283" s="199"/>
      <c r="I283" s="202"/>
      <c r="J283" s="213">
        <f>BK283</f>
        <v>0</v>
      </c>
      <c r="K283" s="199"/>
      <c r="L283" s="204"/>
      <c r="M283" s="205"/>
      <c r="N283" s="206"/>
      <c r="O283" s="206"/>
      <c r="P283" s="207">
        <f>SUM(P284:P288)</f>
        <v>0</v>
      </c>
      <c r="Q283" s="206"/>
      <c r="R283" s="207">
        <f>SUM(R284:R288)</f>
        <v>0</v>
      </c>
      <c r="S283" s="206"/>
      <c r="T283" s="208">
        <f>SUM(T284:T288)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9" t="s">
        <v>79</v>
      </c>
      <c r="AT283" s="210" t="s">
        <v>71</v>
      </c>
      <c r="AU283" s="210" t="s">
        <v>79</v>
      </c>
      <c r="AY283" s="209" t="s">
        <v>160</v>
      </c>
      <c r="BK283" s="211">
        <f>SUM(BK284:BK288)</f>
        <v>0</v>
      </c>
    </row>
    <row r="284" s="2" customFormat="1" ht="16.5" customHeight="1">
      <c r="A284" s="40"/>
      <c r="B284" s="41"/>
      <c r="C284" s="214" t="s">
        <v>1789</v>
      </c>
      <c r="D284" s="214" t="s">
        <v>162</v>
      </c>
      <c r="E284" s="215" t="s">
        <v>4073</v>
      </c>
      <c r="F284" s="216" t="s">
        <v>4074</v>
      </c>
      <c r="G284" s="217" t="s">
        <v>1596</v>
      </c>
      <c r="H284" s="218">
        <v>3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167</v>
      </c>
      <c r="AT284" s="225" t="s">
        <v>162</v>
      </c>
      <c r="AU284" s="225" t="s">
        <v>81</v>
      </c>
      <c r="AY284" s="19" t="s">
        <v>160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167</v>
      </c>
      <c r="BM284" s="225" t="s">
        <v>4373</v>
      </c>
    </row>
    <row r="285" s="2" customFormat="1" ht="16.5" customHeight="1">
      <c r="A285" s="40"/>
      <c r="B285" s="41"/>
      <c r="C285" s="214" t="s">
        <v>1807</v>
      </c>
      <c r="D285" s="214" t="s">
        <v>162</v>
      </c>
      <c r="E285" s="215" t="s">
        <v>4374</v>
      </c>
      <c r="F285" s="216" t="s">
        <v>4375</v>
      </c>
      <c r="G285" s="217" t="s">
        <v>1596</v>
      </c>
      <c r="H285" s="218">
        <v>15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167</v>
      </c>
      <c r="AT285" s="225" t="s">
        <v>162</v>
      </c>
      <c r="AU285" s="225" t="s">
        <v>81</v>
      </c>
      <c r="AY285" s="19" t="s">
        <v>160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167</v>
      </c>
      <c r="BM285" s="225" t="s">
        <v>4376</v>
      </c>
    </row>
    <row r="286" s="2" customFormat="1" ht="16.5" customHeight="1">
      <c r="A286" s="40"/>
      <c r="B286" s="41"/>
      <c r="C286" s="214" t="s">
        <v>1812</v>
      </c>
      <c r="D286" s="214" t="s">
        <v>162</v>
      </c>
      <c r="E286" s="215" t="s">
        <v>4377</v>
      </c>
      <c r="F286" s="216" t="s">
        <v>4378</v>
      </c>
      <c r="G286" s="217" t="s">
        <v>1596</v>
      </c>
      <c r="H286" s="218">
        <v>50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167</v>
      </c>
      <c r="AT286" s="225" t="s">
        <v>162</v>
      </c>
      <c r="AU286" s="225" t="s">
        <v>81</v>
      </c>
      <c r="AY286" s="19" t="s">
        <v>160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167</v>
      </c>
      <c r="BM286" s="225" t="s">
        <v>4379</v>
      </c>
    </row>
    <row r="287" s="2" customFormat="1" ht="16.5" customHeight="1">
      <c r="A287" s="40"/>
      <c r="B287" s="41"/>
      <c r="C287" s="214" t="s">
        <v>1819</v>
      </c>
      <c r="D287" s="214" t="s">
        <v>162</v>
      </c>
      <c r="E287" s="215" t="s">
        <v>4380</v>
      </c>
      <c r="F287" s="216" t="s">
        <v>4381</v>
      </c>
      <c r="G287" s="217" t="s">
        <v>4000</v>
      </c>
      <c r="H287" s="218">
        <v>1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167</v>
      </c>
      <c r="AT287" s="225" t="s">
        <v>162</v>
      </c>
      <c r="AU287" s="225" t="s">
        <v>81</v>
      </c>
      <c r="AY287" s="19" t="s">
        <v>160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167</v>
      </c>
      <c r="BM287" s="225" t="s">
        <v>4382</v>
      </c>
    </row>
    <row r="288" s="2" customFormat="1" ht="16.5" customHeight="1">
      <c r="A288" s="40"/>
      <c r="B288" s="41"/>
      <c r="C288" s="214" t="s">
        <v>1834</v>
      </c>
      <c r="D288" s="214" t="s">
        <v>162</v>
      </c>
      <c r="E288" s="215" t="s">
        <v>4383</v>
      </c>
      <c r="F288" s="216" t="s">
        <v>4384</v>
      </c>
      <c r="G288" s="217" t="s">
        <v>1596</v>
      </c>
      <c r="H288" s="218">
        <v>240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167</v>
      </c>
      <c r="AT288" s="225" t="s">
        <v>162</v>
      </c>
      <c r="AU288" s="225" t="s">
        <v>81</v>
      </c>
      <c r="AY288" s="19" t="s">
        <v>160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167</v>
      </c>
      <c r="BM288" s="225" t="s">
        <v>4385</v>
      </c>
    </row>
    <row r="289" s="12" customFormat="1" ht="22.8" customHeight="1">
      <c r="A289" s="12"/>
      <c r="B289" s="198"/>
      <c r="C289" s="199"/>
      <c r="D289" s="200" t="s">
        <v>71</v>
      </c>
      <c r="E289" s="212" t="s">
        <v>4386</v>
      </c>
      <c r="F289" s="212" t="s">
        <v>4387</v>
      </c>
      <c r="G289" s="199"/>
      <c r="H289" s="199"/>
      <c r="I289" s="202"/>
      <c r="J289" s="213">
        <f>BK289</f>
        <v>0</v>
      </c>
      <c r="K289" s="199"/>
      <c r="L289" s="204"/>
      <c r="M289" s="205"/>
      <c r="N289" s="206"/>
      <c r="O289" s="206"/>
      <c r="P289" s="207">
        <f>SUM(P290:P323)</f>
        <v>0</v>
      </c>
      <c r="Q289" s="206"/>
      <c r="R289" s="207">
        <f>SUM(R290:R323)</f>
        <v>0</v>
      </c>
      <c r="S289" s="206"/>
      <c r="T289" s="208">
        <f>SUM(T290:T323)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79</v>
      </c>
      <c r="AT289" s="210" t="s">
        <v>71</v>
      </c>
      <c r="AU289" s="210" t="s">
        <v>79</v>
      </c>
      <c r="AY289" s="209" t="s">
        <v>160</v>
      </c>
      <c r="BK289" s="211">
        <f>SUM(BK290:BK323)</f>
        <v>0</v>
      </c>
    </row>
    <row r="290" s="2" customFormat="1" ht="16.5" customHeight="1">
      <c r="A290" s="40"/>
      <c r="B290" s="41"/>
      <c r="C290" s="214" t="s">
        <v>1838</v>
      </c>
      <c r="D290" s="214" t="s">
        <v>162</v>
      </c>
      <c r="E290" s="215" t="s">
        <v>4388</v>
      </c>
      <c r="F290" s="216" t="s">
        <v>4389</v>
      </c>
      <c r="G290" s="217" t="s">
        <v>1596</v>
      </c>
      <c r="H290" s="218">
        <v>120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167</v>
      </c>
      <c r="AT290" s="225" t="s">
        <v>162</v>
      </c>
      <c r="AU290" s="225" t="s">
        <v>81</v>
      </c>
      <c r="AY290" s="19" t="s">
        <v>160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167</v>
      </c>
      <c r="BM290" s="225" t="s">
        <v>4390</v>
      </c>
    </row>
    <row r="291" s="2" customFormat="1" ht="16.5" customHeight="1">
      <c r="A291" s="40"/>
      <c r="B291" s="41"/>
      <c r="C291" s="214" t="s">
        <v>1843</v>
      </c>
      <c r="D291" s="214" t="s">
        <v>162</v>
      </c>
      <c r="E291" s="215" t="s">
        <v>4391</v>
      </c>
      <c r="F291" s="216" t="s">
        <v>4392</v>
      </c>
      <c r="G291" s="217" t="s">
        <v>1596</v>
      </c>
      <c r="H291" s="218">
        <v>150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167</v>
      </c>
      <c r="AT291" s="225" t="s">
        <v>162</v>
      </c>
      <c r="AU291" s="225" t="s">
        <v>81</v>
      </c>
      <c r="AY291" s="19" t="s">
        <v>160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79</v>
      </c>
      <c r="BK291" s="226">
        <f>ROUND(I291*H291,2)</f>
        <v>0</v>
      </c>
      <c r="BL291" s="19" t="s">
        <v>167</v>
      </c>
      <c r="BM291" s="225" t="s">
        <v>4393</v>
      </c>
    </row>
    <row r="292" s="2" customFormat="1" ht="16.5" customHeight="1">
      <c r="A292" s="40"/>
      <c r="B292" s="41"/>
      <c r="C292" s="214" t="s">
        <v>1848</v>
      </c>
      <c r="D292" s="214" t="s">
        <v>162</v>
      </c>
      <c r="E292" s="215" t="s">
        <v>4394</v>
      </c>
      <c r="F292" s="216" t="s">
        <v>4395</v>
      </c>
      <c r="G292" s="217" t="s">
        <v>1596</v>
      </c>
      <c r="H292" s="218">
        <v>350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167</v>
      </c>
      <c r="AT292" s="225" t="s">
        <v>162</v>
      </c>
      <c r="AU292" s="225" t="s">
        <v>81</v>
      </c>
      <c r="AY292" s="19" t="s">
        <v>160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167</v>
      </c>
      <c r="BM292" s="225" t="s">
        <v>4396</v>
      </c>
    </row>
    <row r="293" s="2" customFormat="1" ht="16.5" customHeight="1">
      <c r="A293" s="40"/>
      <c r="B293" s="41"/>
      <c r="C293" s="214" t="s">
        <v>1857</v>
      </c>
      <c r="D293" s="214" t="s">
        <v>162</v>
      </c>
      <c r="E293" s="215" t="s">
        <v>4397</v>
      </c>
      <c r="F293" s="216" t="s">
        <v>4398</v>
      </c>
      <c r="G293" s="217" t="s">
        <v>1596</v>
      </c>
      <c r="H293" s="218">
        <v>60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167</v>
      </c>
      <c r="AT293" s="225" t="s">
        <v>162</v>
      </c>
      <c r="AU293" s="225" t="s">
        <v>81</v>
      </c>
      <c r="AY293" s="19" t="s">
        <v>160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167</v>
      </c>
      <c r="BM293" s="225" t="s">
        <v>4399</v>
      </c>
    </row>
    <row r="294" s="2" customFormat="1" ht="16.5" customHeight="1">
      <c r="A294" s="40"/>
      <c r="B294" s="41"/>
      <c r="C294" s="214" t="s">
        <v>1862</v>
      </c>
      <c r="D294" s="214" t="s">
        <v>162</v>
      </c>
      <c r="E294" s="215" t="s">
        <v>4400</v>
      </c>
      <c r="F294" s="216" t="s">
        <v>4401</v>
      </c>
      <c r="G294" s="217" t="s">
        <v>1596</v>
      </c>
      <c r="H294" s="218">
        <v>650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167</v>
      </c>
      <c r="AT294" s="225" t="s">
        <v>162</v>
      </c>
      <c r="AU294" s="225" t="s">
        <v>81</v>
      </c>
      <c r="AY294" s="19" t="s">
        <v>160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167</v>
      </c>
      <c r="BM294" s="225" t="s">
        <v>4402</v>
      </c>
    </row>
    <row r="295" s="2" customFormat="1" ht="16.5" customHeight="1">
      <c r="A295" s="40"/>
      <c r="B295" s="41"/>
      <c r="C295" s="214" t="s">
        <v>1870</v>
      </c>
      <c r="D295" s="214" t="s">
        <v>162</v>
      </c>
      <c r="E295" s="215" t="s">
        <v>4403</v>
      </c>
      <c r="F295" s="216" t="s">
        <v>4404</v>
      </c>
      <c r="G295" s="217" t="s">
        <v>1596</v>
      </c>
      <c r="H295" s="218">
        <v>10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167</v>
      </c>
      <c r="AT295" s="225" t="s">
        <v>162</v>
      </c>
      <c r="AU295" s="225" t="s">
        <v>81</v>
      </c>
      <c r="AY295" s="19" t="s">
        <v>160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167</v>
      </c>
      <c r="BM295" s="225" t="s">
        <v>4405</v>
      </c>
    </row>
    <row r="296" s="2" customFormat="1" ht="16.5" customHeight="1">
      <c r="A296" s="40"/>
      <c r="B296" s="41"/>
      <c r="C296" s="214" t="s">
        <v>1875</v>
      </c>
      <c r="D296" s="214" t="s">
        <v>162</v>
      </c>
      <c r="E296" s="215" t="s">
        <v>4406</v>
      </c>
      <c r="F296" s="216" t="s">
        <v>4407</v>
      </c>
      <c r="G296" s="217" t="s">
        <v>1596</v>
      </c>
      <c r="H296" s="218">
        <v>4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167</v>
      </c>
      <c r="AT296" s="225" t="s">
        <v>162</v>
      </c>
      <c r="AU296" s="225" t="s">
        <v>81</v>
      </c>
      <c r="AY296" s="19" t="s">
        <v>160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167</v>
      </c>
      <c r="BM296" s="225" t="s">
        <v>4408</v>
      </c>
    </row>
    <row r="297" s="2" customFormat="1" ht="16.5" customHeight="1">
      <c r="A297" s="40"/>
      <c r="B297" s="41"/>
      <c r="C297" s="214" t="s">
        <v>1883</v>
      </c>
      <c r="D297" s="214" t="s">
        <v>162</v>
      </c>
      <c r="E297" s="215" t="s">
        <v>4409</v>
      </c>
      <c r="F297" s="216" t="s">
        <v>4410</v>
      </c>
      <c r="G297" s="217" t="s">
        <v>1596</v>
      </c>
      <c r="H297" s="218">
        <v>2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167</v>
      </c>
      <c r="AT297" s="225" t="s">
        <v>162</v>
      </c>
      <c r="AU297" s="225" t="s">
        <v>81</v>
      </c>
      <c r="AY297" s="19" t="s">
        <v>160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79</v>
      </c>
      <c r="BK297" s="226">
        <f>ROUND(I297*H297,2)</f>
        <v>0</v>
      </c>
      <c r="BL297" s="19" t="s">
        <v>167</v>
      </c>
      <c r="BM297" s="225" t="s">
        <v>4411</v>
      </c>
    </row>
    <row r="298" s="2" customFormat="1" ht="16.5" customHeight="1">
      <c r="A298" s="40"/>
      <c r="B298" s="41"/>
      <c r="C298" s="214" t="s">
        <v>1889</v>
      </c>
      <c r="D298" s="214" t="s">
        <v>162</v>
      </c>
      <c r="E298" s="215" t="s">
        <v>4412</v>
      </c>
      <c r="F298" s="216" t="s">
        <v>4413</v>
      </c>
      <c r="G298" s="217" t="s">
        <v>1596</v>
      </c>
      <c r="H298" s="218">
        <v>2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167</v>
      </c>
      <c r="AT298" s="225" t="s">
        <v>162</v>
      </c>
      <c r="AU298" s="225" t="s">
        <v>81</v>
      </c>
      <c r="AY298" s="19" t="s">
        <v>160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167</v>
      </c>
      <c r="BM298" s="225" t="s">
        <v>4414</v>
      </c>
    </row>
    <row r="299" s="2" customFormat="1" ht="16.5" customHeight="1">
      <c r="A299" s="40"/>
      <c r="B299" s="41"/>
      <c r="C299" s="214" t="s">
        <v>1896</v>
      </c>
      <c r="D299" s="214" t="s">
        <v>162</v>
      </c>
      <c r="E299" s="215" t="s">
        <v>4415</v>
      </c>
      <c r="F299" s="216" t="s">
        <v>4416</v>
      </c>
      <c r="G299" s="217" t="s">
        <v>1596</v>
      </c>
      <c r="H299" s="218">
        <v>2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167</v>
      </c>
      <c r="AT299" s="225" t="s">
        <v>162</v>
      </c>
      <c r="AU299" s="225" t="s">
        <v>81</v>
      </c>
      <c r="AY299" s="19" t="s">
        <v>160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167</v>
      </c>
      <c r="BM299" s="225" t="s">
        <v>4417</v>
      </c>
    </row>
    <row r="300" s="2" customFormat="1" ht="16.5" customHeight="1">
      <c r="A300" s="40"/>
      <c r="B300" s="41"/>
      <c r="C300" s="214" t="s">
        <v>1901</v>
      </c>
      <c r="D300" s="214" t="s">
        <v>162</v>
      </c>
      <c r="E300" s="215" t="s">
        <v>4418</v>
      </c>
      <c r="F300" s="216" t="s">
        <v>4419</v>
      </c>
      <c r="G300" s="217" t="s">
        <v>1596</v>
      </c>
      <c r="H300" s="218">
        <v>2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167</v>
      </c>
      <c r="AT300" s="225" t="s">
        <v>162</v>
      </c>
      <c r="AU300" s="225" t="s">
        <v>81</v>
      </c>
      <c r="AY300" s="19" t="s">
        <v>160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167</v>
      </c>
      <c r="BM300" s="225" t="s">
        <v>4420</v>
      </c>
    </row>
    <row r="301" s="2" customFormat="1" ht="16.5" customHeight="1">
      <c r="A301" s="40"/>
      <c r="B301" s="41"/>
      <c r="C301" s="214" t="s">
        <v>1906</v>
      </c>
      <c r="D301" s="214" t="s">
        <v>162</v>
      </c>
      <c r="E301" s="215" t="s">
        <v>4421</v>
      </c>
      <c r="F301" s="216" t="s">
        <v>4422</v>
      </c>
      <c r="G301" s="217" t="s">
        <v>1596</v>
      </c>
      <c r="H301" s="218">
        <v>220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167</v>
      </c>
      <c r="AT301" s="225" t="s">
        <v>162</v>
      </c>
      <c r="AU301" s="225" t="s">
        <v>81</v>
      </c>
      <c r="AY301" s="19" t="s">
        <v>160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167</v>
      </c>
      <c r="BM301" s="225" t="s">
        <v>4423</v>
      </c>
    </row>
    <row r="302" s="2" customFormat="1" ht="16.5" customHeight="1">
      <c r="A302" s="40"/>
      <c r="B302" s="41"/>
      <c r="C302" s="214" t="s">
        <v>1918</v>
      </c>
      <c r="D302" s="214" t="s">
        <v>162</v>
      </c>
      <c r="E302" s="215" t="s">
        <v>4424</v>
      </c>
      <c r="F302" s="216" t="s">
        <v>4425</v>
      </c>
      <c r="G302" s="217" t="s">
        <v>1596</v>
      </c>
      <c r="H302" s="218">
        <v>300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167</v>
      </c>
      <c r="AT302" s="225" t="s">
        <v>162</v>
      </c>
      <c r="AU302" s="225" t="s">
        <v>81</v>
      </c>
      <c r="AY302" s="19" t="s">
        <v>160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167</v>
      </c>
      <c r="BM302" s="225" t="s">
        <v>4426</v>
      </c>
    </row>
    <row r="303" s="2" customFormat="1" ht="16.5" customHeight="1">
      <c r="A303" s="40"/>
      <c r="B303" s="41"/>
      <c r="C303" s="214" t="s">
        <v>1922</v>
      </c>
      <c r="D303" s="214" t="s">
        <v>162</v>
      </c>
      <c r="E303" s="215" t="s">
        <v>4427</v>
      </c>
      <c r="F303" s="216" t="s">
        <v>4428</v>
      </c>
      <c r="G303" s="217" t="s">
        <v>1596</v>
      </c>
      <c r="H303" s="218">
        <v>80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167</v>
      </c>
      <c r="AT303" s="225" t="s">
        <v>162</v>
      </c>
      <c r="AU303" s="225" t="s">
        <v>81</v>
      </c>
      <c r="AY303" s="19" t="s">
        <v>160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79</v>
      </c>
      <c r="BK303" s="226">
        <f>ROUND(I303*H303,2)</f>
        <v>0</v>
      </c>
      <c r="BL303" s="19" t="s">
        <v>167</v>
      </c>
      <c r="BM303" s="225" t="s">
        <v>4429</v>
      </c>
    </row>
    <row r="304" s="2" customFormat="1" ht="16.5" customHeight="1">
      <c r="A304" s="40"/>
      <c r="B304" s="41"/>
      <c r="C304" s="214" t="s">
        <v>1927</v>
      </c>
      <c r="D304" s="214" t="s">
        <v>162</v>
      </c>
      <c r="E304" s="215" t="s">
        <v>4430</v>
      </c>
      <c r="F304" s="216" t="s">
        <v>4431</v>
      </c>
      <c r="G304" s="217" t="s">
        <v>1596</v>
      </c>
      <c r="H304" s="218">
        <v>20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167</v>
      </c>
      <c r="AT304" s="225" t="s">
        <v>162</v>
      </c>
      <c r="AU304" s="225" t="s">
        <v>81</v>
      </c>
      <c r="AY304" s="19" t="s">
        <v>160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79</v>
      </c>
      <c r="BK304" s="226">
        <f>ROUND(I304*H304,2)</f>
        <v>0</v>
      </c>
      <c r="BL304" s="19" t="s">
        <v>167</v>
      </c>
      <c r="BM304" s="225" t="s">
        <v>4432</v>
      </c>
    </row>
    <row r="305" s="2" customFormat="1" ht="16.5" customHeight="1">
      <c r="A305" s="40"/>
      <c r="B305" s="41"/>
      <c r="C305" s="214" t="s">
        <v>1931</v>
      </c>
      <c r="D305" s="214" t="s">
        <v>162</v>
      </c>
      <c r="E305" s="215" t="s">
        <v>4433</v>
      </c>
      <c r="F305" s="216" t="s">
        <v>4434</v>
      </c>
      <c r="G305" s="217" t="s">
        <v>1596</v>
      </c>
      <c r="H305" s="218">
        <v>16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167</v>
      </c>
      <c r="AT305" s="225" t="s">
        <v>162</v>
      </c>
      <c r="AU305" s="225" t="s">
        <v>81</v>
      </c>
      <c r="AY305" s="19" t="s">
        <v>160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167</v>
      </c>
      <c r="BM305" s="225" t="s">
        <v>4435</v>
      </c>
    </row>
    <row r="306" s="2" customFormat="1" ht="16.5" customHeight="1">
      <c r="A306" s="40"/>
      <c r="B306" s="41"/>
      <c r="C306" s="214" t="s">
        <v>1947</v>
      </c>
      <c r="D306" s="214" t="s">
        <v>162</v>
      </c>
      <c r="E306" s="215" t="s">
        <v>4436</v>
      </c>
      <c r="F306" s="216" t="s">
        <v>4437</v>
      </c>
      <c r="G306" s="217" t="s">
        <v>1596</v>
      </c>
      <c r="H306" s="218">
        <v>4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167</v>
      </c>
      <c r="AT306" s="225" t="s">
        <v>162</v>
      </c>
      <c r="AU306" s="225" t="s">
        <v>81</v>
      </c>
      <c r="AY306" s="19" t="s">
        <v>160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167</v>
      </c>
      <c r="BM306" s="225" t="s">
        <v>4438</v>
      </c>
    </row>
    <row r="307" s="2" customFormat="1" ht="16.5" customHeight="1">
      <c r="A307" s="40"/>
      <c r="B307" s="41"/>
      <c r="C307" s="214" t="s">
        <v>1951</v>
      </c>
      <c r="D307" s="214" t="s">
        <v>162</v>
      </c>
      <c r="E307" s="215" t="s">
        <v>4439</v>
      </c>
      <c r="F307" s="216" t="s">
        <v>4440</v>
      </c>
      <c r="G307" s="217" t="s">
        <v>207</v>
      </c>
      <c r="H307" s="218">
        <v>350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167</v>
      </c>
      <c r="AT307" s="225" t="s">
        <v>162</v>
      </c>
      <c r="AU307" s="225" t="s">
        <v>81</v>
      </c>
      <c r="AY307" s="19" t="s">
        <v>160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167</v>
      </c>
      <c r="BM307" s="225" t="s">
        <v>4441</v>
      </c>
    </row>
    <row r="308" s="2" customFormat="1" ht="16.5" customHeight="1">
      <c r="A308" s="40"/>
      <c r="B308" s="41"/>
      <c r="C308" s="214" t="s">
        <v>1956</v>
      </c>
      <c r="D308" s="214" t="s">
        <v>162</v>
      </c>
      <c r="E308" s="215" t="s">
        <v>4442</v>
      </c>
      <c r="F308" s="216" t="s">
        <v>4443</v>
      </c>
      <c r="G308" s="217" t="s">
        <v>207</v>
      </c>
      <c r="H308" s="218">
        <v>450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167</v>
      </c>
      <c r="AT308" s="225" t="s">
        <v>162</v>
      </c>
      <c r="AU308" s="225" t="s">
        <v>81</v>
      </c>
      <c r="AY308" s="19" t="s">
        <v>160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167</v>
      </c>
      <c r="BM308" s="225" t="s">
        <v>4444</v>
      </c>
    </row>
    <row r="309" s="2" customFormat="1" ht="16.5" customHeight="1">
      <c r="A309" s="40"/>
      <c r="B309" s="41"/>
      <c r="C309" s="214" t="s">
        <v>1961</v>
      </c>
      <c r="D309" s="214" t="s">
        <v>162</v>
      </c>
      <c r="E309" s="215" t="s">
        <v>4445</v>
      </c>
      <c r="F309" s="216" t="s">
        <v>4446</v>
      </c>
      <c r="G309" s="217" t="s">
        <v>207</v>
      </c>
      <c r="H309" s="218">
        <v>2500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167</v>
      </c>
      <c r="AT309" s="225" t="s">
        <v>162</v>
      </c>
      <c r="AU309" s="225" t="s">
        <v>81</v>
      </c>
      <c r="AY309" s="19" t="s">
        <v>160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79</v>
      </c>
      <c r="BK309" s="226">
        <f>ROUND(I309*H309,2)</f>
        <v>0</v>
      </c>
      <c r="BL309" s="19" t="s">
        <v>167</v>
      </c>
      <c r="BM309" s="225" t="s">
        <v>4447</v>
      </c>
    </row>
    <row r="310" s="2" customFormat="1" ht="16.5" customHeight="1">
      <c r="A310" s="40"/>
      <c r="B310" s="41"/>
      <c r="C310" s="214" t="s">
        <v>1966</v>
      </c>
      <c r="D310" s="214" t="s">
        <v>162</v>
      </c>
      <c r="E310" s="215" t="s">
        <v>4448</v>
      </c>
      <c r="F310" s="216" t="s">
        <v>4449</v>
      </c>
      <c r="G310" s="217" t="s">
        <v>207</v>
      </c>
      <c r="H310" s="218">
        <v>200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167</v>
      </c>
      <c r="AT310" s="225" t="s">
        <v>162</v>
      </c>
      <c r="AU310" s="225" t="s">
        <v>81</v>
      </c>
      <c r="AY310" s="19" t="s">
        <v>160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167</v>
      </c>
      <c r="BM310" s="225" t="s">
        <v>4450</v>
      </c>
    </row>
    <row r="311" s="2" customFormat="1" ht="16.5" customHeight="1">
      <c r="A311" s="40"/>
      <c r="B311" s="41"/>
      <c r="C311" s="214" t="s">
        <v>1972</v>
      </c>
      <c r="D311" s="214" t="s">
        <v>162</v>
      </c>
      <c r="E311" s="215" t="s">
        <v>4451</v>
      </c>
      <c r="F311" s="216" t="s">
        <v>4452</v>
      </c>
      <c r="G311" s="217" t="s">
        <v>207</v>
      </c>
      <c r="H311" s="218">
        <v>3500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167</v>
      </c>
      <c r="AT311" s="225" t="s">
        <v>162</v>
      </c>
      <c r="AU311" s="225" t="s">
        <v>81</v>
      </c>
      <c r="AY311" s="19" t="s">
        <v>160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167</v>
      </c>
      <c r="BM311" s="225" t="s">
        <v>4453</v>
      </c>
    </row>
    <row r="312" s="2" customFormat="1" ht="16.5" customHeight="1">
      <c r="A312" s="40"/>
      <c r="B312" s="41"/>
      <c r="C312" s="214" t="s">
        <v>1978</v>
      </c>
      <c r="D312" s="214" t="s">
        <v>162</v>
      </c>
      <c r="E312" s="215" t="s">
        <v>4454</v>
      </c>
      <c r="F312" s="216" t="s">
        <v>4455</v>
      </c>
      <c r="G312" s="217" t="s">
        <v>207</v>
      </c>
      <c r="H312" s="218">
        <v>300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167</v>
      </c>
      <c r="AT312" s="225" t="s">
        <v>162</v>
      </c>
      <c r="AU312" s="225" t="s">
        <v>81</v>
      </c>
      <c r="AY312" s="19" t="s">
        <v>160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79</v>
      </c>
      <c r="BK312" s="226">
        <f>ROUND(I312*H312,2)</f>
        <v>0</v>
      </c>
      <c r="BL312" s="19" t="s">
        <v>167</v>
      </c>
      <c r="BM312" s="225" t="s">
        <v>4456</v>
      </c>
    </row>
    <row r="313" s="2" customFormat="1" ht="16.5" customHeight="1">
      <c r="A313" s="40"/>
      <c r="B313" s="41"/>
      <c r="C313" s="214" t="s">
        <v>1983</v>
      </c>
      <c r="D313" s="214" t="s">
        <v>162</v>
      </c>
      <c r="E313" s="215" t="s">
        <v>4457</v>
      </c>
      <c r="F313" s="216" t="s">
        <v>4407</v>
      </c>
      <c r="G313" s="217" t="s">
        <v>207</v>
      </c>
      <c r="H313" s="218">
        <v>150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167</v>
      </c>
      <c r="AT313" s="225" t="s">
        <v>162</v>
      </c>
      <c r="AU313" s="225" t="s">
        <v>81</v>
      </c>
      <c r="AY313" s="19" t="s">
        <v>160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79</v>
      </c>
      <c r="BK313" s="226">
        <f>ROUND(I313*H313,2)</f>
        <v>0</v>
      </c>
      <c r="BL313" s="19" t="s">
        <v>167</v>
      </c>
      <c r="BM313" s="225" t="s">
        <v>4458</v>
      </c>
    </row>
    <row r="314" s="2" customFormat="1" ht="16.5" customHeight="1">
      <c r="A314" s="40"/>
      <c r="B314" s="41"/>
      <c r="C314" s="214" t="s">
        <v>2008</v>
      </c>
      <c r="D314" s="214" t="s">
        <v>162</v>
      </c>
      <c r="E314" s="215" t="s">
        <v>4459</v>
      </c>
      <c r="F314" s="216" t="s">
        <v>4410</v>
      </c>
      <c r="G314" s="217" t="s">
        <v>207</v>
      </c>
      <c r="H314" s="218">
        <v>60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167</v>
      </c>
      <c r="AT314" s="225" t="s">
        <v>162</v>
      </c>
      <c r="AU314" s="225" t="s">
        <v>81</v>
      </c>
      <c r="AY314" s="19" t="s">
        <v>160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167</v>
      </c>
      <c r="BM314" s="225" t="s">
        <v>4460</v>
      </c>
    </row>
    <row r="315" s="2" customFormat="1" ht="16.5" customHeight="1">
      <c r="A315" s="40"/>
      <c r="B315" s="41"/>
      <c r="C315" s="214" t="s">
        <v>2021</v>
      </c>
      <c r="D315" s="214" t="s">
        <v>162</v>
      </c>
      <c r="E315" s="215" t="s">
        <v>4461</v>
      </c>
      <c r="F315" s="216" t="s">
        <v>4413</v>
      </c>
      <c r="G315" s="217" t="s">
        <v>207</v>
      </c>
      <c r="H315" s="218">
        <v>50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167</v>
      </c>
      <c r="AT315" s="225" t="s">
        <v>162</v>
      </c>
      <c r="AU315" s="225" t="s">
        <v>81</v>
      </c>
      <c r="AY315" s="19" t="s">
        <v>160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167</v>
      </c>
      <c r="BM315" s="225" t="s">
        <v>4462</v>
      </c>
    </row>
    <row r="316" s="2" customFormat="1" ht="16.5" customHeight="1">
      <c r="A316" s="40"/>
      <c r="B316" s="41"/>
      <c r="C316" s="214" t="s">
        <v>2026</v>
      </c>
      <c r="D316" s="214" t="s">
        <v>162</v>
      </c>
      <c r="E316" s="215" t="s">
        <v>4463</v>
      </c>
      <c r="F316" s="216" t="s">
        <v>4416</v>
      </c>
      <c r="G316" s="217" t="s">
        <v>207</v>
      </c>
      <c r="H316" s="218">
        <v>60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167</v>
      </c>
      <c r="AT316" s="225" t="s">
        <v>162</v>
      </c>
      <c r="AU316" s="225" t="s">
        <v>81</v>
      </c>
      <c r="AY316" s="19" t="s">
        <v>160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167</v>
      </c>
      <c r="BM316" s="225" t="s">
        <v>4464</v>
      </c>
    </row>
    <row r="317" s="2" customFormat="1" ht="16.5" customHeight="1">
      <c r="A317" s="40"/>
      <c r="B317" s="41"/>
      <c r="C317" s="214" t="s">
        <v>2031</v>
      </c>
      <c r="D317" s="214" t="s">
        <v>162</v>
      </c>
      <c r="E317" s="215" t="s">
        <v>4465</v>
      </c>
      <c r="F317" s="216" t="s">
        <v>4419</v>
      </c>
      <c r="G317" s="217" t="s">
        <v>207</v>
      </c>
      <c r="H317" s="218">
        <v>50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167</v>
      </c>
      <c r="AT317" s="225" t="s">
        <v>162</v>
      </c>
      <c r="AU317" s="225" t="s">
        <v>81</v>
      </c>
      <c r="AY317" s="19" t="s">
        <v>160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79</v>
      </c>
      <c r="BK317" s="226">
        <f>ROUND(I317*H317,2)</f>
        <v>0</v>
      </c>
      <c r="BL317" s="19" t="s">
        <v>167</v>
      </c>
      <c r="BM317" s="225" t="s">
        <v>4466</v>
      </c>
    </row>
    <row r="318" s="2" customFormat="1" ht="16.5" customHeight="1">
      <c r="A318" s="40"/>
      <c r="B318" s="41"/>
      <c r="C318" s="214" t="s">
        <v>2037</v>
      </c>
      <c r="D318" s="214" t="s">
        <v>162</v>
      </c>
      <c r="E318" s="215" t="s">
        <v>4467</v>
      </c>
      <c r="F318" s="216" t="s">
        <v>4468</v>
      </c>
      <c r="G318" s="217" t="s">
        <v>207</v>
      </c>
      <c r="H318" s="218">
        <v>1500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167</v>
      </c>
      <c r="AT318" s="225" t="s">
        <v>162</v>
      </c>
      <c r="AU318" s="225" t="s">
        <v>81</v>
      </c>
      <c r="AY318" s="19" t="s">
        <v>160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167</v>
      </c>
      <c r="BM318" s="225" t="s">
        <v>4469</v>
      </c>
    </row>
    <row r="319" s="2" customFormat="1" ht="16.5" customHeight="1">
      <c r="A319" s="40"/>
      <c r="B319" s="41"/>
      <c r="C319" s="214" t="s">
        <v>2042</v>
      </c>
      <c r="D319" s="214" t="s">
        <v>162</v>
      </c>
      <c r="E319" s="215" t="s">
        <v>4470</v>
      </c>
      <c r="F319" s="216" t="s">
        <v>4471</v>
      </c>
      <c r="G319" s="217" t="s">
        <v>207</v>
      </c>
      <c r="H319" s="218">
        <v>2200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167</v>
      </c>
      <c r="AT319" s="225" t="s">
        <v>162</v>
      </c>
      <c r="AU319" s="225" t="s">
        <v>81</v>
      </c>
      <c r="AY319" s="19" t="s">
        <v>160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167</v>
      </c>
      <c r="BM319" s="225" t="s">
        <v>4472</v>
      </c>
    </row>
    <row r="320" s="2" customFormat="1" ht="16.5" customHeight="1">
      <c r="A320" s="40"/>
      <c r="B320" s="41"/>
      <c r="C320" s="214" t="s">
        <v>2048</v>
      </c>
      <c r="D320" s="214" t="s">
        <v>162</v>
      </c>
      <c r="E320" s="215" t="s">
        <v>4473</v>
      </c>
      <c r="F320" s="216" t="s">
        <v>4474</v>
      </c>
      <c r="G320" s="217" t="s">
        <v>207</v>
      </c>
      <c r="H320" s="218">
        <v>700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167</v>
      </c>
      <c r="AT320" s="225" t="s">
        <v>162</v>
      </c>
      <c r="AU320" s="225" t="s">
        <v>81</v>
      </c>
      <c r="AY320" s="19" t="s">
        <v>160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167</v>
      </c>
      <c r="BM320" s="225" t="s">
        <v>4475</v>
      </c>
    </row>
    <row r="321" s="2" customFormat="1" ht="16.5" customHeight="1">
      <c r="A321" s="40"/>
      <c r="B321" s="41"/>
      <c r="C321" s="214" t="s">
        <v>2053</v>
      </c>
      <c r="D321" s="214" t="s">
        <v>162</v>
      </c>
      <c r="E321" s="215" t="s">
        <v>4476</v>
      </c>
      <c r="F321" s="216" t="s">
        <v>4477</v>
      </c>
      <c r="G321" s="217" t="s">
        <v>207</v>
      </c>
      <c r="H321" s="218">
        <v>200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167</v>
      </c>
      <c r="AT321" s="225" t="s">
        <v>162</v>
      </c>
      <c r="AU321" s="225" t="s">
        <v>81</v>
      </c>
      <c r="AY321" s="19" t="s">
        <v>160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167</v>
      </c>
      <c r="BM321" s="225" t="s">
        <v>4478</v>
      </c>
    </row>
    <row r="322" s="2" customFormat="1" ht="16.5" customHeight="1">
      <c r="A322" s="40"/>
      <c r="B322" s="41"/>
      <c r="C322" s="214" t="s">
        <v>2061</v>
      </c>
      <c r="D322" s="214" t="s">
        <v>162</v>
      </c>
      <c r="E322" s="215" t="s">
        <v>4479</v>
      </c>
      <c r="F322" s="216" t="s">
        <v>4480</v>
      </c>
      <c r="G322" s="217" t="s">
        <v>207</v>
      </c>
      <c r="H322" s="218">
        <v>400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167</v>
      </c>
      <c r="AT322" s="225" t="s">
        <v>162</v>
      </c>
      <c r="AU322" s="225" t="s">
        <v>81</v>
      </c>
      <c r="AY322" s="19" t="s">
        <v>160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167</v>
      </c>
      <c r="BM322" s="225" t="s">
        <v>4481</v>
      </c>
    </row>
    <row r="323" s="2" customFormat="1" ht="16.5" customHeight="1">
      <c r="A323" s="40"/>
      <c r="B323" s="41"/>
      <c r="C323" s="214" t="s">
        <v>2066</v>
      </c>
      <c r="D323" s="214" t="s">
        <v>162</v>
      </c>
      <c r="E323" s="215" t="s">
        <v>4482</v>
      </c>
      <c r="F323" s="216" t="s">
        <v>4483</v>
      </c>
      <c r="G323" s="217" t="s">
        <v>207</v>
      </c>
      <c r="H323" s="218">
        <v>200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167</v>
      </c>
      <c r="AT323" s="225" t="s">
        <v>162</v>
      </c>
      <c r="AU323" s="225" t="s">
        <v>81</v>
      </c>
      <c r="AY323" s="19" t="s">
        <v>160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167</v>
      </c>
      <c r="BM323" s="225" t="s">
        <v>4484</v>
      </c>
    </row>
    <row r="324" s="12" customFormat="1" ht="22.8" customHeight="1">
      <c r="A324" s="12"/>
      <c r="B324" s="198"/>
      <c r="C324" s="199"/>
      <c r="D324" s="200" t="s">
        <v>71</v>
      </c>
      <c r="E324" s="212" t="s">
        <v>4485</v>
      </c>
      <c r="F324" s="212" t="s">
        <v>4486</v>
      </c>
      <c r="G324" s="199"/>
      <c r="H324" s="199"/>
      <c r="I324" s="202"/>
      <c r="J324" s="213">
        <f>BK324</f>
        <v>0</v>
      </c>
      <c r="K324" s="199"/>
      <c r="L324" s="204"/>
      <c r="M324" s="205"/>
      <c r="N324" s="206"/>
      <c r="O324" s="206"/>
      <c r="P324" s="207">
        <f>SUM(P325:P326)</f>
        <v>0</v>
      </c>
      <c r="Q324" s="206"/>
      <c r="R324" s="207">
        <f>SUM(R325:R326)</f>
        <v>0</v>
      </c>
      <c r="S324" s="206"/>
      <c r="T324" s="208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9" t="s">
        <v>79</v>
      </c>
      <c r="AT324" s="210" t="s">
        <v>71</v>
      </c>
      <c r="AU324" s="210" t="s">
        <v>79</v>
      </c>
      <c r="AY324" s="209" t="s">
        <v>160</v>
      </c>
      <c r="BK324" s="211">
        <f>SUM(BK325:BK326)</f>
        <v>0</v>
      </c>
    </row>
    <row r="325" s="2" customFormat="1" ht="16.5" customHeight="1">
      <c r="A325" s="40"/>
      <c r="B325" s="41"/>
      <c r="C325" s="214" t="s">
        <v>2071</v>
      </c>
      <c r="D325" s="214" t="s">
        <v>162</v>
      </c>
      <c r="E325" s="215" t="s">
        <v>4487</v>
      </c>
      <c r="F325" s="216" t="s">
        <v>4488</v>
      </c>
      <c r="G325" s="217" t="s">
        <v>4000</v>
      </c>
      <c r="H325" s="218">
        <v>1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167</v>
      </c>
      <c r="AT325" s="225" t="s">
        <v>162</v>
      </c>
      <c r="AU325" s="225" t="s">
        <v>81</v>
      </c>
      <c r="AY325" s="19" t="s">
        <v>160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167</v>
      </c>
      <c r="BM325" s="225" t="s">
        <v>4489</v>
      </c>
    </row>
    <row r="326" s="2" customFormat="1" ht="16.5" customHeight="1">
      <c r="A326" s="40"/>
      <c r="B326" s="41"/>
      <c r="C326" s="214" t="s">
        <v>2076</v>
      </c>
      <c r="D326" s="214" t="s">
        <v>162</v>
      </c>
      <c r="E326" s="215" t="s">
        <v>4490</v>
      </c>
      <c r="F326" s="216" t="s">
        <v>4491</v>
      </c>
      <c r="G326" s="217" t="s">
        <v>4000</v>
      </c>
      <c r="H326" s="218">
        <v>1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167</v>
      </c>
      <c r="AT326" s="225" t="s">
        <v>162</v>
      </c>
      <c r="AU326" s="225" t="s">
        <v>81</v>
      </c>
      <c r="AY326" s="19" t="s">
        <v>160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79</v>
      </c>
      <c r="BK326" s="226">
        <f>ROUND(I326*H326,2)</f>
        <v>0</v>
      </c>
      <c r="BL326" s="19" t="s">
        <v>167</v>
      </c>
      <c r="BM326" s="225" t="s">
        <v>4492</v>
      </c>
    </row>
    <row r="327" s="12" customFormat="1" ht="22.8" customHeight="1">
      <c r="A327" s="12"/>
      <c r="B327" s="198"/>
      <c r="C327" s="199"/>
      <c r="D327" s="200" t="s">
        <v>71</v>
      </c>
      <c r="E327" s="212" t="s">
        <v>4493</v>
      </c>
      <c r="F327" s="212" t="s">
        <v>4494</v>
      </c>
      <c r="G327" s="199"/>
      <c r="H327" s="199"/>
      <c r="I327" s="202"/>
      <c r="J327" s="213">
        <f>BK327</f>
        <v>0</v>
      </c>
      <c r="K327" s="199"/>
      <c r="L327" s="204"/>
      <c r="M327" s="205"/>
      <c r="N327" s="206"/>
      <c r="O327" s="206"/>
      <c r="P327" s="207">
        <f>SUM(P328:P344)</f>
        <v>0</v>
      </c>
      <c r="Q327" s="206"/>
      <c r="R327" s="207">
        <f>SUM(R328:R344)</f>
        <v>0</v>
      </c>
      <c r="S327" s="206"/>
      <c r="T327" s="208">
        <f>SUM(T328:T344)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9" t="s">
        <v>79</v>
      </c>
      <c r="AT327" s="210" t="s">
        <v>71</v>
      </c>
      <c r="AU327" s="210" t="s">
        <v>79</v>
      </c>
      <c r="AY327" s="209" t="s">
        <v>160</v>
      </c>
      <c r="BK327" s="211">
        <f>SUM(BK328:BK344)</f>
        <v>0</v>
      </c>
    </row>
    <row r="328" s="2" customFormat="1" ht="16.5" customHeight="1">
      <c r="A328" s="40"/>
      <c r="B328" s="41"/>
      <c r="C328" s="214" t="s">
        <v>2082</v>
      </c>
      <c r="D328" s="214" t="s">
        <v>162</v>
      </c>
      <c r="E328" s="215" t="s">
        <v>4495</v>
      </c>
      <c r="F328" s="216" t="s">
        <v>4496</v>
      </c>
      <c r="G328" s="217" t="s">
        <v>207</v>
      </c>
      <c r="H328" s="218">
        <v>200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167</v>
      </c>
      <c r="AT328" s="225" t="s">
        <v>162</v>
      </c>
      <c r="AU328" s="225" t="s">
        <v>81</v>
      </c>
      <c r="AY328" s="19" t="s">
        <v>160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167</v>
      </c>
      <c r="BM328" s="225" t="s">
        <v>4497</v>
      </c>
    </row>
    <row r="329" s="2" customFormat="1" ht="16.5" customHeight="1">
      <c r="A329" s="40"/>
      <c r="B329" s="41"/>
      <c r="C329" s="214" t="s">
        <v>2089</v>
      </c>
      <c r="D329" s="214" t="s">
        <v>162</v>
      </c>
      <c r="E329" s="215" t="s">
        <v>4498</v>
      </c>
      <c r="F329" s="216" t="s">
        <v>4499</v>
      </c>
      <c r="G329" s="217" t="s">
        <v>207</v>
      </c>
      <c r="H329" s="218">
        <v>20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167</v>
      </c>
      <c r="AT329" s="225" t="s">
        <v>162</v>
      </c>
      <c r="AU329" s="225" t="s">
        <v>81</v>
      </c>
      <c r="AY329" s="19" t="s">
        <v>160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167</v>
      </c>
      <c r="BM329" s="225" t="s">
        <v>4500</v>
      </c>
    </row>
    <row r="330" s="2" customFormat="1" ht="16.5" customHeight="1">
      <c r="A330" s="40"/>
      <c r="B330" s="41"/>
      <c r="C330" s="214" t="s">
        <v>2097</v>
      </c>
      <c r="D330" s="214" t="s">
        <v>162</v>
      </c>
      <c r="E330" s="215" t="s">
        <v>4501</v>
      </c>
      <c r="F330" s="216" t="s">
        <v>4502</v>
      </c>
      <c r="G330" s="217" t="s">
        <v>207</v>
      </c>
      <c r="H330" s="218">
        <v>80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167</v>
      </c>
      <c r="AT330" s="225" t="s">
        <v>162</v>
      </c>
      <c r="AU330" s="225" t="s">
        <v>81</v>
      </c>
      <c r="AY330" s="19" t="s">
        <v>160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79</v>
      </c>
      <c r="BK330" s="226">
        <f>ROUND(I330*H330,2)</f>
        <v>0</v>
      </c>
      <c r="BL330" s="19" t="s">
        <v>167</v>
      </c>
      <c r="BM330" s="225" t="s">
        <v>4503</v>
      </c>
    </row>
    <row r="331" s="2" customFormat="1" ht="16.5" customHeight="1">
      <c r="A331" s="40"/>
      <c r="B331" s="41"/>
      <c r="C331" s="214" t="s">
        <v>2102</v>
      </c>
      <c r="D331" s="214" t="s">
        <v>162</v>
      </c>
      <c r="E331" s="215" t="s">
        <v>4504</v>
      </c>
      <c r="F331" s="216" t="s">
        <v>4505</v>
      </c>
      <c r="G331" s="217" t="s">
        <v>1596</v>
      </c>
      <c r="H331" s="218">
        <v>95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167</v>
      </c>
      <c r="AT331" s="225" t="s">
        <v>162</v>
      </c>
      <c r="AU331" s="225" t="s">
        <v>81</v>
      </c>
      <c r="AY331" s="19" t="s">
        <v>160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167</v>
      </c>
      <c r="BM331" s="225" t="s">
        <v>4506</v>
      </c>
    </row>
    <row r="332" s="2" customFormat="1" ht="16.5" customHeight="1">
      <c r="A332" s="40"/>
      <c r="B332" s="41"/>
      <c r="C332" s="214" t="s">
        <v>2110</v>
      </c>
      <c r="D332" s="214" t="s">
        <v>162</v>
      </c>
      <c r="E332" s="215" t="s">
        <v>4507</v>
      </c>
      <c r="F332" s="216" t="s">
        <v>4508</v>
      </c>
      <c r="G332" s="217" t="s">
        <v>1596</v>
      </c>
      <c r="H332" s="218">
        <v>38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167</v>
      </c>
      <c r="AT332" s="225" t="s">
        <v>162</v>
      </c>
      <c r="AU332" s="225" t="s">
        <v>81</v>
      </c>
      <c r="AY332" s="19" t="s">
        <v>160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79</v>
      </c>
      <c r="BK332" s="226">
        <f>ROUND(I332*H332,2)</f>
        <v>0</v>
      </c>
      <c r="BL332" s="19" t="s">
        <v>167</v>
      </c>
      <c r="BM332" s="225" t="s">
        <v>4509</v>
      </c>
    </row>
    <row r="333" s="2" customFormat="1" ht="16.5" customHeight="1">
      <c r="A333" s="40"/>
      <c r="B333" s="41"/>
      <c r="C333" s="214" t="s">
        <v>2117</v>
      </c>
      <c r="D333" s="214" t="s">
        <v>162</v>
      </c>
      <c r="E333" s="215" t="s">
        <v>4510</v>
      </c>
      <c r="F333" s="216" t="s">
        <v>4511</v>
      </c>
      <c r="G333" s="217" t="s">
        <v>1596</v>
      </c>
      <c r="H333" s="218">
        <v>90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167</v>
      </c>
      <c r="AT333" s="225" t="s">
        <v>162</v>
      </c>
      <c r="AU333" s="225" t="s">
        <v>81</v>
      </c>
      <c r="AY333" s="19" t="s">
        <v>160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79</v>
      </c>
      <c r="BK333" s="226">
        <f>ROUND(I333*H333,2)</f>
        <v>0</v>
      </c>
      <c r="BL333" s="19" t="s">
        <v>167</v>
      </c>
      <c r="BM333" s="225" t="s">
        <v>4512</v>
      </c>
    </row>
    <row r="334" s="2" customFormat="1" ht="16.5" customHeight="1">
      <c r="A334" s="40"/>
      <c r="B334" s="41"/>
      <c r="C334" s="214" t="s">
        <v>2122</v>
      </c>
      <c r="D334" s="214" t="s">
        <v>162</v>
      </c>
      <c r="E334" s="215" t="s">
        <v>4513</v>
      </c>
      <c r="F334" s="216" t="s">
        <v>4514</v>
      </c>
      <c r="G334" s="217" t="s">
        <v>1596</v>
      </c>
      <c r="H334" s="218">
        <v>4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167</v>
      </c>
      <c r="AT334" s="225" t="s">
        <v>162</v>
      </c>
      <c r="AU334" s="225" t="s">
        <v>81</v>
      </c>
      <c r="AY334" s="19" t="s">
        <v>160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79</v>
      </c>
      <c r="BK334" s="226">
        <f>ROUND(I334*H334,2)</f>
        <v>0</v>
      </c>
      <c r="BL334" s="19" t="s">
        <v>167</v>
      </c>
      <c r="BM334" s="225" t="s">
        <v>4515</v>
      </c>
    </row>
    <row r="335" s="2" customFormat="1" ht="16.5" customHeight="1">
      <c r="A335" s="40"/>
      <c r="B335" s="41"/>
      <c r="C335" s="214" t="s">
        <v>2133</v>
      </c>
      <c r="D335" s="214" t="s">
        <v>162</v>
      </c>
      <c r="E335" s="215" t="s">
        <v>4516</v>
      </c>
      <c r="F335" s="216" t="s">
        <v>4517</v>
      </c>
      <c r="G335" s="217" t="s">
        <v>1596</v>
      </c>
      <c r="H335" s="218">
        <v>12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167</v>
      </c>
      <c r="AT335" s="225" t="s">
        <v>162</v>
      </c>
      <c r="AU335" s="225" t="s">
        <v>81</v>
      </c>
      <c r="AY335" s="19" t="s">
        <v>160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79</v>
      </c>
      <c r="BK335" s="226">
        <f>ROUND(I335*H335,2)</f>
        <v>0</v>
      </c>
      <c r="BL335" s="19" t="s">
        <v>167</v>
      </c>
      <c r="BM335" s="225" t="s">
        <v>4518</v>
      </c>
    </row>
    <row r="336" s="2" customFormat="1" ht="16.5" customHeight="1">
      <c r="A336" s="40"/>
      <c r="B336" s="41"/>
      <c r="C336" s="214" t="s">
        <v>2138</v>
      </c>
      <c r="D336" s="214" t="s">
        <v>162</v>
      </c>
      <c r="E336" s="215" t="s">
        <v>4519</v>
      </c>
      <c r="F336" s="216" t="s">
        <v>4520</v>
      </c>
      <c r="G336" s="217" t="s">
        <v>1596</v>
      </c>
      <c r="H336" s="218">
        <v>10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167</v>
      </c>
      <c r="AT336" s="225" t="s">
        <v>162</v>
      </c>
      <c r="AU336" s="225" t="s">
        <v>81</v>
      </c>
      <c r="AY336" s="19" t="s">
        <v>160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167</v>
      </c>
      <c r="BM336" s="225" t="s">
        <v>4521</v>
      </c>
    </row>
    <row r="337" s="2" customFormat="1" ht="16.5" customHeight="1">
      <c r="A337" s="40"/>
      <c r="B337" s="41"/>
      <c r="C337" s="214" t="s">
        <v>2143</v>
      </c>
      <c r="D337" s="214" t="s">
        <v>162</v>
      </c>
      <c r="E337" s="215" t="s">
        <v>4522</v>
      </c>
      <c r="F337" s="216" t="s">
        <v>4523</v>
      </c>
      <c r="G337" s="217" t="s">
        <v>1596</v>
      </c>
      <c r="H337" s="218">
        <v>10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167</v>
      </c>
      <c r="AT337" s="225" t="s">
        <v>162</v>
      </c>
      <c r="AU337" s="225" t="s">
        <v>81</v>
      </c>
      <c r="AY337" s="19" t="s">
        <v>160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79</v>
      </c>
      <c r="BK337" s="226">
        <f>ROUND(I337*H337,2)</f>
        <v>0</v>
      </c>
      <c r="BL337" s="19" t="s">
        <v>167</v>
      </c>
      <c r="BM337" s="225" t="s">
        <v>4524</v>
      </c>
    </row>
    <row r="338" s="2" customFormat="1" ht="16.5" customHeight="1">
      <c r="A338" s="40"/>
      <c r="B338" s="41"/>
      <c r="C338" s="214" t="s">
        <v>2149</v>
      </c>
      <c r="D338" s="214" t="s">
        <v>162</v>
      </c>
      <c r="E338" s="215" t="s">
        <v>4525</v>
      </c>
      <c r="F338" s="216" t="s">
        <v>4526</v>
      </c>
      <c r="G338" s="217" t="s">
        <v>1596</v>
      </c>
      <c r="H338" s="218">
        <v>4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167</v>
      </c>
      <c r="AT338" s="225" t="s">
        <v>162</v>
      </c>
      <c r="AU338" s="225" t="s">
        <v>81</v>
      </c>
      <c r="AY338" s="19" t="s">
        <v>160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167</v>
      </c>
      <c r="BM338" s="225" t="s">
        <v>4527</v>
      </c>
    </row>
    <row r="339" s="2" customFormat="1" ht="16.5" customHeight="1">
      <c r="A339" s="40"/>
      <c r="B339" s="41"/>
      <c r="C339" s="214" t="s">
        <v>2154</v>
      </c>
      <c r="D339" s="214" t="s">
        <v>162</v>
      </c>
      <c r="E339" s="215" t="s">
        <v>4528</v>
      </c>
      <c r="F339" s="216" t="s">
        <v>4529</v>
      </c>
      <c r="G339" s="217" t="s">
        <v>207</v>
      </c>
      <c r="H339" s="218">
        <v>50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167</v>
      </c>
      <c r="AT339" s="225" t="s">
        <v>162</v>
      </c>
      <c r="AU339" s="225" t="s">
        <v>81</v>
      </c>
      <c r="AY339" s="19" t="s">
        <v>160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79</v>
      </c>
      <c r="BK339" s="226">
        <f>ROUND(I339*H339,2)</f>
        <v>0</v>
      </c>
      <c r="BL339" s="19" t="s">
        <v>167</v>
      </c>
      <c r="BM339" s="225" t="s">
        <v>4530</v>
      </c>
    </row>
    <row r="340" s="2" customFormat="1" ht="16.5" customHeight="1">
      <c r="A340" s="40"/>
      <c r="B340" s="41"/>
      <c r="C340" s="214" t="s">
        <v>2159</v>
      </c>
      <c r="D340" s="214" t="s">
        <v>162</v>
      </c>
      <c r="E340" s="215" t="s">
        <v>4531</v>
      </c>
      <c r="F340" s="216" t="s">
        <v>4532</v>
      </c>
      <c r="G340" s="217" t="s">
        <v>1596</v>
      </c>
      <c r="H340" s="218">
        <v>2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167</v>
      </c>
      <c r="AT340" s="225" t="s">
        <v>162</v>
      </c>
      <c r="AU340" s="225" t="s">
        <v>81</v>
      </c>
      <c r="AY340" s="19" t="s">
        <v>160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167</v>
      </c>
      <c r="BM340" s="225" t="s">
        <v>4533</v>
      </c>
    </row>
    <row r="341" s="2" customFormat="1" ht="16.5" customHeight="1">
      <c r="A341" s="40"/>
      <c r="B341" s="41"/>
      <c r="C341" s="214" t="s">
        <v>2166</v>
      </c>
      <c r="D341" s="214" t="s">
        <v>162</v>
      </c>
      <c r="E341" s="215" t="s">
        <v>4534</v>
      </c>
      <c r="F341" s="216" t="s">
        <v>4535</v>
      </c>
      <c r="G341" s="217" t="s">
        <v>1596</v>
      </c>
      <c r="H341" s="218">
        <v>2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167</v>
      </c>
      <c r="AT341" s="225" t="s">
        <v>162</v>
      </c>
      <c r="AU341" s="225" t="s">
        <v>81</v>
      </c>
      <c r="AY341" s="19" t="s">
        <v>160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79</v>
      </c>
      <c r="BK341" s="226">
        <f>ROUND(I341*H341,2)</f>
        <v>0</v>
      </c>
      <c r="BL341" s="19" t="s">
        <v>167</v>
      </c>
      <c r="BM341" s="225" t="s">
        <v>4536</v>
      </c>
    </row>
    <row r="342" s="2" customFormat="1" ht="16.5" customHeight="1">
      <c r="A342" s="40"/>
      <c r="B342" s="41"/>
      <c r="C342" s="214" t="s">
        <v>2171</v>
      </c>
      <c r="D342" s="214" t="s">
        <v>162</v>
      </c>
      <c r="E342" s="215" t="s">
        <v>4537</v>
      </c>
      <c r="F342" s="216" t="s">
        <v>4538</v>
      </c>
      <c r="G342" s="217" t="s">
        <v>1596</v>
      </c>
      <c r="H342" s="218">
        <v>8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167</v>
      </c>
      <c r="AT342" s="225" t="s">
        <v>162</v>
      </c>
      <c r="AU342" s="225" t="s">
        <v>81</v>
      </c>
      <c r="AY342" s="19" t="s">
        <v>160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79</v>
      </c>
      <c r="BK342" s="226">
        <f>ROUND(I342*H342,2)</f>
        <v>0</v>
      </c>
      <c r="BL342" s="19" t="s">
        <v>167</v>
      </c>
      <c r="BM342" s="225" t="s">
        <v>4539</v>
      </c>
    </row>
    <row r="343" s="2" customFormat="1" ht="16.5" customHeight="1">
      <c r="A343" s="40"/>
      <c r="B343" s="41"/>
      <c r="C343" s="214" t="s">
        <v>2177</v>
      </c>
      <c r="D343" s="214" t="s">
        <v>162</v>
      </c>
      <c r="E343" s="215" t="s">
        <v>4540</v>
      </c>
      <c r="F343" s="216" t="s">
        <v>4541</v>
      </c>
      <c r="G343" s="217" t="s">
        <v>1596</v>
      </c>
      <c r="H343" s="218">
        <v>4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43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167</v>
      </c>
      <c r="AT343" s="225" t="s">
        <v>162</v>
      </c>
      <c r="AU343" s="225" t="s">
        <v>81</v>
      </c>
      <c r="AY343" s="19" t="s">
        <v>160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79</v>
      </c>
      <c r="BK343" s="226">
        <f>ROUND(I343*H343,2)</f>
        <v>0</v>
      </c>
      <c r="BL343" s="19" t="s">
        <v>167</v>
      </c>
      <c r="BM343" s="225" t="s">
        <v>4542</v>
      </c>
    </row>
    <row r="344" s="2" customFormat="1" ht="16.5" customHeight="1">
      <c r="A344" s="40"/>
      <c r="B344" s="41"/>
      <c r="C344" s="214" t="s">
        <v>2182</v>
      </c>
      <c r="D344" s="214" t="s">
        <v>162</v>
      </c>
      <c r="E344" s="215" t="s">
        <v>4543</v>
      </c>
      <c r="F344" s="216" t="s">
        <v>4544</v>
      </c>
      <c r="G344" s="217" t="s">
        <v>1596</v>
      </c>
      <c r="H344" s="218">
        <v>8</v>
      </c>
      <c r="I344" s="219"/>
      <c r="J344" s="220">
        <f>ROUND(I344*H344,2)</f>
        <v>0</v>
      </c>
      <c r="K344" s="216" t="s">
        <v>19</v>
      </c>
      <c r="L344" s="46"/>
      <c r="M344" s="294" t="s">
        <v>19</v>
      </c>
      <c r="N344" s="295" t="s">
        <v>43</v>
      </c>
      <c r="O344" s="292"/>
      <c r="P344" s="296">
        <f>O344*H344</f>
        <v>0</v>
      </c>
      <c r="Q344" s="296">
        <v>0</v>
      </c>
      <c r="R344" s="296">
        <f>Q344*H344</f>
        <v>0</v>
      </c>
      <c r="S344" s="296">
        <v>0</v>
      </c>
      <c r="T344" s="297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167</v>
      </c>
      <c r="AT344" s="225" t="s">
        <v>162</v>
      </c>
      <c r="AU344" s="225" t="s">
        <v>81</v>
      </c>
      <c r="AY344" s="19" t="s">
        <v>160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167</v>
      </c>
      <c r="BM344" s="225" t="s">
        <v>4545</v>
      </c>
    </row>
    <row r="345" s="2" customFormat="1" ht="6.96" customHeight="1">
      <c r="A345" s="40"/>
      <c r="B345" s="61"/>
      <c r="C345" s="62"/>
      <c r="D345" s="62"/>
      <c r="E345" s="62"/>
      <c r="F345" s="62"/>
      <c r="G345" s="62"/>
      <c r="H345" s="62"/>
      <c r="I345" s="62"/>
      <c r="J345" s="62"/>
      <c r="K345" s="62"/>
      <c r="L345" s="46"/>
      <c r="M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</sheetData>
  <sheetProtection sheet="1" autoFilter="0" formatColumns="0" formatRows="0" objects="1" scenarios="1" spinCount="100000" saltValue="gXsoC1/iLpMJNGBMZyevFY8ILs2m5wwPunwn7TisUMeeNWvMc5drDFOif9OeQLi4hTmafxVXry0NpAM6h3hE1g==" hashValue="phcvTPYAd8JgdXMIsNrj1Zv0XhZJgD4PmDe1nVg2iKCj9nVwI/vNdZFmC0pbP3QYEAM7dHk/SZW4n4x/GdDfIg==" algorithmName="SHA-512" password="CC35"/>
  <autoFilter ref="C101:K3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1" customFormat="1" ht="12" customHeight="1">
      <c r="B8" s="22"/>
      <c r="D8" s="144" t="s">
        <v>122</v>
      </c>
      <c r="L8" s="22"/>
    </row>
    <row r="9" s="2" customFormat="1" ht="16.5" customHeight="1">
      <c r="A9" s="40"/>
      <c r="B9" s="46"/>
      <c r="C9" s="40"/>
      <c r="D9" s="40"/>
      <c r="E9" s="145" t="s">
        <v>123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4546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22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ROUND((SUM(BE98:BE157)),  2)</f>
        <v>0</v>
      </c>
      <c r="G35" s="40"/>
      <c r="H35" s="40"/>
      <c r="I35" s="159">
        <v>0.20999999999999999</v>
      </c>
      <c r="J35" s="158">
        <f>ROUND(((SUM(BE98:BE157))*I35),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ROUND((SUM(BF98:BF157)),  2)</f>
        <v>0</v>
      </c>
      <c r="G36" s="40"/>
      <c r="H36" s="40"/>
      <c r="I36" s="159">
        <v>0.14999999999999999</v>
      </c>
      <c r="J36" s="158">
        <f>ROUND(((SUM(BF98:BF157))*I36),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ROUND((SUM(BG98:BG157)),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ROUND((SUM(BH98:BH157)),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ROUND((SUM(BI98:BI157)),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A - stavební úpravy a přístavba - Urgentní příjem Nemocnice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01.4-5 - Slaboproudá  elektrotechnika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26. 1. 2023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127</v>
      </c>
      <c r="D61" s="173"/>
      <c r="E61" s="173"/>
      <c r="F61" s="173"/>
      <c r="G61" s="173"/>
      <c r="H61" s="173"/>
      <c r="I61" s="173"/>
      <c r="J61" s="174" t="s">
        <v>128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6"/>
      <c r="C64" s="177"/>
      <c r="D64" s="178" t="s">
        <v>3947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3948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4547</v>
      </c>
      <c r="E66" s="184"/>
      <c r="F66" s="184"/>
      <c r="G66" s="184"/>
      <c r="H66" s="184"/>
      <c r="I66" s="184"/>
      <c r="J66" s="185">
        <f>J102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3950</v>
      </c>
      <c r="E67" s="184"/>
      <c r="F67" s="184"/>
      <c r="G67" s="184"/>
      <c r="H67" s="184"/>
      <c r="I67" s="184"/>
      <c r="J67" s="185">
        <f>J105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3951</v>
      </c>
      <c r="E68" s="184"/>
      <c r="F68" s="184"/>
      <c r="G68" s="184"/>
      <c r="H68" s="184"/>
      <c r="I68" s="184"/>
      <c r="J68" s="185">
        <f>J107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3952</v>
      </c>
      <c r="E69" s="184"/>
      <c r="F69" s="184"/>
      <c r="G69" s="184"/>
      <c r="H69" s="184"/>
      <c r="I69" s="184"/>
      <c r="J69" s="185">
        <f>J109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3953</v>
      </c>
      <c r="E70" s="179"/>
      <c r="F70" s="179"/>
      <c r="G70" s="179"/>
      <c r="H70" s="179"/>
      <c r="I70" s="179"/>
      <c r="J70" s="180">
        <f>J111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4548</v>
      </c>
      <c r="E71" s="184"/>
      <c r="F71" s="184"/>
      <c r="G71" s="184"/>
      <c r="H71" s="184"/>
      <c r="I71" s="184"/>
      <c r="J71" s="185">
        <f>J112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4549</v>
      </c>
      <c r="E72" s="184"/>
      <c r="F72" s="184"/>
      <c r="G72" s="184"/>
      <c r="H72" s="184"/>
      <c r="I72" s="184"/>
      <c r="J72" s="185">
        <f>J117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4550</v>
      </c>
      <c r="E73" s="184"/>
      <c r="F73" s="184"/>
      <c r="G73" s="184"/>
      <c r="H73" s="184"/>
      <c r="I73" s="184"/>
      <c r="J73" s="185">
        <f>J119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4551</v>
      </c>
      <c r="E74" s="184"/>
      <c r="F74" s="184"/>
      <c r="G74" s="184"/>
      <c r="H74" s="184"/>
      <c r="I74" s="184"/>
      <c r="J74" s="185">
        <f>J124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4552</v>
      </c>
      <c r="E75" s="184"/>
      <c r="F75" s="184"/>
      <c r="G75" s="184"/>
      <c r="H75" s="184"/>
      <c r="I75" s="184"/>
      <c r="J75" s="185">
        <f>J135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4553</v>
      </c>
      <c r="E76" s="184"/>
      <c r="F76" s="184"/>
      <c r="G76" s="184"/>
      <c r="H76" s="184"/>
      <c r="I76" s="184"/>
      <c r="J76" s="185">
        <f>J137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145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Pavilon A - stavební úpravy a přístavba - Urgentní příjem Nemocnice Krnov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122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123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124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 xml:space="preserve">01.4-5 - Slaboproudá  elektrotechnika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26. 1. 2023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 xml:space="preserve"> </v>
      </c>
      <c r="G94" s="42"/>
      <c r="H94" s="42"/>
      <c r="I94" s="34" t="s">
        <v>31</v>
      </c>
      <c r="J94" s="38" t="str">
        <f>E23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34</v>
      </c>
      <c r="J95" s="38" t="str">
        <f>E26</f>
        <v xml:space="preserve"> 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146</v>
      </c>
      <c r="D97" s="190" t="s">
        <v>57</v>
      </c>
      <c r="E97" s="190" t="s">
        <v>53</v>
      </c>
      <c r="F97" s="190" t="s">
        <v>54</v>
      </c>
      <c r="G97" s="190" t="s">
        <v>147</v>
      </c>
      <c r="H97" s="190" t="s">
        <v>148</v>
      </c>
      <c r="I97" s="190" t="s">
        <v>149</v>
      </c>
      <c r="J97" s="190" t="s">
        <v>128</v>
      </c>
      <c r="K97" s="191" t="s">
        <v>150</v>
      </c>
      <c r="L97" s="192"/>
      <c r="M97" s="94" t="s">
        <v>19</v>
      </c>
      <c r="N97" s="95" t="s">
        <v>42</v>
      </c>
      <c r="O97" s="95" t="s">
        <v>151</v>
      </c>
      <c r="P97" s="95" t="s">
        <v>152</v>
      </c>
      <c r="Q97" s="95" t="s">
        <v>153</v>
      </c>
      <c r="R97" s="95" t="s">
        <v>154</v>
      </c>
      <c r="S97" s="95" t="s">
        <v>155</v>
      </c>
      <c r="T97" s="96" t="s">
        <v>156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157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P99+P111</f>
        <v>0</v>
      </c>
      <c r="Q98" s="98"/>
      <c r="R98" s="195">
        <f>R99+R111</f>
        <v>0</v>
      </c>
      <c r="S98" s="98"/>
      <c r="T98" s="196">
        <f>T99+T111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129</v>
      </c>
      <c r="BK98" s="197">
        <f>BK99+BK111</f>
        <v>0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3964</v>
      </c>
      <c r="F99" s="201" t="s">
        <v>3965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P100+P102+P105+P107+P109</f>
        <v>0</v>
      </c>
      <c r="Q99" s="206"/>
      <c r="R99" s="207">
        <f>R100+R102+R105+R107+R109</f>
        <v>0</v>
      </c>
      <c r="S99" s="206"/>
      <c r="T99" s="208">
        <f>T100+T102+T105+T107+T109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72</v>
      </c>
      <c r="AY99" s="209" t="s">
        <v>160</v>
      </c>
      <c r="BK99" s="211">
        <f>BK100+BK102+BK105+BK107+BK109</f>
        <v>0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3966</v>
      </c>
      <c r="F100" s="212" t="s">
        <v>2972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P101</f>
        <v>0</v>
      </c>
      <c r="Q100" s="206"/>
      <c r="R100" s="207">
        <f>R101</f>
        <v>0</v>
      </c>
      <c r="S100" s="206"/>
      <c r="T100" s="20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79</v>
      </c>
      <c r="AT100" s="210" t="s">
        <v>71</v>
      </c>
      <c r="AU100" s="210" t="s">
        <v>79</v>
      </c>
      <c r="AY100" s="209" t="s">
        <v>160</v>
      </c>
      <c r="BK100" s="211">
        <f>BK101</f>
        <v>0</v>
      </c>
    </row>
    <row r="101" s="2" customFormat="1" ht="16.5" customHeight="1">
      <c r="A101" s="40"/>
      <c r="B101" s="41"/>
      <c r="C101" s="214" t="s">
        <v>79</v>
      </c>
      <c r="D101" s="214" t="s">
        <v>162</v>
      </c>
      <c r="E101" s="215" t="s">
        <v>3967</v>
      </c>
      <c r="F101" s="216" t="s">
        <v>3968</v>
      </c>
      <c r="G101" s="217" t="s">
        <v>3969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3970</v>
      </c>
      <c r="AT101" s="225" t="s">
        <v>162</v>
      </c>
      <c r="AU101" s="225" t="s">
        <v>81</v>
      </c>
      <c r="AY101" s="19" t="s">
        <v>160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3970</v>
      </c>
      <c r="BM101" s="225" t="s">
        <v>4554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71</v>
      </c>
      <c r="F102" s="212" t="s">
        <v>3973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SUM(P103:P104)</f>
        <v>0</v>
      </c>
      <c r="Q102" s="206"/>
      <c r="R102" s="207">
        <f>SUM(R103:R104)</f>
        <v>0</v>
      </c>
      <c r="S102" s="206"/>
      <c r="T102" s="208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160</v>
      </c>
      <c r="BK102" s="211">
        <f>SUM(BK103:BK104)</f>
        <v>0</v>
      </c>
    </row>
    <row r="103" s="2" customFormat="1" ht="16.5" customHeight="1">
      <c r="A103" s="40"/>
      <c r="B103" s="41"/>
      <c r="C103" s="214" t="s">
        <v>81</v>
      </c>
      <c r="D103" s="214" t="s">
        <v>162</v>
      </c>
      <c r="E103" s="215" t="s">
        <v>4555</v>
      </c>
      <c r="F103" s="216" t="s">
        <v>4556</v>
      </c>
      <c r="G103" s="217" t="s">
        <v>1596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3984</v>
      </c>
      <c r="AT103" s="225" t="s">
        <v>162</v>
      </c>
      <c r="AU103" s="225" t="s">
        <v>81</v>
      </c>
      <c r="AY103" s="19" t="s">
        <v>160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3984</v>
      </c>
      <c r="BM103" s="225" t="s">
        <v>4557</v>
      </c>
    </row>
    <row r="104" s="2" customFormat="1" ht="16.5" customHeight="1">
      <c r="A104" s="40"/>
      <c r="B104" s="41"/>
      <c r="C104" s="214" t="s">
        <v>178</v>
      </c>
      <c r="D104" s="214" t="s">
        <v>162</v>
      </c>
      <c r="E104" s="215" t="s">
        <v>4558</v>
      </c>
      <c r="F104" s="216" t="s">
        <v>4559</v>
      </c>
      <c r="G104" s="217" t="s">
        <v>4000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3984</v>
      </c>
      <c r="AT104" s="225" t="s">
        <v>162</v>
      </c>
      <c r="AU104" s="225" t="s">
        <v>81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3984</v>
      </c>
      <c r="BM104" s="225" t="s">
        <v>4560</v>
      </c>
    </row>
    <row r="105" s="12" customFormat="1" ht="22.8" customHeight="1">
      <c r="A105" s="12"/>
      <c r="B105" s="198"/>
      <c r="C105" s="199"/>
      <c r="D105" s="200" t="s">
        <v>71</v>
      </c>
      <c r="E105" s="212" t="s">
        <v>3980</v>
      </c>
      <c r="F105" s="212" t="s">
        <v>3981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P106</f>
        <v>0</v>
      </c>
      <c r="Q105" s="206"/>
      <c r="R105" s="207">
        <f>R106</f>
        <v>0</v>
      </c>
      <c r="S105" s="206"/>
      <c r="T105" s="208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79</v>
      </c>
      <c r="AT105" s="210" t="s">
        <v>71</v>
      </c>
      <c r="AU105" s="210" t="s">
        <v>79</v>
      </c>
      <c r="AY105" s="209" t="s">
        <v>160</v>
      </c>
      <c r="BK105" s="211">
        <f>BK106</f>
        <v>0</v>
      </c>
    </row>
    <row r="106" s="2" customFormat="1" ht="16.5" customHeight="1">
      <c r="A106" s="40"/>
      <c r="B106" s="41"/>
      <c r="C106" s="214" t="s">
        <v>167</v>
      </c>
      <c r="D106" s="214" t="s">
        <v>162</v>
      </c>
      <c r="E106" s="215" t="s">
        <v>3982</v>
      </c>
      <c r="F106" s="216" t="s">
        <v>3983</v>
      </c>
      <c r="G106" s="217" t="s">
        <v>3388</v>
      </c>
      <c r="H106" s="218">
        <v>10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3984</v>
      </c>
      <c r="AT106" s="225" t="s">
        <v>162</v>
      </c>
      <c r="AU106" s="225" t="s">
        <v>81</v>
      </c>
      <c r="AY106" s="19" t="s">
        <v>160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3984</v>
      </c>
      <c r="BM106" s="225" t="s">
        <v>4561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3986</v>
      </c>
      <c r="F107" s="212" t="s">
        <v>3987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P108</f>
        <v>0</v>
      </c>
      <c r="Q107" s="206"/>
      <c r="R107" s="207">
        <f>R108</f>
        <v>0</v>
      </c>
      <c r="S107" s="206"/>
      <c r="T107" s="208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167</v>
      </c>
      <c r="AT107" s="210" t="s">
        <v>71</v>
      </c>
      <c r="AU107" s="210" t="s">
        <v>79</v>
      </c>
      <c r="AY107" s="209" t="s">
        <v>160</v>
      </c>
      <c r="BK107" s="211">
        <f>BK108</f>
        <v>0</v>
      </c>
    </row>
    <row r="108" s="2" customFormat="1" ht="16.5" customHeight="1">
      <c r="A108" s="40"/>
      <c r="B108" s="41"/>
      <c r="C108" s="214" t="s">
        <v>199</v>
      </c>
      <c r="D108" s="214" t="s">
        <v>162</v>
      </c>
      <c r="E108" s="215" t="s">
        <v>3988</v>
      </c>
      <c r="F108" s="216" t="s">
        <v>3987</v>
      </c>
      <c r="G108" s="217" t="s">
        <v>3969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3984</v>
      </c>
      <c r="AT108" s="225" t="s">
        <v>162</v>
      </c>
      <c r="AU108" s="225" t="s">
        <v>81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3984</v>
      </c>
      <c r="BM108" s="225" t="s">
        <v>4562</v>
      </c>
    </row>
    <row r="109" s="12" customFormat="1" ht="22.8" customHeight="1">
      <c r="A109" s="12"/>
      <c r="B109" s="198"/>
      <c r="C109" s="199"/>
      <c r="D109" s="200" t="s">
        <v>71</v>
      </c>
      <c r="E109" s="212" t="s">
        <v>3990</v>
      </c>
      <c r="F109" s="212" t="s">
        <v>3991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P110</f>
        <v>0</v>
      </c>
      <c r="Q109" s="206"/>
      <c r="R109" s="207">
        <f>R110</f>
        <v>0</v>
      </c>
      <c r="S109" s="206"/>
      <c r="T109" s="208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167</v>
      </c>
      <c r="AT109" s="210" t="s">
        <v>71</v>
      </c>
      <c r="AU109" s="210" t="s">
        <v>79</v>
      </c>
      <c r="AY109" s="209" t="s">
        <v>160</v>
      </c>
      <c r="BK109" s="211">
        <f>BK110</f>
        <v>0</v>
      </c>
    </row>
    <row r="110" s="2" customFormat="1" ht="16.5" customHeight="1">
      <c r="A110" s="40"/>
      <c r="B110" s="41"/>
      <c r="C110" s="214" t="s">
        <v>204</v>
      </c>
      <c r="D110" s="214" t="s">
        <v>162</v>
      </c>
      <c r="E110" s="215" t="s">
        <v>3992</v>
      </c>
      <c r="F110" s="216" t="s">
        <v>3993</v>
      </c>
      <c r="G110" s="217" t="s">
        <v>3969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608</v>
      </c>
      <c r="AT110" s="225" t="s">
        <v>162</v>
      </c>
      <c r="AU110" s="225" t="s">
        <v>81</v>
      </c>
      <c r="AY110" s="19" t="s">
        <v>160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608</v>
      </c>
      <c r="BM110" s="225" t="s">
        <v>4563</v>
      </c>
    </row>
    <row r="111" s="12" customFormat="1" ht="25.92" customHeight="1">
      <c r="A111" s="12"/>
      <c r="B111" s="198"/>
      <c r="C111" s="199"/>
      <c r="D111" s="200" t="s">
        <v>71</v>
      </c>
      <c r="E111" s="201" t="s">
        <v>1270</v>
      </c>
      <c r="F111" s="201" t="s">
        <v>3995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P112+P117+P119+P124+P135+P137</f>
        <v>0</v>
      </c>
      <c r="Q111" s="206"/>
      <c r="R111" s="207">
        <f>R112+R117+R119+R124+R135+R137</f>
        <v>0</v>
      </c>
      <c r="S111" s="206"/>
      <c r="T111" s="208">
        <f>T112+T117+T119+T124+T135+T137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178</v>
      </c>
      <c r="AT111" s="210" t="s">
        <v>71</v>
      </c>
      <c r="AU111" s="210" t="s">
        <v>72</v>
      </c>
      <c r="AY111" s="209" t="s">
        <v>160</v>
      </c>
      <c r="BK111" s="211">
        <f>BK112+BK117+BK119+BK124+BK135+BK137</f>
        <v>0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4564</v>
      </c>
      <c r="F112" s="212" t="s">
        <v>4304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SUM(P113:P116)</f>
        <v>0</v>
      </c>
      <c r="Q112" s="206"/>
      <c r="R112" s="207">
        <f>SUM(R113:R116)</f>
        <v>0</v>
      </c>
      <c r="S112" s="206"/>
      <c r="T112" s="208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79</v>
      </c>
      <c r="AT112" s="210" t="s">
        <v>71</v>
      </c>
      <c r="AU112" s="210" t="s">
        <v>79</v>
      </c>
      <c r="AY112" s="209" t="s">
        <v>160</v>
      </c>
      <c r="BK112" s="211">
        <f>SUM(BK113:BK116)</f>
        <v>0</v>
      </c>
    </row>
    <row r="113" s="2" customFormat="1" ht="16.5" customHeight="1">
      <c r="A113" s="40"/>
      <c r="B113" s="41"/>
      <c r="C113" s="214" t="s">
        <v>213</v>
      </c>
      <c r="D113" s="214" t="s">
        <v>162</v>
      </c>
      <c r="E113" s="215" t="s">
        <v>4565</v>
      </c>
      <c r="F113" s="216" t="s">
        <v>4566</v>
      </c>
      <c r="G113" s="217" t="s">
        <v>1596</v>
      </c>
      <c r="H113" s="218">
        <v>10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608</v>
      </c>
      <c r="AT113" s="225" t="s">
        <v>162</v>
      </c>
      <c r="AU113" s="225" t="s">
        <v>81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608</v>
      </c>
      <c r="BM113" s="225" t="s">
        <v>4567</v>
      </c>
    </row>
    <row r="114" s="2" customFormat="1" ht="16.5" customHeight="1">
      <c r="A114" s="40"/>
      <c r="B114" s="41"/>
      <c r="C114" s="214" t="s">
        <v>219</v>
      </c>
      <c r="D114" s="214" t="s">
        <v>162</v>
      </c>
      <c r="E114" s="215" t="s">
        <v>4362</v>
      </c>
      <c r="F114" s="216" t="s">
        <v>4363</v>
      </c>
      <c r="G114" s="217" t="s">
        <v>1596</v>
      </c>
      <c r="H114" s="218">
        <v>6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608</v>
      </c>
      <c r="AT114" s="225" t="s">
        <v>162</v>
      </c>
      <c r="AU114" s="225" t="s">
        <v>81</v>
      </c>
      <c r="AY114" s="19" t="s">
        <v>160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608</v>
      </c>
      <c r="BM114" s="225" t="s">
        <v>4568</v>
      </c>
    </row>
    <row r="115" s="2" customFormat="1" ht="16.5" customHeight="1">
      <c r="A115" s="40"/>
      <c r="B115" s="41"/>
      <c r="C115" s="214" t="s">
        <v>228</v>
      </c>
      <c r="D115" s="214" t="s">
        <v>162</v>
      </c>
      <c r="E115" s="215" t="s">
        <v>4365</v>
      </c>
      <c r="F115" s="216" t="s">
        <v>4366</v>
      </c>
      <c r="G115" s="217" t="s">
        <v>1596</v>
      </c>
      <c r="H115" s="218">
        <v>2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608</v>
      </c>
      <c r="AT115" s="225" t="s">
        <v>162</v>
      </c>
      <c r="AU115" s="225" t="s">
        <v>81</v>
      </c>
      <c r="AY115" s="19" t="s">
        <v>160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608</v>
      </c>
      <c r="BM115" s="225" t="s">
        <v>4569</v>
      </c>
    </row>
    <row r="116" s="2" customFormat="1" ht="16.5" customHeight="1">
      <c r="A116" s="40"/>
      <c r="B116" s="41"/>
      <c r="C116" s="214" t="s">
        <v>212</v>
      </c>
      <c r="D116" s="214" t="s">
        <v>162</v>
      </c>
      <c r="E116" s="215" t="s">
        <v>4368</v>
      </c>
      <c r="F116" s="216" t="s">
        <v>4369</v>
      </c>
      <c r="G116" s="217" t="s">
        <v>1596</v>
      </c>
      <c r="H116" s="218">
        <v>10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608</v>
      </c>
      <c r="AT116" s="225" t="s">
        <v>162</v>
      </c>
      <c r="AU116" s="225" t="s">
        <v>81</v>
      </c>
      <c r="AY116" s="19" t="s">
        <v>160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608</v>
      </c>
      <c r="BM116" s="225" t="s">
        <v>4570</v>
      </c>
    </row>
    <row r="117" s="12" customFormat="1" ht="22.8" customHeight="1">
      <c r="A117" s="12"/>
      <c r="B117" s="198"/>
      <c r="C117" s="199"/>
      <c r="D117" s="200" t="s">
        <v>71</v>
      </c>
      <c r="E117" s="212" t="s">
        <v>4571</v>
      </c>
      <c r="F117" s="212" t="s">
        <v>4372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P118</f>
        <v>0</v>
      </c>
      <c r="Q117" s="206"/>
      <c r="R117" s="207">
        <f>R118</f>
        <v>0</v>
      </c>
      <c r="S117" s="206"/>
      <c r="T117" s="208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79</v>
      </c>
      <c r="AT117" s="210" t="s">
        <v>71</v>
      </c>
      <c r="AU117" s="210" t="s">
        <v>79</v>
      </c>
      <c r="AY117" s="209" t="s">
        <v>160</v>
      </c>
      <c r="BK117" s="211">
        <f>BK118</f>
        <v>0</v>
      </c>
    </row>
    <row r="118" s="2" customFormat="1" ht="16.5" customHeight="1">
      <c r="A118" s="40"/>
      <c r="B118" s="41"/>
      <c r="C118" s="214" t="s">
        <v>239</v>
      </c>
      <c r="D118" s="214" t="s">
        <v>162</v>
      </c>
      <c r="E118" s="215" t="s">
        <v>4383</v>
      </c>
      <c r="F118" s="216" t="s">
        <v>4384</v>
      </c>
      <c r="G118" s="217" t="s">
        <v>1596</v>
      </c>
      <c r="H118" s="218">
        <v>10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608</v>
      </c>
      <c r="AT118" s="225" t="s">
        <v>162</v>
      </c>
      <c r="AU118" s="225" t="s">
        <v>81</v>
      </c>
      <c r="AY118" s="19" t="s">
        <v>160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608</v>
      </c>
      <c r="BM118" s="225" t="s">
        <v>4572</v>
      </c>
    </row>
    <row r="119" s="12" customFormat="1" ht="22.8" customHeight="1">
      <c r="A119" s="12"/>
      <c r="B119" s="198"/>
      <c r="C119" s="199"/>
      <c r="D119" s="200" t="s">
        <v>71</v>
      </c>
      <c r="E119" s="212" t="s">
        <v>4573</v>
      </c>
      <c r="F119" s="212" t="s">
        <v>4387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SUM(P120:P123)</f>
        <v>0</v>
      </c>
      <c r="Q119" s="206"/>
      <c r="R119" s="207">
        <f>SUM(R120:R123)</f>
        <v>0</v>
      </c>
      <c r="S119" s="206"/>
      <c r="T119" s="208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79</v>
      </c>
      <c r="AT119" s="210" t="s">
        <v>71</v>
      </c>
      <c r="AU119" s="210" t="s">
        <v>79</v>
      </c>
      <c r="AY119" s="209" t="s">
        <v>160</v>
      </c>
      <c r="BK119" s="211">
        <f>SUM(BK120:BK123)</f>
        <v>0</v>
      </c>
    </row>
    <row r="120" s="2" customFormat="1" ht="16.5" customHeight="1">
      <c r="A120" s="40"/>
      <c r="B120" s="41"/>
      <c r="C120" s="214" t="s">
        <v>244</v>
      </c>
      <c r="D120" s="214" t="s">
        <v>162</v>
      </c>
      <c r="E120" s="215" t="s">
        <v>4574</v>
      </c>
      <c r="F120" s="216" t="s">
        <v>4575</v>
      </c>
      <c r="G120" s="217" t="s">
        <v>207</v>
      </c>
      <c r="H120" s="218">
        <v>1000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608</v>
      </c>
      <c r="AT120" s="225" t="s">
        <v>162</v>
      </c>
      <c r="AU120" s="225" t="s">
        <v>81</v>
      </c>
      <c r="AY120" s="19" t="s">
        <v>160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608</v>
      </c>
      <c r="BM120" s="225" t="s">
        <v>4576</v>
      </c>
    </row>
    <row r="121" s="2" customFormat="1" ht="16.5" customHeight="1">
      <c r="A121" s="40"/>
      <c r="B121" s="41"/>
      <c r="C121" s="214" t="s">
        <v>250</v>
      </c>
      <c r="D121" s="214" t="s">
        <v>162</v>
      </c>
      <c r="E121" s="215" t="s">
        <v>4577</v>
      </c>
      <c r="F121" s="216" t="s">
        <v>4578</v>
      </c>
      <c r="G121" s="217" t="s">
        <v>207</v>
      </c>
      <c r="H121" s="218">
        <v>4800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608</v>
      </c>
      <c r="AT121" s="225" t="s">
        <v>162</v>
      </c>
      <c r="AU121" s="225" t="s">
        <v>81</v>
      </c>
      <c r="AY121" s="19" t="s">
        <v>160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608</v>
      </c>
      <c r="BM121" s="225" t="s">
        <v>4579</v>
      </c>
    </row>
    <row r="122" s="2" customFormat="1" ht="16.5" customHeight="1">
      <c r="A122" s="40"/>
      <c r="B122" s="41"/>
      <c r="C122" s="214" t="s">
        <v>257</v>
      </c>
      <c r="D122" s="214" t="s">
        <v>162</v>
      </c>
      <c r="E122" s="215" t="s">
        <v>4580</v>
      </c>
      <c r="F122" s="216" t="s">
        <v>4581</v>
      </c>
      <c r="G122" s="217" t="s">
        <v>1596</v>
      </c>
      <c r="H122" s="218">
        <v>50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608</v>
      </c>
      <c r="AT122" s="225" t="s">
        <v>162</v>
      </c>
      <c r="AU122" s="225" t="s">
        <v>81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608</v>
      </c>
      <c r="BM122" s="225" t="s">
        <v>4582</v>
      </c>
    </row>
    <row r="123" s="2" customFormat="1" ht="16.5" customHeight="1">
      <c r="A123" s="40"/>
      <c r="B123" s="41"/>
      <c r="C123" s="214" t="s">
        <v>8</v>
      </c>
      <c r="D123" s="214" t="s">
        <v>162</v>
      </c>
      <c r="E123" s="215" t="s">
        <v>4583</v>
      </c>
      <c r="F123" s="216" t="s">
        <v>4584</v>
      </c>
      <c r="G123" s="217" t="s">
        <v>1596</v>
      </c>
      <c r="H123" s="218">
        <v>250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608</v>
      </c>
      <c r="AT123" s="225" t="s">
        <v>162</v>
      </c>
      <c r="AU123" s="225" t="s">
        <v>81</v>
      </c>
      <c r="AY123" s="19" t="s">
        <v>160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608</v>
      </c>
      <c r="BM123" s="225" t="s">
        <v>4585</v>
      </c>
    </row>
    <row r="124" s="12" customFormat="1" ht="22.8" customHeight="1">
      <c r="A124" s="12"/>
      <c r="B124" s="198"/>
      <c r="C124" s="199"/>
      <c r="D124" s="200" t="s">
        <v>71</v>
      </c>
      <c r="E124" s="212" t="s">
        <v>4586</v>
      </c>
      <c r="F124" s="212" t="s">
        <v>4587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SUM(P125:P134)</f>
        <v>0</v>
      </c>
      <c r="Q124" s="206"/>
      <c r="R124" s="207">
        <f>SUM(R125:R134)</f>
        <v>0</v>
      </c>
      <c r="S124" s="206"/>
      <c r="T124" s="208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79</v>
      </c>
      <c r="AT124" s="210" t="s">
        <v>71</v>
      </c>
      <c r="AU124" s="210" t="s">
        <v>79</v>
      </c>
      <c r="AY124" s="209" t="s">
        <v>160</v>
      </c>
      <c r="BK124" s="211">
        <f>SUM(BK125:BK134)</f>
        <v>0</v>
      </c>
    </row>
    <row r="125" s="2" customFormat="1" ht="16.5" customHeight="1">
      <c r="A125" s="40"/>
      <c r="B125" s="41"/>
      <c r="C125" s="214" t="s">
        <v>269</v>
      </c>
      <c r="D125" s="214" t="s">
        <v>162</v>
      </c>
      <c r="E125" s="215" t="s">
        <v>4588</v>
      </c>
      <c r="F125" s="216" t="s">
        <v>4589</v>
      </c>
      <c r="G125" s="217" t="s">
        <v>1596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608</v>
      </c>
      <c r="AT125" s="225" t="s">
        <v>162</v>
      </c>
      <c r="AU125" s="225" t="s">
        <v>81</v>
      </c>
      <c r="AY125" s="19" t="s">
        <v>160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608</v>
      </c>
      <c r="BM125" s="225" t="s">
        <v>4590</v>
      </c>
    </row>
    <row r="126" s="2" customFormat="1" ht="16.5" customHeight="1">
      <c r="A126" s="40"/>
      <c r="B126" s="41"/>
      <c r="C126" s="214" t="s">
        <v>275</v>
      </c>
      <c r="D126" s="214" t="s">
        <v>162</v>
      </c>
      <c r="E126" s="215" t="s">
        <v>4591</v>
      </c>
      <c r="F126" s="216" t="s">
        <v>4592</v>
      </c>
      <c r="G126" s="217" t="s">
        <v>1596</v>
      </c>
      <c r="H126" s="218">
        <v>7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608</v>
      </c>
      <c r="AT126" s="225" t="s">
        <v>162</v>
      </c>
      <c r="AU126" s="225" t="s">
        <v>81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608</v>
      </c>
      <c r="BM126" s="225" t="s">
        <v>4593</v>
      </c>
    </row>
    <row r="127" s="2" customFormat="1" ht="16.5" customHeight="1">
      <c r="A127" s="40"/>
      <c r="B127" s="41"/>
      <c r="C127" s="214" t="s">
        <v>283</v>
      </c>
      <c r="D127" s="214" t="s">
        <v>162</v>
      </c>
      <c r="E127" s="215" t="s">
        <v>4594</v>
      </c>
      <c r="F127" s="216" t="s">
        <v>4595</v>
      </c>
      <c r="G127" s="217" t="s">
        <v>1596</v>
      </c>
      <c r="H127" s="218">
        <v>4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608</v>
      </c>
      <c r="AT127" s="225" t="s">
        <v>162</v>
      </c>
      <c r="AU127" s="225" t="s">
        <v>81</v>
      </c>
      <c r="AY127" s="19" t="s">
        <v>160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608</v>
      </c>
      <c r="BM127" s="225" t="s">
        <v>4596</v>
      </c>
    </row>
    <row r="128" s="2" customFormat="1" ht="16.5" customHeight="1">
      <c r="A128" s="40"/>
      <c r="B128" s="41"/>
      <c r="C128" s="214" t="s">
        <v>289</v>
      </c>
      <c r="D128" s="214" t="s">
        <v>162</v>
      </c>
      <c r="E128" s="215" t="s">
        <v>4597</v>
      </c>
      <c r="F128" s="216" t="s">
        <v>4598</v>
      </c>
      <c r="G128" s="217" t="s">
        <v>1596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608</v>
      </c>
      <c r="AT128" s="225" t="s">
        <v>162</v>
      </c>
      <c r="AU128" s="225" t="s">
        <v>81</v>
      </c>
      <c r="AY128" s="19" t="s">
        <v>160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608</v>
      </c>
      <c r="BM128" s="225" t="s">
        <v>4599</v>
      </c>
    </row>
    <row r="129" s="2" customFormat="1" ht="16.5" customHeight="1">
      <c r="A129" s="40"/>
      <c r="B129" s="41"/>
      <c r="C129" s="214" t="s">
        <v>295</v>
      </c>
      <c r="D129" s="214" t="s">
        <v>162</v>
      </c>
      <c r="E129" s="215" t="s">
        <v>4600</v>
      </c>
      <c r="F129" s="216" t="s">
        <v>4601</v>
      </c>
      <c r="G129" s="217" t="s">
        <v>1596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608</v>
      </c>
      <c r="AT129" s="225" t="s">
        <v>162</v>
      </c>
      <c r="AU129" s="225" t="s">
        <v>81</v>
      </c>
      <c r="AY129" s="19" t="s">
        <v>160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608</v>
      </c>
      <c r="BM129" s="225" t="s">
        <v>4602</v>
      </c>
    </row>
    <row r="130" s="2" customFormat="1" ht="16.5" customHeight="1">
      <c r="A130" s="40"/>
      <c r="B130" s="41"/>
      <c r="C130" s="214" t="s">
        <v>7</v>
      </c>
      <c r="D130" s="214" t="s">
        <v>162</v>
      </c>
      <c r="E130" s="215" t="s">
        <v>4603</v>
      </c>
      <c r="F130" s="216" t="s">
        <v>4604</v>
      </c>
      <c r="G130" s="217" t="s">
        <v>1596</v>
      </c>
      <c r="H130" s="218">
        <v>304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608</v>
      </c>
      <c r="AT130" s="225" t="s">
        <v>162</v>
      </c>
      <c r="AU130" s="225" t="s">
        <v>81</v>
      </c>
      <c r="AY130" s="19" t="s">
        <v>160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608</v>
      </c>
      <c r="BM130" s="225" t="s">
        <v>4605</v>
      </c>
    </row>
    <row r="131" s="2" customFormat="1" ht="16.5" customHeight="1">
      <c r="A131" s="40"/>
      <c r="B131" s="41"/>
      <c r="C131" s="214" t="s">
        <v>304</v>
      </c>
      <c r="D131" s="214" t="s">
        <v>162</v>
      </c>
      <c r="E131" s="215" t="s">
        <v>4606</v>
      </c>
      <c r="F131" s="216" t="s">
        <v>4607</v>
      </c>
      <c r="G131" s="217" t="s">
        <v>1596</v>
      </c>
      <c r="H131" s="218">
        <v>20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608</v>
      </c>
      <c r="AT131" s="225" t="s">
        <v>162</v>
      </c>
      <c r="AU131" s="225" t="s">
        <v>81</v>
      </c>
      <c r="AY131" s="19" t="s">
        <v>160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608</v>
      </c>
      <c r="BM131" s="225" t="s">
        <v>4608</v>
      </c>
    </row>
    <row r="132" s="2" customFormat="1" ht="16.5" customHeight="1">
      <c r="A132" s="40"/>
      <c r="B132" s="41"/>
      <c r="C132" s="214" t="s">
        <v>309</v>
      </c>
      <c r="D132" s="214" t="s">
        <v>162</v>
      </c>
      <c r="E132" s="215" t="s">
        <v>4609</v>
      </c>
      <c r="F132" s="216" t="s">
        <v>4610</v>
      </c>
      <c r="G132" s="217" t="s">
        <v>1596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608</v>
      </c>
      <c r="AT132" s="225" t="s">
        <v>162</v>
      </c>
      <c r="AU132" s="225" t="s">
        <v>81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608</v>
      </c>
      <c r="BM132" s="225" t="s">
        <v>4611</v>
      </c>
    </row>
    <row r="133" s="2" customFormat="1" ht="16.5" customHeight="1">
      <c r="A133" s="40"/>
      <c r="B133" s="41"/>
      <c r="C133" s="214" t="s">
        <v>314</v>
      </c>
      <c r="D133" s="214" t="s">
        <v>162</v>
      </c>
      <c r="E133" s="215" t="s">
        <v>4612</v>
      </c>
      <c r="F133" s="216" t="s">
        <v>4613</v>
      </c>
      <c r="G133" s="217" t="s">
        <v>1596</v>
      </c>
      <c r="H133" s="218">
        <v>304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608</v>
      </c>
      <c r="AT133" s="225" t="s">
        <v>162</v>
      </c>
      <c r="AU133" s="225" t="s">
        <v>81</v>
      </c>
      <c r="AY133" s="19" t="s">
        <v>160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608</v>
      </c>
      <c r="BM133" s="225" t="s">
        <v>4614</v>
      </c>
    </row>
    <row r="134" s="2" customFormat="1" ht="16.5" customHeight="1">
      <c r="A134" s="40"/>
      <c r="B134" s="41"/>
      <c r="C134" s="214" t="s">
        <v>319</v>
      </c>
      <c r="D134" s="214" t="s">
        <v>162</v>
      </c>
      <c r="E134" s="215" t="s">
        <v>4615</v>
      </c>
      <c r="F134" s="216" t="s">
        <v>4616</v>
      </c>
      <c r="G134" s="217" t="s">
        <v>1596</v>
      </c>
      <c r="H134" s="218">
        <v>20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608</v>
      </c>
      <c r="AT134" s="225" t="s">
        <v>162</v>
      </c>
      <c r="AU134" s="225" t="s">
        <v>81</v>
      </c>
      <c r="AY134" s="19" t="s">
        <v>160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608</v>
      </c>
      <c r="BM134" s="225" t="s">
        <v>4617</v>
      </c>
    </row>
    <row r="135" s="12" customFormat="1" ht="22.8" customHeight="1">
      <c r="A135" s="12"/>
      <c r="B135" s="198"/>
      <c r="C135" s="199"/>
      <c r="D135" s="200" t="s">
        <v>71</v>
      </c>
      <c r="E135" s="212" t="s">
        <v>4618</v>
      </c>
      <c r="F135" s="212" t="s">
        <v>4619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P136</f>
        <v>0</v>
      </c>
      <c r="Q135" s="206"/>
      <c r="R135" s="207">
        <f>R136</f>
        <v>0</v>
      </c>
      <c r="S135" s="206"/>
      <c r="T135" s="208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79</v>
      </c>
      <c r="AT135" s="210" t="s">
        <v>71</v>
      </c>
      <c r="AU135" s="210" t="s">
        <v>79</v>
      </c>
      <c r="AY135" s="209" t="s">
        <v>160</v>
      </c>
      <c r="BK135" s="211">
        <f>BK136</f>
        <v>0</v>
      </c>
    </row>
    <row r="136" s="2" customFormat="1" ht="16.5" customHeight="1">
      <c r="A136" s="40"/>
      <c r="B136" s="41"/>
      <c r="C136" s="214" t="s">
        <v>328</v>
      </c>
      <c r="D136" s="214" t="s">
        <v>162</v>
      </c>
      <c r="E136" s="215" t="s">
        <v>4620</v>
      </c>
      <c r="F136" s="216" t="s">
        <v>4621</v>
      </c>
      <c r="G136" s="217" t="s">
        <v>4000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608</v>
      </c>
      <c r="AT136" s="225" t="s">
        <v>162</v>
      </c>
      <c r="AU136" s="225" t="s">
        <v>81</v>
      </c>
      <c r="AY136" s="19" t="s">
        <v>160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608</v>
      </c>
      <c r="BM136" s="225" t="s">
        <v>4622</v>
      </c>
    </row>
    <row r="137" s="12" customFormat="1" ht="22.8" customHeight="1">
      <c r="A137" s="12"/>
      <c r="B137" s="198"/>
      <c r="C137" s="199"/>
      <c r="D137" s="200" t="s">
        <v>71</v>
      </c>
      <c r="E137" s="212" t="s">
        <v>4623</v>
      </c>
      <c r="F137" s="212" t="s">
        <v>4006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SUM(P138:P157)</f>
        <v>0</v>
      </c>
      <c r="Q137" s="206"/>
      <c r="R137" s="207">
        <f>SUM(R138:R157)</f>
        <v>0</v>
      </c>
      <c r="S137" s="206"/>
      <c r="T137" s="208">
        <f>SUM(T138:T157)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79</v>
      </c>
      <c r="AT137" s="210" t="s">
        <v>71</v>
      </c>
      <c r="AU137" s="210" t="s">
        <v>79</v>
      </c>
      <c r="AY137" s="209" t="s">
        <v>160</v>
      </c>
      <c r="BK137" s="211">
        <f>SUM(BK138:BK157)</f>
        <v>0</v>
      </c>
    </row>
    <row r="138" s="2" customFormat="1" ht="16.5" customHeight="1">
      <c r="A138" s="40"/>
      <c r="B138" s="41"/>
      <c r="C138" s="214" t="s">
        <v>336</v>
      </c>
      <c r="D138" s="214" t="s">
        <v>162</v>
      </c>
      <c r="E138" s="215" t="s">
        <v>4624</v>
      </c>
      <c r="F138" s="216" t="s">
        <v>4008</v>
      </c>
      <c r="G138" s="217" t="s">
        <v>1596</v>
      </c>
      <c r="H138" s="218">
        <v>3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608</v>
      </c>
      <c r="AT138" s="225" t="s">
        <v>162</v>
      </c>
      <c r="AU138" s="225" t="s">
        <v>81</v>
      </c>
      <c r="AY138" s="19" t="s">
        <v>160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608</v>
      </c>
      <c r="BM138" s="225" t="s">
        <v>4625</v>
      </c>
    </row>
    <row r="139" s="2" customFormat="1" ht="16.5" customHeight="1">
      <c r="A139" s="40"/>
      <c r="B139" s="41"/>
      <c r="C139" s="214" t="s">
        <v>343</v>
      </c>
      <c r="D139" s="214" t="s">
        <v>162</v>
      </c>
      <c r="E139" s="215" t="s">
        <v>4010</v>
      </c>
      <c r="F139" s="216" t="s">
        <v>4011</v>
      </c>
      <c r="G139" s="217" t="s">
        <v>1596</v>
      </c>
      <c r="H139" s="218">
        <v>10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608</v>
      </c>
      <c r="AT139" s="225" t="s">
        <v>162</v>
      </c>
      <c r="AU139" s="225" t="s">
        <v>81</v>
      </c>
      <c r="AY139" s="19" t="s">
        <v>160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608</v>
      </c>
      <c r="BM139" s="225" t="s">
        <v>4626</v>
      </c>
    </row>
    <row r="140" s="2" customFormat="1" ht="16.5" customHeight="1">
      <c r="A140" s="40"/>
      <c r="B140" s="41"/>
      <c r="C140" s="214" t="s">
        <v>349</v>
      </c>
      <c r="D140" s="214" t="s">
        <v>162</v>
      </c>
      <c r="E140" s="215" t="s">
        <v>4013</v>
      </c>
      <c r="F140" s="216" t="s">
        <v>4014</v>
      </c>
      <c r="G140" s="217" t="s">
        <v>1596</v>
      </c>
      <c r="H140" s="218">
        <v>3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608</v>
      </c>
      <c r="AT140" s="225" t="s">
        <v>162</v>
      </c>
      <c r="AU140" s="225" t="s">
        <v>81</v>
      </c>
      <c r="AY140" s="19" t="s">
        <v>160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608</v>
      </c>
      <c r="BM140" s="225" t="s">
        <v>4627</v>
      </c>
    </row>
    <row r="141" s="2" customFormat="1" ht="16.5" customHeight="1">
      <c r="A141" s="40"/>
      <c r="B141" s="41"/>
      <c r="C141" s="214" t="s">
        <v>356</v>
      </c>
      <c r="D141" s="214" t="s">
        <v>162</v>
      </c>
      <c r="E141" s="215" t="s">
        <v>4016</v>
      </c>
      <c r="F141" s="216" t="s">
        <v>4017</v>
      </c>
      <c r="G141" s="217" t="s">
        <v>1596</v>
      </c>
      <c r="H141" s="218">
        <v>2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608</v>
      </c>
      <c r="AT141" s="225" t="s">
        <v>162</v>
      </c>
      <c r="AU141" s="225" t="s">
        <v>81</v>
      </c>
      <c r="AY141" s="19" t="s">
        <v>160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608</v>
      </c>
      <c r="BM141" s="225" t="s">
        <v>4628</v>
      </c>
    </row>
    <row r="142" s="2" customFormat="1" ht="16.5" customHeight="1">
      <c r="A142" s="40"/>
      <c r="B142" s="41"/>
      <c r="C142" s="214" t="s">
        <v>362</v>
      </c>
      <c r="D142" s="214" t="s">
        <v>162</v>
      </c>
      <c r="E142" s="215" t="s">
        <v>4019</v>
      </c>
      <c r="F142" s="216" t="s">
        <v>4020</v>
      </c>
      <c r="G142" s="217" t="s">
        <v>1596</v>
      </c>
      <c r="H142" s="218">
        <v>300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608</v>
      </c>
      <c r="AT142" s="225" t="s">
        <v>162</v>
      </c>
      <c r="AU142" s="225" t="s">
        <v>81</v>
      </c>
      <c r="AY142" s="19" t="s">
        <v>160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608</v>
      </c>
      <c r="BM142" s="225" t="s">
        <v>4629</v>
      </c>
    </row>
    <row r="143" s="2" customFormat="1" ht="16.5" customHeight="1">
      <c r="A143" s="40"/>
      <c r="B143" s="41"/>
      <c r="C143" s="214" t="s">
        <v>367</v>
      </c>
      <c r="D143" s="214" t="s">
        <v>162</v>
      </c>
      <c r="E143" s="215" t="s">
        <v>4022</v>
      </c>
      <c r="F143" s="216" t="s">
        <v>4023</v>
      </c>
      <c r="G143" s="217" t="s">
        <v>1596</v>
      </c>
      <c r="H143" s="218">
        <v>5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608</v>
      </c>
      <c r="AT143" s="225" t="s">
        <v>162</v>
      </c>
      <c r="AU143" s="225" t="s">
        <v>81</v>
      </c>
      <c r="AY143" s="19" t="s">
        <v>160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608</v>
      </c>
      <c r="BM143" s="225" t="s">
        <v>4630</v>
      </c>
    </row>
    <row r="144" s="2" customFormat="1" ht="16.5" customHeight="1">
      <c r="A144" s="40"/>
      <c r="B144" s="41"/>
      <c r="C144" s="214" t="s">
        <v>377</v>
      </c>
      <c r="D144" s="214" t="s">
        <v>162</v>
      </c>
      <c r="E144" s="215" t="s">
        <v>4025</v>
      </c>
      <c r="F144" s="216" t="s">
        <v>4026</v>
      </c>
      <c r="G144" s="217" t="s">
        <v>207</v>
      </c>
      <c r="H144" s="218">
        <v>150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608</v>
      </c>
      <c r="AT144" s="225" t="s">
        <v>162</v>
      </c>
      <c r="AU144" s="225" t="s">
        <v>81</v>
      </c>
      <c r="AY144" s="19" t="s">
        <v>160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608</v>
      </c>
      <c r="BM144" s="225" t="s">
        <v>4631</v>
      </c>
    </row>
    <row r="145" s="2" customFormat="1" ht="16.5" customHeight="1">
      <c r="A145" s="40"/>
      <c r="B145" s="41"/>
      <c r="C145" s="214" t="s">
        <v>384</v>
      </c>
      <c r="D145" s="214" t="s">
        <v>162</v>
      </c>
      <c r="E145" s="215" t="s">
        <v>4028</v>
      </c>
      <c r="F145" s="216" t="s">
        <v>4029</v>
      </c>
      <c r="G145" s="217" t="s">
        <v>207</v>
      </c>
      <c r="H145" s="218">
        <v>70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608</v>
      </c>
      <c r="AT145" s="225" t="s">
        <v>162</v>
      </c>
      <c r="AU145" s="225" t="s">
        <v>81</v>
      </c>
      <c r="AY145" s="19" t="s">
        <v>160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608</v>
      </c>
      <c r="BM145" s="225" t="s">
        <v>4632</v>
      </c>
    </row>
    <row r="146" s="2" customFormat="1" ht="16.5" customHeight="1">
      <c r="A146" s="40"/>
      <c r="B146" s="41"/>
      <c r="C146" s="214" t="s">
        <v>392</v>
      </c>
      <c r="D146" s="214" t="s">
        <v>162</v>
      </c>
      <c r="E146" s="215" t="s">
        <v>4031</v>
      </c>
      <c r="F146" s="216" t="s">
        <v>4032</v>
      </c>
      <c r="G146" s="217" t="s">
        <v>207</v>
      </c>
      <c r="H146" s="218">
        <v>100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608</v>
      </c>
      <c r="AT146" s="225" t="s">
        <v>162</v>
      </c>
      <c r="AU146" s="225" t="s">
        <v>81</v>
      </c>
      <c r="AY146" s="19" t="s">
        <v>160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608</v>
      </c>
      <c r="BM146" s="225" t="s">
        <v>4633</v>
      </c>
    </row>
    <row r="147" s="2" customFormat="1" ht="16.5" customHeight="1">
      <c r="A147" s="40"/>
      <c r="B147" s="41"/>
      <c r="C147" s="214" t="s">
        <v>398</v>
      </c>
      <c r="D147" s="214" t="s">
        <v>162</v>
      </c>
      <c r="E147" s="215" t="s">
        <v>4034</v>
      </c>
      <c r="F147" s="216" t="s">
        <v>4035</v>
      </c>
      <c r="G147" s="217" t="s">
        <v>207</v>
      </c>
      <c r="H147" s="218">
        <v>30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608</v>
      </c>
      <c r="AT147" s="225" t="s">
        <v>162</v>
      </c>
      <c r="AU147" s="225" t="s">
        <v>81</v>
      </c>
      <c r="AY147" s="19" t="s">
        <v>160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608</v>
      </c>
      <c r="BM147" s="225" t="s">
        <v>4634</v>
      </c>
    </row>
    <row r="148" s="2" customFormat="1" ht="16.5" customHeight="1">
      <c r="A148" s="40"/>
      <c r="B148" s="41"/>
      <c r="C148" s="214" t="s">
        <v>405</v>
      </c>
      <c r="D148" s="214" t="s">
        <v>162</v>
      </c>
      <c r="E148" s="215" t="s">
        <v>4037</v>
      </c>
      <c r="F148" s="216" t="s">
        <v>4038</v>
      </c>
      <c r="G148" s="217" t="s">
        <v>207</v>
      </c>
      <c r="H148" s="218">
        <v>50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608</v>
      </c>
      <c r="AT148" s="225" t="s">
        <v>162</v>
      </c>
      <c r="AU148" s="225" t="s">
        <v>81</v>
      </c>
      <c r="AY148" s="19" t="s">
        <v>160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608</v>
      </c>
      <c r="BM148" s="225" t="s">
        <v>4635</v>
      </c>
    </row>
    <row r="149" s="2" customFormat="1" ht="16.5" customHeight="1">
      <c r="A149" s="40"/>
      <c r="B149" s="41"/>
      <c r="C149" s="214" t="s">
        <v>411</v>
      </c>
      <c r="D149" s="214" t="s">
        <v>162</v>
      </c>
      <c r="E149" s="215" t="s">
        <v>4040</v>
      </c>
      <c r="F149" s="216" t="s">
        <v>4041</v>
      </c>
      <c r="G149" s="217" t="s">
        <v>207</v>
      </c>
      <c r="H149" s="218">
        <v>30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608</v>
      </c>
      <c r="AT149" s="225" t="s">
        <v>162</v>
      </c>
      <c r="AU149" s="225" t="s">
        <v>81</v>
      </c>
      <c r="AY149" s="19" t="s">
        <v>160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608</v>
      </c>
      <c r="BM149" s="225" t="s">
        <v>4636</v>
      </c>
    </row>
    <row r="150" s="2" customFormat="1" ht="16.5" customHeight="1">
      <c r="A150" s="40"/>
      <c r="B150" s="41"/>
      <c r="C150" s="214" t="s">
        <v>419</v>
      </c>
      <c r="D150" s="214" t="s">
        <v>162</v>
      </c>
      <c r="E150" s="215" t="s">
        <v>4043</v>
      </c>
      <c r="F150" s="216" t="s">
        <v>4044</v>
      </c>
      <c r="G150" s="217" t="s">
        <v>207</v>
      </c>
      <c r="H150" s="218">
        <v>15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608</v>
      </c>
      <c r="AT150" s="225" t="s">
        <v>162</v>
      </c>
      <c r="AU150" s="225" t="s">
        <v>81</v>
      </c>
      <c r="AY150" s="19" t="s">
        <v>160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608</v>
      </c>
      <c r="BM150" s="225" t="s">
        <v>4637</v>
      </c>
    </row>
    <row r="151" s="2" customFormat="1" ht="16.5" customHeight="1">
      <c r="A151" s="40"/>
      <c r="B151" s="41"/>
      <c r="C151" s="214" t="s">
        <v>426</v>
      </c>
      <c r="D151" s="214" t="s">
        <v>162</v>
      </c>
      <c r="E151" s="215" t="s">
        <v>4046</v>
      </c>
      <c r="F151" s="216" t="s">
        <v>4047</v>
      </c>
      <c r="G151" s="217" t="s">
        <v>207</v>
      </c>
      <c r="H151" s="218">
        <v>10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608</v>
      </c>
      <c r="AT151" s="225" t="s">
        <v>162</v>
      </c>
      <c r="AU151" s="225" t="s">
        <v>81</v>
      </c>
      <c r="AY151" s="19" t="s">
        <v>160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608</v>
      </c>
      <c r="BM151" s="225" t="s">
        <v>4638</v>
      </c>
    </row>
    <row r="152" s="2" customFormat="1" ht="16.5" customHeight="1">
      <c r="A152" s="40"/>
      <c r="B152" s="41"/>
      <c r="C152" s="214" t="s">
        <v>435</v>
      </c>
      <c r="D152" s="214" t="s">
        <v>162</v>
      </c>
      <c r="E152" s="215" t="s">
        <v>4049</v>
      </c>
      <c r="F152" s="216" t="s">
        <v>4050</v>
      </c>
      <c r="G152" s="217" t="s">
        <v>207</v>
      </c>
      <c r="H152" s="218">
        <v>10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608</v>
      </c>
      <c r="AT152" s="225" t="s">
        <v>162</v>
      </c>
      <c r="AU152" s="225" t="s">
        <v>81</v>
      </c>
      <c r="AY152" s="19" t="s">
        <v>160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608</v>
      </c>
      <c r="BM152" s="225" t="s">
        <v>4639</v>
      </c>
    </row>
    <row r="153" s="2" customFormat="1" ht="16.5" customHeight="1">
      <c r="A153" s="40"/>
      <c r="B153" s="41"/>
      <c r="C153" s="214" t="s">
        <v>452</v>
      </c>
      <c r="D153" s="214" t="s">
        <v>162</v>
      </c>
      <c r="E153" s="215" t="s">
        <v>4052</v>
      </c>
      <c r="F153" s="216" t="s">
        <v>4053</v>
      </c>
      <c r="G153" s="217" t="s">
        <v>207</v>
      </c>
      <c r="H153" s="218">
        <v>5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608</v>
      </c>
      <c r="AT153" s="225" t="s">
        <v>162</v>
      </c>
      <c r="AU153" s="225" t="s">
        <v>81</v>
      </c>
      <c r="AY153" s="19" t="s">
        <v>160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608</v>
      </c>
      <c r="BM153" s="225" t="s">
        <v>4640</v>
      </c>
    </row>
    <row r="154" s="2" customFormat="1" ht="16.5" customHeight="1">
      <c r="A154" s="40"/>
      <c r="B154" s="41"/>
      <c r="C154" s="214" t="s">
        <v>457</v>
      </c>
      <c r="D154" s="214" t="s">
        <v>162</v>
      </c>
      <c r="E154" s="215" t="s">
        <v>4055</v>
      </c>
      <c r="F154" s="216" t="s">
        <v>4056</v>
      </c>
      <c r="G154" s="217" t="s">
        <v>207</v>
      </c>
      <c r="H154" s="218">
        <v>400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608</v>
      </c>
      <c r="AT154" s="225" t="s">
        <v>162</v>
      </c>
      <c r="AU154" s="225" t="s">
        <v>81</v>
      </c>
      <c r="AY154" s="19" t="s">
        <v>160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608</v>
      </c>
      <c r="BM154" s="225" t="s">
        <v>4641</v>
      </c>
    </row>
    <row r="155" s="2" customFormat="1" ht="16.5" customHeight="1">
      <c r="A155" s="40"/>
      <c r="B155" s="41"/>
      <c r="C155" s="214" t="s">
        <v>462</v>
      </c>
      <c r="D155" s="214" t="s">
        <v>162</v>
      </c>
      <c r="E155" s="215" t="s">
        <v>4058</v>
      </c>
      <c r="F155" s="216" t="s">
        <v>4059</v>
      </c>
      <c r="G155" s="217" t="s">
        <v>617</v>
      </c>
      <c r="H155" s="218">
        <v>80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608</v>
      </c>
      <c r="AT155" s="225" t="s">
        <v>162</v>
      </c>
      <c r="AU155" s="225" t="s">
        <v>81</v>
      </c>
      <c r="AY155" s="19" t="s">
        <v>160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608</v>
      </c>
      <c r="BM155" s="225" t="s">
        <v>4642</v>
      </c>
    </row>
    <row r="156" s="2" customFormat="1" ht="16.5" customHeight="1">
      <c r="A156" s="40"/>
      <c r="B156" s="41"/>
      <c r="C156" s="214" t="s">
        <v>469</v>
      </c>
      <c r="D156" s="214" t="s">
        <v>162</v>
      </c>
      <c r="E156" s="215" t="s">
        <v>4061</v>
      </c>
      <c r="F156" s="216" t="s">
        <v>4062</v>
      </c>
      <c r="G156" s="217" t="s">
        <v>617</v>
      </c>
      <c r="H156" s="218">
        <v>100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608</v>
      </c>
      <c r="AT156" s="225" t="s">
        <v>162</v>
      </c>
      <c r="AU156" s="225" t="s">
        <v>81</v>
      </c>
      <c r="AY156" s="19" t="s">
        <v>160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608</v>
      </c>
      <c r="BM156" s="225" t="s">
        <v>4643</v>
      </c>
    </row>
    <row r="157" s="2" customFormat="1" ht="16.5" customHeight="1">
      <c r="A157" s="40"/>
      <c r="B157" s="41"/>
      <c r="C157" s="214" t="s">
        <v>476</v>
      </c>
      <c r="D157" s="214" t="s">
        <v>162</v>
      </c>
      <c r="E157" s="215" t="s">
        <v>4064</v>
      </c>
      <c r="F157" s="216" t="s">
        <v>4644</v>
      </c>
      <c r="G157" s="217" t="s">
        <v>222</v>
      </c>
      <c r="H157" s="218">
        <v>3</v>
      </c>
      <c r="I157" s="219"/>
      <c r="J157" s="220">
        <f>ROUND(I157*H157,2)</f>
        <v>0</v>
      </c>
      <c r="K157" s="216" t="s">
        <v>19</v>
      </c>
      <c r="L157" s="46"/>
      <c r="M157" s="294" t="s">
        <v>19</v>
      </c>
      <c r="N157" s="295" t="s">
        <v>43</v>
      </c>
      <c r="O157" s="292"/>
      <c r="P157" s="296">
        <f>O157*H157</f>
        <v>0</v>
      </c>
      <c r="Q157" s="296">
        <v>0</v>
      </c>
      <c r="R157" s="296">
        <f>Q157*H157</f>
        <v>0</v>
      </c>
      <c r="S157" s="296">
        <v>0</v>
      </c>
      <c r="T157" s="29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608</v>
      </c>
      <c r="AT157" s="225" t="s">
        <v>162</v>
      </c>
      <c r="AU157" s="225" t="s">
        <v>81</v>
      </c>
      <c r="AY157" s="19" t="s">
        <v>160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608</v>
      </c>
      <c r="BM157" s="225" t="s">
        <v>4645</v>
      </c>
    </row>
    <row r="158" s="2" customFormat="1" ht="6.96" customHeight="1">
      <c r="A158" s="40"/>
      <c r="B158" s="61"/>
      <c r="C158" s="62"/>
      <c r="D158" s="62"/>
      <c r="E158" s="62"/>
      <c r="F158" s="62"/>
      <c r="G158" s="62"/>
      <c r="H158" s="62"/>
      <c r="I158" s="62"/>
      <c r="J158" s="62"/>
      <c r="K158" s="62"/>
      <c r="L158" s="46"/>
      <c r="M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</sheetData>
  <sheetProtection sheet="1" autoFilter="0" formatColumns="0" formatRows="0" objects="1" scenarios="1" spinCount="100000" saltValue="T6X7EonPenMfhvNQDnmUQ4dD3Zc7MtomKQnvEPyiLXlWhWaOE2fylka+qtucahMQwcJrfzqVBGCWZ7hlFT1U5A==" hashValue="0f6LY+ZOqk5cKgalmFRkWf5eHSV94FkVeqR9rmd0yBBnMCJlAFAVWnDiJyNYiH4NK+EfMlhQrdZ9WlIYyPU9rA==" algorithmName="SHA-512" password="CC35"/>
  <autoFilter ref="C97:K1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1" customFormat="1" ht="12" customHeight="1">
      <c r="B8" s="22"/>
      <c r="D8" s="144" t="s">
        <v>122</v>
      </c>
      <c r="L8" s="22"/>
    </row>
    <row r="9" s="2" customFormat="1" ht="16.5" customHeight="1">
      <c r="A9" s="40"/>
      <c r="B9" s="46"/>
      <c r="C9" s="40"/>
      <c r="D9" s="40"/>
      <c r="E9" s="145" t="s">
        <v>123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4646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22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ROUND((SUM(BE98:BE167)),  2)</f>
        <v>0</v>
      </c>
      <c r="G35" s="40"/>
      <c r="H35" s="40"/>
      <c r="I35" s="159">
        <v>0.20999999999999999</v>
      </c>
      <c r="J35" s="158">
        <f>ROUND(((SUM(BE98:BE167))*I35),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ROUND((SUM(BF98:BF167)),  2)</f>
        <v>0</v>
      </c>
      <c r="G36" s="40"/>
      <c r="H36" s="40"/>
      <c r="I36" s="159">
        <v>0.14999999999999999</v>
      </c>
      <c r="J36" s="158">
        <f>ROUND(((SUM(BF98:BF167))*I36),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ROUND((SUM(BG98:BG167)),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ROUND((SUM(BH98:BH167)),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ROUND((SUM(BI98:BI167)),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A - stavební úpravy a přístavba - Urgentní příjem Nemocnice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01.4-6 - EPS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26. 1. 2023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127</v>
      </c>
      <c r="D61" s="173"/>
      <c r="E61" s="173"/>
      <c r="F61" s="173"/>
      <c r="G61" s="173"/>
      <c r="H61" s="173"/>
      <c r="I61" s="173"/>
      <c r="J61" s="174" t="s">
        <v>128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6"/>
      <c r="C64" s="177"/>
      <c r="D64" s="178" t="s">
        <v>4647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4648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4649</v>
      </c>
      <c r="E66" s="179"/>
      <c r="F66" s="179"/>
      <c r="G66" s="179"/>
      <c r="H66" s="179"/>
      <c r="I66" s="179"/>
      <c r="J66" s="180">
        <f>J111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4650</v>
      </c>
      <c r="E67" s="184"/>
      <c r="F67" s="184"/>
      <c r="G67" s="184"/>
      <c r="H67" s="184"/>
      <c r="I67" s="184"/>
      <c r="J67" s="185">
        <f>J112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4651</v>
      </c>
      <c r="E68" s="184"/>
      <c r="F68" s="184"/>
      <c r="G68" s="184"/>
      <c r="H68" s="184"/>
      <c r="I68" s="184"/>
      <c r="J68" s="185">
        <f>J116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4652</v>
      </c>
      <c r="E69" s="184"/>
      <c r="F69" s="184"/>
      <c r="G69" s="184"/>
      <c r="H69" s="184"/>
      <c r="I69" s="184"/>
      <c r="J69" s="185">
        <f>J121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4653</v>
      </c>
      <c r="E70" s="184"/>
      <c r="F70" s="184"/>
      <c r="G70" s="184"/>
      <c r="H70" s="184"/>
      <c r="I70" s="184"/>
      <c r="J70" s="185">
        <f>J130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4654</v>
      </c>
      <c r="E71" s="184"/>
      <c r="F71" s="184"/>
      <c r="G71" s="184"/>
      <c r="H71" s="184"/>
      <c r="I71" s="184"/>
      <c r="J71" s="185">
        <f>J137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4655</v>
      </c>
      <c r="E72" s="184"/>
      <c r="F72" s="184"/>
      <c r="G72" s="184"/>
      <c r="H72" s="184"/>
      <c r="I72" s="184"/>
      <c r="J72" s="185">
        <f>J143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4656</v>
      </c>
      <c r="E73" s="184"/>
      <c r="F73" s="184"/>
      <c r="G73" s="184"/>
      <c r="H73" s="184"/>
      <c r="I73" s="184"/>
      <c r="J73" s="185">
        <f>J151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3947</v>
      </c>
      <c r="E74" s="179"/>
      <c r="F74" s="179"/>
      <c r="G74" s="179"/>
      <c r="H74" s="179"/>
      <c r="I74" s="179"/>
      <c r="J74" s="180">
        <f>J158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7"/>
      <c r="D75" s="183" t="s">
        <v>4657</v>
      </c>
      <c r="E75" s="184"/>
      <c r="F75" s="184"/>
      <c r="G75" s="184"/>
      <c r="H75" s="184"/>
      <c r="I75" s="184"/>
      <c r="J75" s="185">
        <f>J159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4658</v>
      </c>
      <c r="E76" s="184"/>
      <c r="F76" s="184"/>
      <c r="G76" s="184"/>
      <c r="H76" s="184"/>
      <c r="I76" s="184"/>
      <c r="J76" s="185">
        <f>J164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145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Pavilon A - stavební úpravy a přístavba - Urgentní příjem Nemocnice Krnov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122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123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124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01.4-6 - EPS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26. 1. 2023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 xml:space="preserve"> </v>
      </c>
      <c r="G94" s="42"/>
      <c r="H94" s="42"/>
      <c r="I94" s="34" t="s">
        <v>31</v>
      </c>
      <c r="J94" s="38" t="str">
        <f>E23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34</v>
      </c>
      <c r="J95" s="38" t="str">
        <f>E26</f>
        <v xml:space="preserve"> 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146</v>
      </c>
      <c r="D97" s="190" t="s">
        <v>57</v>
      </c>
      <c r="E97" s="190" t="s">
        <v>53</v>
      </c>
      <c r="F97" s="190" t="s">
        <v>54</v>
      </c>
      <c r="G97" s="190" t="s">
        <v>147</v>
      </c>
      <c r="H97" s="190" t="s">
        <v>148</v>
      </c>
      <c r="I97" s="190" t="s">
        <v>149</v>
      </c>
      <c r="J97" s="190" t="s">
        <v>128</v>
      </c>
      <c r="K97" s="191" t="s">
        <v>150</v>
      </c>
      <c r="L97" s="192"/>
      <c r="M97" s="94" t="s">
        <v>19</v>
      </c>
      <c r="N97" s="95" t="s">
        <v>42</v>
      </c>
      <c r="O97" s="95" t="s">
        <v>151</v>
      </c>
      <c r="P97" s="95" t="s">
        <v>152</v>
      </c>
      <c r="Q97" s="95" t="s">
        <v>153</v>
      </c>
      <c r="R97" s="95" t="s">
        <v>154</v>
      </c>
      <c r="S97" s="95" t="s">
        <v>155</v>
      </c>
      <c r="T97" s="96" t="s">
        <v>156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157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P99+P111+P158</f>
        <v>0</v>
      </c>
      <c r="Q98" s="98"/>
      <c r="R98" s="195">
        <f>R99+R111+R158</f>
        <v>0</v>
      </c>
      <c r="S98" s="98"/>
      <c r="T98" s="196">
        <f>T99+T111+T158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129</v>
      </c>
      <c r="BK98" s="197">
        <f>BK99+BK111+BK158</f>
        <v>0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4659</v>
      </c>
      <c r="F99" s="201" t="s">
        <v>4660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</f>
        <v>0</v>
      </c>
      <c r="Q99" s="206"/>
      <c r="R99" s="207">
        <f>R100</f>
        <v>0</v>
      </c>
      <c r="S99" s="206"/>
      <c r="T99" s="208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72</v>
      </c>
      <c r="AY99" s="209" t="s">
        <v>160</v>
      </c>
      <c r="BK99" s="211">
        <f>BK100</f>
        <v>0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3996</v>
      </c>
      <c r="F100" s="212" t="s">
        <v>4661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SUM(P101:P110)</f>
        <v>0</v>
      </c>
      <c r="Q100" s="206"/>
      <c r="R100" s="207">
        <f>SUM(R101:R110)</f>
        <v>0</v>
      </c>
      <c r="S100" s="206"/>
      <c r="T100" s="208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79</v>
      </c>
      <c r="AT100" s="210" t="s">
        <v>71</v>
      </c>
      <c r="AU100" s="210" t="s">
        <v>79</v>
      </c>
      <c r="AY100" s="209" t="s">
        <v>160</v>
      </c>
      <c r="BK100" s="211">
        <f>SUM(BK101:BK110)</f>
        <v>0</v>
      </c>
    </row>
    <row r="101" s="2" customFormat="1" ht="16.5" customHeight="1">
      <c r="A101" s="40"/>
      <c r="B101" s="41"/>
      <c r="C101" s="214" t="s">
        <v>79</v>
      </c>
      <c r="D101" s="214" t="s">
        <v>162</v>
      </c>
      <c r="E101" s="215" t="s">
        <v>4662</v>
      </c>
      <c r="F101" s="216" t="s">
        <v>4663</v>
      </c>
      <c r="G101" s="217" t="s">
        <v>1596</v>
      </c>
      <c r="H101" s="218">
        <v>4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608</v>
      </c>
      <c r="AT101" s="225" t="s">
        <v>162</v>
      </c>
      <c r="AU101" s="225" t="s">
        <v>81</v>
      </c>
      <c r="AY101" s="19" t="s">
        <v>160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608</v>
      </c>
      <c r="BM101" s="225" t="s">
        <v>4664</v>
      </c>
    </row>
    <row r="102" s="2" customFormat="1" ht="16.5" customHeight="1">
      <c r="A102" s="40"/>
      <c r="B102" s="41"/>
      <c r="C102" s="214" t="s">
        <v>81</v>
      </c>
      <c r="D102" s="214" t="s">
        <v>162</v>
      </c>
      <c r="E102" s="215" t="s">
        <v>4665</v>
      </c>
      <c r="F102" s="216" t="s">
        <v>4666</v>
      </c>
      <c r="G102" s="217" t="s">
        <v>4667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608</v>
      </c>
      <c r="AT102" s="225" t="s">
        <v>162</v>
      </c>
      <c r="AU102" s="225" t="s">
        <v>81</v>
      </c>
      <c r="AY102" s="19" t="s">
        <v>160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608</v>
      </c>
      <c r="BM102" s="225" t="s">
        <v>4668</v>
      </c>
    </row>
    <row r="103" s="2" customFormat="1" ht="16.5" customHeight="1">
      <c r="A103" s="40"/>
      <c r="B103" s="41"/>
      <c r="C103" s="214" t="s">
        <v>178</v>
      </c>
      <c r="D103" s="214" t="s">
        <v>162</v>
      </c>
      <c r="E103" s="215" t="s">
        <v>4669</v>
      </c>
      <c r="F103" s="216" t="s">
        <v>4670</v>
      </c>
      <c r="G103" s="217" t="s">
        <v>1596</v>
      </c>
      <c r="H103" s="218">
        <v>43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608</v>
      </c>
      <c r="AT103" s="225" t="s">
        <v>162</v>
      </c>
      <c r="AU103" s="225" t="s">
        <v>81</v>
      </c>
      <c r="AY103" s="19" t="s">
        <v>160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608</v>
      </c>
      <c r="BM103" s="225" t="s">
        <v>4671</v>
      </c>
    </row>
    <row r="104" s="2" customFormat="1" ht="16.5" customHeight="1">
      <c r="A104" s="40"/>
      <c r="B104" s="41"/>
      <c r="C104" s="214" t="s">
        <v>167</v>
      </c>
      <c r="D104" s="214" t="s">
        <v>162</v>
      </c>
      <c r="E104" s="215" t="s">
        <v>4672</v>
      </c>
      <c r="F104" s="216" t="s">
        <v>4673</v>
      </c>
      <c r="G104" s="217" t="s">
        <v>1596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608</v>
      </c>
      <c r="AT104" s="225" t="s">
        <v>162</v>
      </c>
      <c r="AU104" s="225" t="s">
        <v>81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608</v>
      </c>
      <c r="BM104" s="225" t="s">
        <v>4674</v>
      </c>
    </row>
    <row r="105" s="2" customFormat="1" ht="16.5" customHeight="1">
      <c r="A105" s="40"/>
      <c r="B105" s="41"/>
      <c r="C105" s="214" t="s">
        <v>199</v>
      </c>
      <c r="D105" s="214" t="s">
        <v>162</v>
      </c>
      <c r="E105" s="215" t="s">
        <v>4675</v>
      </c>
      <c r="F105" s="216" t="s">
        <v>4676</v>
      </c>
      <c r="G105" s="217" t="s">
        <v>1596</v>
      </c>
      <c r="H105" s="218">
        <v>22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608</v>
      </c>
      <c r="AT105" s="225" t="s">
        <v>162</v>
      </c>
      <c r="AU105" s="225" t="s">
        <v>81</v>
      </c>
      <c r="AY105" s="19" t="s">
        <v>160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608</v>
      </c>
      <c r="BM105" s="225" t="s">
        <v>4677</v>
      </c>
    </row>
    <row r="106" s="2" customFormat="1" ht="16.5" customHeight="1">
      <c r="A106" s="40"/>
      <c r="B106" s="41"/>
      <c r="C106" s="214" t="s">
        <v>204</v>
      </c>
      <c r="D106" s="214" t="s">
        <v>162</v>
      </c>
      <c r="E106" s="215" t="s">
        <v>4678</v>
      </c>
      <c r="F106" s="216" t="s">
        <v>4679</v>
      </c>
      <c r="G106" s="217" t="s">
        <v>1596</v>
      </c>
      <c r="H106" s="218">
        <v>44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608</v>
      </c>
      <c r="AT106" s="225" t="s">
        <v>162</v>
      </c>
      <c r="AU106" s="225" t="s">
        <v>81</v>
      </c>
      <c r="AY106" s="19" t="s">
        <v>160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608</v>
      </c>
      <c r="BM106" s="225" t="s">
        <v>4680</v>
      </c>
    </row>
    <row r="107" s="2" customFormat="1" ht="16.5" customHeight="1">
      <c r="A107" s="40"/>
      <c r="B107" s="41"/>
      <c r="C107" s="214" t="s">
        <v>213</v>
      </c>
      <c r="D107" s="214" t="s">
        <v>162</v>
      </c>
      <c r="E107" s="215" t="s">
        <v>4681</v>
      </c>
      <c r="F107" s="216" t="s">
        <v>4682</v>
      </c>
      <c r="G107" s="217" t="s">
        <v>1596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608</v>
      </c>
      <c r="AT107" s="225" t="s">
        <v>162</v>
      </c>
      <c r="AU107" s="225" t="s">
        <v>81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608</v>
      </c>
      <c r="BM107" s="225" t="s">
        <v>4683</v>
      </c>
    </row>
    <row r="108" s="2" customFormat="1" ht="16.5" customHeight="1">
      <c r="A108" s="40"/>
      <c r="B108" s="41"/>
      <c r="C108" s="214" t="s">
        <v>219</v>
      </c>
      <c r="D108" s="214" t="s">
        <v>162</v>
      </c>
      <c r="E108" s="215" t="s">
        <v>4684</v>
      </c>
      <c r="F108" s="216" t="s">
        <v>4685</v>
      </c>
      <c r="G108" s="217" t="s">
        <v>1596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608</v>
      </c>
      <c r="AT108" s="225" t="s">
        <v>162</v>
      </c>
      <c r="AU108" s="225" t="s">
        <v>81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608</v>
      </c>
      <c r="BM108" s="225" t="s">
        <v>4686</v>
      </c>
    </row>
    <row r="109" s="2" customFormat="1" ht="21.75" customHeight="1">
      <c r="A109" s="40"/>
      <c r="B109" s="41"/>
      <c r="C109" s="214" t="s">
        <v>228</v>
      </c>
      <c r="D109" s="214" t="s">
        <v>162</v>
      </c>
      <c r="E109" s="215" t="s">
        <v>4687</v>
      </c>
      <c r="F109" s="216" t="s">
        <v>4688</v>
      </c>
      <c r="G109" s="217" t="s">
        <v>1596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608</v>
      </c>
      <c r="AT109" s="225" t="s">
        <v>162</v>
      </c>
      <c r="AU109" s="225" t="s">
        <v>81</v>
      </c>
      <c r="AY109" s="19" t="s">
        <v>160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608</v>
      </c>
      <c r="BM109" s="225" t="s">
        <v>4689</v>
      </c>
    </row>
    <row r="110" s="2" customFormat="1" ht="16.5" customHeight="1">
      <c r="A110" s="40"/>
      <c r="B110" s="41"/>
      <c r="C110" s="214" t="s">
        <v>212</v>
      </c>
      <c r="D110" s="214" t="s">
        <v>162</v>
      </c>
      <c r="E110" s="215" t="s">
        <v>4690</v>
      </c>
      <c r="F110" s="216" t="s">
        <v>4691</v>
      </c>
      <c r="G110" s="217" t="s">
        <v>1596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608</v>
      </c>
      <c r="AT110" s="225" t="s">
        <v>162</v>
      </c>
      <c r="AU110" s="225" t="s">
        <v>81</v>
      </c>
      <c r="AY110" s="19" t="s">
        <v>160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608</v>
      </c>
      <c r="BM110" s="225" t="s">
        <v>4692</v>
      </c>
    </row>
    <row r="111" s="12" customFormat="1" ht="25.92" customHeight="1">
      <c r="A111" s="12"/>
      <c r="B111" s="198"/>
      <c r="C111" s="199"/>
      <c r="D111" s="200" t="s">
        <v>71</v>
      </c>
      <c r="E111" s="201" t="s">
        <v>4693</v>
      </c>
      <c r="F111" s="201" t="s">
        <v>4694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P112+P116+P121+P130+P137+P143+P151</f>
        <v>0</v>
      </c>
      <c r="Q111" s="206"/>
      <c r="R111" s="207">
        <f>R112+R116+R121+R130+R137+R143+R151</f>
        <v>0</v>
      </c>
      <c r="S111" s="206"/>
      <c r="T111" s="208">
        <f>T112+T116+T121+T130+T137+T143+T151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79</v>
      </c>
      <c r="AT111" s="210" t="s">
        <v>71</v>
      </c>
      <c r="AU111" s="210" t="s">
        <v>72</v>
      </c>
      <c r="AY111" s="209" t="s">
        <v>160</v>
      </c>
      <c r="BK111" s="211">
        <f>BK112+BK116+BK121+BK130+BK137+BK143+BK151</f>
        <v>0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4695</v>
      </c>
      <c r="F112" s="212" t="s">
        <v>4696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SUM(P113:P115)</f>
        <v>0</v>
      </c>
      <c r="Q112" s="206"/>
      <c r="R112" s="207">
        <f>SUM(R113:R115)</f>
        <v>0</v>
      </c>
      <c r="S112" s="206"/>
      <c r="T112" s="208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79</v>
      </c>
      <c r="AT112" s="210" t="s">
        <v>71</v>
      </c>
      <c r="AU112" s="210" t="s">
        <v>79</v>
      </c>
      <c r="AY112" s="209" t="s">
        <v>160</v>
      </c>
      <c r="BK112" s="211">
        <f>SUM(BK113:BK115)</f>
        <v>0</v>
      </c>
    </row>
    <row r="113" s="2" customFormat="1" ht="16.5" customHeight="1">
      <c r="A113" s="40"/>
      <c r="B113" s="41"/>
      <c r="C113" s="214" t="s">
        <v>239</v>
      </c>
      <c r="D113" s="214" t="s">
        <v>162</v>
      </c>
      <c r="E113" s="215" t="s">
        <v>4697</v>
      </c>
      <c r="F113" s="216" t="s">
        <v>4698</v>
      </c>
      <c r="G113" s="217" t="s">
        <v>1596</v>
      </c>
      <c r="H113" s="218">
        <v>19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167</v>
      </c>
      <c r="AT113" s="225" t="s">
        <v>162</v>
      </c>
      <c r="AU113" s="225" t="s">
        <v>81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167</v>
      </c>
      <c r="BM113" s="225" t="s">
        <v>4699</v>
      </c>
    </row>
    <row r="114" s="2" customFormat="1" ht="16.5" customHeight="1">
      <c r="A114" s="40"/>
      <c r="B114" s="41"/>
      <c r="C114" s="214" t="s">
        <v>244</v>
      </c>
      <c r="D114" s="214" t="s">
        <v>162</v>
      </c>
      <c r="E114" s="215" t="s">
        <v>4700</v>
      </c>
      <c r="F114" s="216" t="s">
        <v>4701</v>
      </c>
      <c r="G114" s="217" t="s">
        <v>1596</v>
      </c>
      <c r="H114" s="218">
        <v>19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167</v>
      </c>
      <c r="AT114" s="225" t="s">
        <v>162</v>
      </c>
      <c r="AU114" s="225" t="s">
        <v>81</v>
      </c>
      <c r="AY114" s="19" t="s">
        <v>160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167</v>
      </c>
      <c r="BM114" s="225" t="s">
        <v>4702</v>
      </c>
    </row>
    <row r="115" s="2" customFormat="1" ht="16.5" customHeight="1">
      <c r="A115" s="40"/>
      <c r="B115" s="41"/>
      <c r="C115" s="214" t="s">
        <v>250</v>
      </c>
      <c r="D115" s="214" t="s">
        <v>162</v>
      </c>
      <c r="E115" s="215" t="s">
        <v>4703</v>
      </c>
      <c r="F115" s="216" t="s">
        <v>4704</v>
      </c>
      <c r="G115" s="217" t="s">
        <v>4667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167</v>
      </c>
      <c r="AT115" s="225" t="s">
        <v>162</v>
      </c>
      <c r="AU115" s="225" t="s">
        <v>81</v>
      </c>
      <c r="AY115" s="19" t="s">
        <v>160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167</v>
      </c>
      <c r="BM115" s="225" t="s">
        <v>4705</v>
      </c>
    </row>
    <row r="116" s="12" customFormat="1" ht="22.8" customHeight="1">
      <c r="A116" s="12"/>
      <c r="B116" s="198"/>
      <c r="C116" s="199"/>
      <c r="D116" s="200" t="s">
        <v>71</v>
      </c>
      <c r="E116" s="212" t="s">
        <v>4067</v>
      </c>
      <c r="F116" s="212" t="s">
        <v>4706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SUM(P117:P120)</f>
        <v>0</v>
      </c>
      <c r="Q116" s="206"/>
      <c r="R116" s="207">
        <f>SUM(R117:R120)</f>
        <v>0</v>
      </c>
      <c r="S116" s="206"/>
      <c r="T116" s="208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79</v>
      </c>
      <c r="AT116" s="210" t="s">
        <v>71</v>
      </c>
      <c r="AU116" s="210" t="s">
        <v>79</v>
      </c>
      <c r="AY116" s="209" t="s">
        <v>160</v>
      </c>
      <c r="BK116" s="211">
        <f>SUM(BK117:BK120)</f>
        <v>0</v>
      </c>
    </row>
    <row r="117" s="2" customFormat="1" ht="16.5" customHeight="1">
      <c r="A117" s="40"/>
      <c r="B117" s="41"/>
      <c r="C117" s="214" t="s">
        <v>257</v>
      </c>
      <c r="D117" s="214" t="s">
        <v>162</v>
      </c>
      <c r="E117" s="215" t="s">
        <v>4707</v>
      </c>
      <c r="F117" s="216" t="s">
        <v>4708</v>
      </c>
      <c r="G117" s="217" t="s">
        <v>1596</v>
      </c>
      <c r="H117" s="218">
        <v>4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608</v>
      </c>
      <c r="AT117" s="225" t="s">
        <v>162</v>
      </c>
      <c r="AU117" s="225" t="s">
        <v>81</v>
      </c>
      <c r="AY117" s="19" t="s">
        <v>160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608</v>
      </c>
      <c r="BM117" s="225" t="s">
        <v>4709</v>
      </c>
    </row>
    <row r="118" s="2" customFormat="1" ht="16.5" customHeight="1">
      <c r="A118" s="40"/>
      <c r="B118" s="41"/>
      <c r="C118" s="214" t="s">
        <v>8</v>
      </c>
      <c r="D118" s="214" t="s">
        <v>162</v>
      </c>
      <c r="E118" s="215" t="s">
        <v>4710</v>
      </c>
      <c r="F118" s="216" t="s">
        <v>4711</v>
      </c>
      <c r="G118" s="217" t="s">
        <v>1596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608</v>
      </c>
      <c r="AT118" s="225" t="s">
        <v>162</v>
      </c>
      <c r="AU118" s="225" t="s">
        <v>81</v>
      </c>
      <c r="AY118" s="19" t="s">
        <v>160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608</v>
      </c>
      <c r="BM118" s="225" t="s">
        <v>4712</v>
      </c>
    </row>
    <row r="119" s="2" customFormat="1" ht="16.5" customHeight="1">
      <c r="A119" s="40"/>
      <c r="B119" s="41"/>
      <c r="C119" s="214" t="s">
        <v>269</v>
      </c>
      <c r="D119" s="214" t="s">
        <v>162</v>
      </c>
      <c r="E119" s="215" t="s">
        <v>4713</v>
      </c>
      <c r="F119" s="216" t="s">
        <v>4714</v>
      </c>
      <c r="G119" s="217" t="s">
        <v>1596</v>
      </c>
      <c r="H119" s="218">
        <v>50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608</v>
      </c>
      <c r="AT119" s="225" t="s">
        <v>162</v>
      </c>
      <c r="AU119" s="225" t="s">
        <v>81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608</v>
      </c>
      <c r="BM119" s="225" t="s">
        <v>4715</v>
      </c>
    </row>
    <row r="120" s="2" customFormat="1" ht="16.5" customHeight="1">
      <c r="A120" s="40"/>
      <c r="B120" s="41"/>
      <c r="C120" s="214" t="s">
        <v>275</v>
      </c>
      <c r="D120" s="214" t="s">
        <v>162</v>
      </c>
      <c r="E120" s="215" t="s">
        <v>4716</v>
      </c>
      <c r="F120" s="216" t="s">
        <v>4717</v>
      </c>
      <c r="G120" s="217" t="s">
        <v>1596</v>
      </c>
      <c r="H120" s="218">
        <v>50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608</v>
      </c>
      <c r="AT120" s="225" t="s">
        <v>162</v>
      </c>
      <c r="AU120" s="225" t="s">
        <v>81</v>
      </c>
      <c r="AY120" s="19" t="s">
        <v>160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608</v>
      </c>
      <c r="BM120" s="225" t="s">
        <v>4718</v>
      </c>
    </row>
    <row r="121" s="12" customFormat="1" ht="22.8" customHeight="1">
      <c r="A121" s="12"/>
      <c r="B121" s="198"/>
      <c r="C121" s="199"/>
      <c r="D121" s="200" t="s">
        <v>71</v>
      </c>
      <c r="E121" s="212" t="s">
        <v>4226</v>
      </c>
      <c r="F121" s="212" t="s">
        <v>4719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SUM(P122:P129)</f>
        <v>0</v>
      </c>
      <c r="Q121" s="206"/>
      <c r="R121" s="207">
        <f>SUM(R122:R129)</f>
        <v>0</v>
      </c>
      <c r="S121" s="206"/>
      <c r="T121" s="208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79</v>
      </c>
      <c r="AT121" s="210" t="s">
        <v>71</v>
      </c>
      <c r="AU121" s="210" t="s">
        <v>79</v>
      </c>
      <c r="AY121" s="209" t="s">
        <v>160</v>
      </c>
      <c r="BK121" s="211">
        <f>SUM(BK122:BK129)</f>
        <v>0</v>
      </c>
    </row>
    <row r="122" s="2" customFormat="1" ht="16.5" customHeight="1">
      <c r="A122" s="40"/>
      <c r="B122" s="41"/>
      <c r="C122" s="214" t="s">
        <v>283</v>
      </c>
      <c r="D122" s="214" t="s">
        <v>162</v>
      </c>
      <c r="E122" s="215" t="s">
        <v>4720</v>
      </c>
      <c r="F122" s="216" t="s">
        <v>4721</v>
      </c>
      <c r="G122" s="217" t="s">
        <v>207</v>
      </c>
      <c r="H122" s="218">
        <v>280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608</v>
      </c>
      <c r="AT122" s="225" t="s">
        <v>162</v>
      </c>
      <c r="AU122" s="225" t="s">
        <v>81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608</v>
      </c>
      <c r="BM122" s="225" t="s">
        <v>4722</v>
      </c>
    </row>
    <row r="123" s="2" customFormat="1" ht="16.5" customHeight="1">
      <c r="A123" s="40"/>
      <c r="B123" s="41"/>
      <c r="C123" s="214" t="s">
        <v>289</v>
      </c>
      <c r="D123" s="214" t="s">
        <v>162</v>
      </c>
      <c r="E123" s="215" t="s">
        <v>4723</v>
      </c>
      <c r="F123" s="216" t="s">
        <v>4724</v>
      </c>
      <c r="G123" s="217" t="s">
        <v>207</v>
      </c>
      <c r="H123" s="218">
        <v>350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608</v>
      </c>
      <c r="AT123" s="225" t="s">
        <v>162</v>
      </c>
      <c r="AU123" s="225" t="s">
        <v>81</v>
      </c>
      <c r="AY123" s="19" t="s">
        <v>160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608</v>
      </c>
      <c r="BM123" s="225" t="s">
        <v>4725</v>
      </c>
    </row>
    <row r="124" s="2" customFormat="1" ht="16.5" customHeight="1">
      <c r="A124" s="40"/>
      <c r="B124" s="41"/>
      <c r="C124" s="214" t="s">
        <v>295</v>
      </c>
      <c r="D124" s="214" t="s">
        <v>162</v>
      </c>
      <c r="E124" s="215" t="s">
        <v>4726</v>
      </c>
      <c r="F124" s="216" t="s">
        <v>4727</v>
      </c>
      <c r="G124" s="217" t="s">
        <v>207</v>
      </c>
      <c r="H124" s="218">
        <v>80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608</v>
      </c>
      <c r="AT124" s="225" t="s">
        <v>162</v>
      </c>
      <c r="AU124" s="225" t="s">
        <v>81</v>
      </c>
      <c r="AY124" s="19" t="s">
        <v>160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608</v>
      </c>
      <c r="BM124" s="225" t="s">
        <v>4728</v>
      </c>
    </row>
    <row r="125" s="2" customFormat="1" ht="16.5" customHeight="1">
      <c r="A125" s="40"/>
      <c r="B125" s="41"/>
      <c r="C125" s="214" t="s">
        <v>7</v>
      </c>
      <c r="D125" s="214" t="s">
        <v>162</v>
      </c>
      <c r="E125" s="215" t="s">
        <v>4729</v>
      </c>
      <c r="F125" s="216" t="s">
        <v>4730</v>
      </c>
      <c r="G125" s="217" t="s">
        <v>1596</v>
      </c>
      <c r="H125" s="218">
        <v>40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608</v>
      </c>
      <c r="AT125" s="225" t="s">
        <v>162</v>
      </c>
      <c r="AU125" s="225" t="s">
        <v>81</v>
      </c>
      <c r="AY125" s="19" t="s">
        <v>160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608</v>
      </c>
      <c r="BM125" s="225" t="s">
        <v>4731</v>
      </c>
    </row>
    <row r="126" s="2" customFormat="1" ht="16.5" customHeight="1">
      <c r="A126" s="40"/>
      <c r="B126" s="41"/>
      <c r="C126" s="214" t="s">
        <v>304</v>
      </c>
      <c r="D126" s="214" t="s">
        <v>162</v>
      </c>
      <c r="E126" s="215" t="s">
        <v>4732</v>
      </c>
      <c r="F126" s="216" t="s">
        <v>4733</v>
      </c>
      <c r="G126" s="217" t="s">
        <v>1596</v>
      </c>
      <c r="H126" s="218">
        <v>160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608</v>
      </c>
      <c r="AT126" s="225" t="s">
        <v>162</v>
      </c>
      <c r="AU126" s="225" t="s">
        <v>81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608</v>
      </c>
      <c r="BM126" s="225" t="s">
        <v>4734</v>
      </c>
    </row>
    <row r="127" s="2" customFormat="1" ht="16.5" customHeight="1">
      <c r="A127" s="40"/>
      <c r="B127" s="41"/>
      <c r="C127" s="214" t="s">
        <v>309</v>
      </c>
      <c r="D127" s="214" t="s">
        <v>162</v>
      </c>
      <c r="E127" s="215" t="s">
        <v>4735</v>
      </c>
      <c r="F127" s="216" t="s">
        <v>4736</v>
      </c>
      <c r="G127" s="217" t="s">
        <v>1596</v>
      </c>
      <c r="H127" s="218">
        <v>160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608</v>
      </c>
      <c r="AT127" s="225" t="s">
        <v>162</v>
      </c>
      <c r="AU127" s="225" t="s">
        <v>81</v>
      </c>
      <c r="AY127" s="19" t="s">
        <v>160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608</v>
      </c>
      <c r="BM127" s="225" t="s">
        <v>4737</v>
      </c>
    </row>
    <row r="128" s="2" customFormat="1" ht="16.5" customHeight="1">
      <c r="A128" s="40"/>
      <c r="B128" s="41"/>
      <c r="C128" s="214" t="s">
        <v>314</v>
      </c>
      <c r="D128" s="214" t="s">
        <v>162</v>
      </c>
      <c r="E128" s="215" t="s">
        <v>4738</v>
      </c>
      <c r="F128" s="216" t="s">
        <v>4739</v>
      </c>
      <c r="G128" s="217" t="s">
        <v>181</v>
      </c>
      <c r="H128" s="218">
        <v>0.80000000000000004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608</v>
      </c>
      <c r="AT128" s="225" t="s">
        <v>162</v>
      </c>
      <c r="AU128" s="225" t="s">
        <v>81</v>
      </c>
      <c r="AY128" s="19" t="s">
        <v>160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608</v>
      </c>
      <c r="BM128" s="225" t="s">
        <v>4740</v>
      </c>
    </row>
    <row r="129" s="2" customFormat="1" ht="16.5" customHeight="1">
      <c r="A129" s="40"/>
      <c r="B129" s="41"/>
      <c r="C129" s="214" t="s">
        <v>319</v>
      </c>
      <c r="D129" s="214" t="s">
        <v>162</v>
      </c>
      <c r="E129" s="215" t="s">
        <v>4741</v>
      </c>
      <c r="F129" s="216" t="s">
        <v>4742</v>
      </c>
      <c r="G129" s="217" t="s">
        <v>1596</v>
      </c>
      <c r="H129" s="218">
        <v>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608</v>
      </c>
      <c r="AT129" s="225" t="s">
        <v>162</v>
      </c>
      <c r="AU129" s="225" t="s">
        <v>81</v>
      </c>
      <c r="AY129" s="19" t="s">
        <v>160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608</v>
      </c>
      <c r="BM129" s="225" t="s">
        <v>4743</v>
      </c>
    </row>
    <row r="130" s="12" customFormat="1" ht="22.8" customHeight="1">
      <c r="A130" s="12"/>
      <c r="B130" s="198"/>
      <c r="C130" s="199"/>
      <c r="D130" s="200" t="s">
        <v>71</v>
      </c>
      <c r="E130" s="212" t="s">
        <v>4744</v>
      </c>
      <c r="F130" s="212" t="s">
        <v>4745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SUM(P131:P136)</f>
        <v>0</v>
      </c>
      <c r="Q130" s="206"/>
      <c r="R130" s="207">
        <f>SUM(R131:R136)</f>
        <v>0</v>
      </c>
      <c r="S130" s="206"/>
      <c r="T130" s="208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79</v>
      </c>
      <c r="AT130" s="210" t="s">
        <v>71</v>
      </c>
      <c r="AU130" s="210" t="s">
        <v>79</v>
      </c>
      <c r="AY130" s="209" t="s">
        <v>160</v>
      </c>
      <c r="BK130" s="211">
        <f>SUM(BK131:BK136)</f>
        <v>0</v>
      </c>
    </row>
    <row r="131" s="2" customFormat="1" ht="16.5" customHeight="1">
      <c r="A131" s="40"/>
      <c r="B131" s="41"/>
      <c r="C131" s="214" t="s">
        <v>328</v>
      </c>
      <c r="D131" s="214" t="s">
        <v>162</v>
      </c>
      <c r="E131" s="215" t="s">
        <v>4741</v>
      </c>
      <c r="F131" s="216" t="s">
        <v>4742</v>
      </c>
      <c r="G131" s="217" t="s">
        <v>1596</v>
      </c>
      <c r="H131" s="218">
        <v>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167</v>
      </c>
      <c r="AT131" s="225" t="s">
        <v>162</v>
      </c>
      <c r="AU131" s="225" t="s">
        <v>81</v>
      </c>
      <c r="AY131" s="19" t="s">
        <v>160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167</v>
      </c>
      <c r="BM131" s="225" t="s">
        <v>4746</v>
      </c>
    </row>
    <row r="132" s="2" customFormat="1" ht="16.5" customHeight="1">
      <c r="A132" s="40"/>
      <c r="B132" s="41"/>
      <c r="C132" s="214" t="s">
        <v>336</v>
      </c>
      <c r="D132" s="214" t="s">
        <v>162</v>
      </c>
      <c r="E132" s="215" t="s">
        <v>4747</v>
      </c>
      <c r="F132" s="216" t="s">
        <v>4748</v>
      </c>
      <c r="G132" s="217" t="s">
        <v>207</v>
      </c>
      <c r="H132" s="218">
        <v>60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167</v>
      </c>
      <c r="AT132" s="225" t="s">
        <v>162</v>
      </c>
      <c r="AU132" s="225" t="s">
        <v>81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167</v>
      </c>
      <c r="BM132" s="225" t="s">
        <v>4749</v>
      </c>
    </row>
    <row r="133" s="2" customFormat="1" ht="21.75" customHeight="1">
      <c r="A133" s="40"/>
      <c r="B133" s="41"/>
      <c r="C133" s="214" t="s">
        <v>343</v>
      </c>
      <c r="D133" s="214" t="s">
        <v>162</v>
      </c>
      <c r="E133" s="215" t="s">
        <v>4750</v>
      </c>
      <c r="F133" s="216" t="s">
        <v>4751</v>
      </c>
      <c r="G133" s="217" t="s">
        <v>1596</v>
      </c>
      <c r="H133" s="218">
        <v>450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167</v>
      </c>
      <c r="AT133" s="225" t="s">
        <v>162</v>
      </c>
      <c r="AU133" s="225" t="s">
        <v>81</v>
      </c>
      <c r="AY133" s="19" t="s">
        <v>160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167</v>
      </c>
      <c r="BM133" s="225" t="s">
        <v>4752</v>
      </c>
    </row>
    <row r="134" s="2" customFormat="1" ht="16.5" customHeight="1">
      <c r="A134" s="40"/>
      <c r="B134" s="41"/>
      <c r="C134" s="214" t="s">
        <v>349</v>
      </c>
      <c r="D134" s="214" t="s">
        <v>162</v>
      </c>
      <c r="E134" s="215" t="s">
        <v>4753</v>
      </c>
      <c r="F134" s="216" t="s">
        <v>4754</v>
      </c>
      <c r="G134" s="217" t="s">
        <v>207</v>
      </c>
      <c r="H134" s="218">
        <v>380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167</v>
      </c>
      <c r="AT134" s="225" t="s">
        <v>162</v>
      </c>
      <c r="AU134" s="225" t="s">
        <v>81</v>
      </c>
      <c r="AY134" s="19" t="s">
        <v>160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167</v>
      </c>
      <c r="BM134" s="225" t="s">
        <v>4755</v>
      </c>
    </row>
    <row r="135" s="2" customFormat="1" ht="16.5" customHeight="1">
      <c r="A135" s="40"/>
      <c r="B135" s="41"/>
      <c r="C135" s="214" t="s">
        <v>356</v>
      </c>
      <c r="D135" s="214" t="s">
        <v>162</v>
      </c>
      <c r="E135" s="215" t="s">
        <v>4756</v>
      </c>
      <c r="F135" s="216" t="s">
        <v>4757</v>
      </c>
      <c r="G135" s="217" t="s">
        <v>1596</v>
      </c>
      <c r="H135" s="218">
        <v>19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167</v>
      </c>
      <c r="AT135" s="225" t="s">
        <v>162</v>
      </c>
      <c r="AU135" s="225" t="s">
        <v>81</v>
      </c>
      <c r="AY135" s="19" t="s">
        <v>160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167</v>
      </c>
      <c r="BM135" s="225" t="s">
        <v>4758</v>
      </c>
    </row>
    <row r="136" s="2" customFormat="1" ht="16.5" customHeight="1">
      <c r="A136" s="40"/>
      <c r="B136" s="41"/>
      <c r="C136" s="214" t="s">
        <v>362</v>
      </c>
      <c r="D136" s="214" t="s">
        <v>162</v>
      </c>
      <c r="E136" s="215" t="s">
        <v>4759</v>
      </c>
      <c r="F136" s="216" t="s">
        <v>4760</v>
      </c>
      <c r="G136" s="217" t="s">
        <v>3388</v>
      </c>
      <c r="H136" s="218">
        <v>16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167</v>
      </c>
      <c r="AT136" s="225" t="s">
        <v>162</v>
      </c>
      <c r="AU136" s="225" t="s">
        <v>81</v>
      </c>
      <c r="AY136" s="19" t="s">
        <v>160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167</v>
      </c>
      <c r="BM136" s="225" t="s">
        <v>4761</v>
      </c>
    </row>
    <row r="137" s="12" customFormat="1" ht="22.8" customHeight="1">
      <c r="A137" s="12"/>
      <c r="B137" s="198"/>
      <c r="C137" s="199"/>
      <c r="D137" s="200" t="s">
        <v>71</v>
      </c>
      <c r="E137" s="212" t="s">
        <v>4279</v>
      </c>
      <c r="F137" s="212" t="s">
        <v>4762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SUM(P138:P142)</f>
        <v>0</v>
      </c>
      <c r="Q137" s="206"/>
      <c r="R137" s="207">
        <f>SUM(R138:R142)</f>
        <v>0</v>
      </c>
      <c r="S137" s="206"/>
      <c r="T137" s="208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79</v>
      </c>
      <c r="AT137" s="210" t="s">
        <v>71</v>
      </c>
      <c r="AU137" s="210" t="s">
        <v>79</v>
      </c>
      <c r="AY137" s="209" t="s">
        <v>160</v>
      </c>
      <c r="BK137" s="211">
        <f>SUM(BK138:BK142)</f>
        <v>0</v>
      </c>
    </row>
    <row r="138" s="2" customFormat="1" ht="24.15" customHeight="1">
      <c r="A138" s="40"/>
      <c r="B138" s="41"/>
      <c r="C138" s="214" t="s">
        <v>367</v>
      </c>
      <c r="D138" s="214" t="s">
        <v>162</v>
      </c>
      <c r="E138" s="215" t="s">
        <v>4763</v>
      </c>
      <c r="F138" s="216" t="s">
        <v>4764</v>
      </c>
      <c r="G138" s="217" t="s">
        <v>207</v>
      </c>
      <c r="H138" s="218">
        <v>350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608</v>
      </c>
      <c r="AT138" s="225" t="s">
        <v>162</v>
      </c>
      <c r="AU138" s="225" t="s">
        <v>81</v>
      </c>
      <c r="AY138" s="19" t="s">
        <v>160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608</v>
      </c>
      <c r="BM138" s="225" t="s">
        <v>4765</v>
      </c>
    </row>
    <row r="139" s="2" customFormat="1" ht="24.15" customHeight="1">
      <c r="A139" s="40"/>
      <c r="B139" s="41"/>
      <c r="C139" s="214" t="s">
        <v>377</v>
      </c>
      <c r="D139" s="214" t="s">
        <v>162</v>
      </c>
      <c r="E139" s="215" t="s">
        <v>4766</v>
      </c>
      <c r="F139" s="216" t="s">
        <v>4767</v>
      </c>
      <c r="G139" s="217" t="s">
        <v>207</v>
      </c>
      <c r="H139" s="218">
        <v>120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608</v>
      </c>
      <c r="AT139" s="225" t="s">
        <v>162</v>
      </c>
      <c r="AU139" s="225" t="s">
        <v>81</v>
      </c>
      <c r="AY139" s="19" t="s">
        <v>160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608</v>
      </c>
      <c r="BM139" s="225" t="s">
        <v>4768</v>
      </c>
    </row>
    <row r="140" s="2" customFormat="1" ht="16.5" customHeight="1">
      <c r="A140" s="40"/>
      <c r="B140" s="41"/>
      <c r="C140" s="214" t="s">
        <v>384</v>
      </c>
      <c r="D140" s="214" t="s">
        <v>162</v>
      </c>
      <c r="E140" s="215" t="s">
        <v>4747</v>
      </c>
      <c r="F140" s="216" t="s">
        <v>4748</v>
      </c>
      <c r="G140" s="217" t="s">
        <v>207</v>
      </c>
      <c r="H140" s="218">
        <v>60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608</v>
      </c>
      <c r="AT140" s="225" t="s">
        <v>162</v>
      </c>
      <c r="AU140" s="225" t="s">
        <v>81</v>
      </c>
      <c r="AY140" s="19" t="s">
        <v>160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608</v>
      </c>
      <c r="BM140" s="225" t="s">
        <v>4769</v>
      </c>
    </row>
    <row r="141" s="2" customFormat="1" ht="21.75" customHeight="1">
      <c r="A141" s="40"/>
      <c r="B141" s="41"/>
      <c r="C141" s="214" t="s">
        <v>392</v>
      </c>
      <c r="D141" s="214" t="s">
        <v>162</v>
      </c>
      <c r="E141" s="215" t="s">
        <v>4750</v>
      </c>
      <c r="F141" s="216" t="s">
        <v>4751</v>
      </c>
      <c r="G141" s="217" t="s">
        <v>1596</v>
      </c>
      <c r="H141" s="218">
        <v>450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608</v>
      </c>
      <c r="AT141" s="225" t="s">
        <v>162</v>
      </c>
      <c r="AU141" s="225" t="s">
        <v>81</v>
      </c>
      <c r="AY141" s="19" t="s">
        <v>160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608</v>
      </c>
      <c r="BM141" s="225" t="s">
        <v>4770</v>
      </c>
    </row>
    <row r="142" s="2" customFormat="1" ht="16.5" customHeight="1">
      <c r="A142" s="40"/>
      <c r="B142" s="41"/>
      <c r="C142" s="214" t="s">
        <v>398</v>
      </c>
      <c r="D142" s="214" t="s">
        <v>162</v>
      </c>
      <c r="E142" s="215" t="s">
        <v>4771</v>
      </c>
      <c r="F142" s="216" t="s">
        <v>4772</v>
      </c>
      <c r="G142" s="217" t="s">
        <v>1596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608</v>
      </c>
      <c r="AT142" s="225" t="s">
        <v>162</v>
      </c>
      <c r="AU142" s="225" t="s">
        <v>81</v>
      </c>
      <c r="AY142" s="19" t="s">
        <v>160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608</v>
      </c>
      <c r="BM142" s="225" t="s">
        <v>4773</v>
      </c>
    </row>
    <row r="143" s="12" customFormat="1" ht="22.8" customHeight="1">
      <c r="A143" s="12"/>
      <c r="B143" s="198"/>
      <c r="C143" s="199"/>
      <c r="D143" s="200" t="s">
        <v>71</v>
      </c>
      <c r="E143" s="212" t="s">
        <v>4303</v>
      </c>
      <c r="F143" s="212" t="s">
        <v>4774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SUM(P144:P150)</f>
        <v>0</v>
      </c>
      <c r="Q143" s="206"/>
      <c r="R143" s="207">
        <f>SUM(R144:R150)</f>
        <v>0</v>
      </c>
      <c r="S143" s="206"/>
      <c r="T143" s="208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79</v>
      </c>
      <c r="AT143" s="210" t="s">
        <v>71</v>
      </c>
      <c r="AU143" s="210" t="s">
        <v>79</v>
      </c>
      <c r="AY143" s="209" t="s">
        <v>160</v>
      </c>
      <c r="BK143" s="211">
        <f>SUM(BK144:BK150)</f>
        <v>0</v>
      </c>
    </row>
    <row r="144" s="2" customFormat="1" ht="21.75" customHeight="1">
      <c r="A144" s="40"/>
      <c r="B144" s="41"/>
      <c r="C144" s="214" t="s">
        <v>405</v>
      </c>
      <c r="D144" s="214" t="s">
        <v>162</v>
      </c>
      <c r="E144" s="215" t="s">
        <v>4775</v>
      </c>
      <c r="F144" s="216" t="s">
        <v>4776</v>
      </c>
      <c r="G144" s="217" t="s">
        <v>3388</v>
      </c>
      <c r="H144" s="218">
        <v>20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608</v>
      </c>
      <c r="AT144" s="225" t="s">
        <v>162</v>
      </c>
      <c r="AU144" s="225" t="s">
        <v>81</v>
      </c>
      <c r="AY144" s="19" t="s">
        <v>160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608</v>
      </c>
      <c r="BM144" s="225" t="s">
        <v>4777</v>
      </c>
    </row>
    <row r="145" s="2" customFormat="1" ht="16.5" customHeight="1">
      <c r="A145" s="40"/>
      <c r="B145" s="41"/>
      <c r="C145" s="214" t="s">
        <v>411</v>
      </c>
      <c r="D145" s="214" t="s">
        <v>162</v>
      </c>
      <c r="E145" s="215" t="s">
        <v>4778</v>
      </c>
      <c r="F145" s="216" t="s">
        <v>4779</v>
      </c>
      <c r="G145" s="217" t="s">
        <v>3388</v>
      </c>
      <c r="H145" s="218">
        <v>4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608</v>
      </c>
      <c r="AT145" s="225" t="s">
        <v>162</v>
      </c>
      <c r="AU145" s="225" t="s">
        <v>81</v>
      </c>
      <c r="AY145" s="19" t="s">
        <v>160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608</v>
      </c>
      <c r="BM145" s="225" t="s">
        <v>4780</v>
      </c>
    </row>
    <row r="146" s="2" customFormat="1" ht="16.5" customHeight="1">
      <c r="A146" s="40"/>
      <c r="B146" s="41"/>
      <c r="C146" s="214" t="s">
        <v>419</v>
      </c>
      <c r="D146" s="214" t="s">
        <v>162</v>
      </c>
      <c r="E146" s="215" t="s">
        <v>4781</v>
      </c>
      <c r="F146" s="216" t="s">
        <v>4782</v>
      </c>
      <c r="G146" s="217" t="s">
        <v>3388</v>
      </c>
      <c r="H146" s="218">
        <v>16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608</v>
      </c>
      <c r="AT146" s="225" t="s">
        <v>162</v>
      </c>
      <c r="AU146" s="225" t="s">
        <v>81</v>
      </c>
      <c r="AY146" s="19" t="s">
        <v>160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608</v>
      </c>
      <c r="BM146" s="225" t="s">
        <v>4783</v>
      </c>
    </row>
    <row r="147" s="2" customFormat="1" ht="16.5" customHeight="1">
      <c r="A147" s="40"/>
      <c r="B147" s="41"/>
      <c r="C147" s="214" t="s">
        <v>426</v>
      </c>
      <c r="D147" s="214" t="s">
        <v>162</v>
      </c>
      <c r="E147" s="215" t="s">
        <v>4784</v>
      </c>
      <c r="F147" s="216" t="s">
        <v>4785</v>
      </c>
      <c r="G147" s="217" t="s">
        <v>3388</v>
      </c>
      <c r="H147" s="218">
        <v>16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608</v>
      </c>
      <c r="AT147" s="225" t="s">
        <v>162</v>
      </c>
      <c r="AU147" s="225" t="s">
        <v>81</v>
      </c>
      <c r="AY147" s="19" t="s">
        <v>160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608</v>
      </c>
      <c r="BM147" s="225" t="s">
        <v>4786</v>
      </c>
    </row>
    <row r="148" s="2" customFormat="1" ht="16.5" customHeight="1">
      <c r="A148" s="40"/>
      <c r="B148" s="41"/>
      <c r="C148" s="214" t="s">
        <v>435</v>
      </c>
      <c r="D148" s="214" t="s">
        <v>162</v>
      </c>
      <c r="E148" s="215" t="s">
        <v>4787</v>
      </c>
      <c r="F148" s="216" t="s">
        <v>4788</v>
      </c>
      <c r="G148" s="217" t="s">
        <v>3388</v>
      </c>
      <c r="H148" s="218">
        <v>16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608</v>
      </c>
      <c r="AT148" s="225" t="s">
        <v>162</v>
      </c>
      <c r="AU148" s="225" t="s">
        <v>81</v>
      </c>
      <c r="AY148" s="19" t="s">
        <v>160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608</v>
      </c>
      <c r="BM148" s="225" t="s">
        <v>4789</v>
      </c>
    </row>
    <row r="149" s="2" customFormat="1" ht="16.5" customHeight="1">
      <c r="A149" s="40"/>
      <c r="B149" s="41"/>
      <c r="C149" s="214" t="s">
        <v>452</v>
      </c>
      <c r="D149" s="214" t="s">
        <v>162</v>
      </c>
      <c r="E149" s="215" t="s">
        <v>4790</v>
      </c>
      <c r="F149" s="216" t="s">
        <v>4791</v>
      </c>
      <c r="G149" s="217" t="s">
        <v>3388</v>
      </c>
      <c r="H149" s="218">
        <v>12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608</v>
      </c>
      <c r="AT149" s="225" t="s">
        <v>162</v>
      </c>
      <c r="AU149" s="225" t="s">
        <v>81</v>
      </c>
      <c r="AY149" s="19" t="s">
        <v>160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608</v>
      </c>
      <c r="BM149" s="225" t="s">
        <v>4792</v>
      </c>
    </row>
    <row r="150" s="2" customFormat="1" ht="16.5" customHeight="1">
      <c r="A150" s="40"/>
      <c r="B150" s="41"/>
      <c r="C150" s="214" t="s">
        <v>457</v>
      </c>
      <c r="D150" s="214" t="s">
        <v>162</v>
      </c>
      <c r="E150" s="215" t="s">
        <v>4793</v>
      </c>
      <c r="F150" s="216" t="s">
        <v>4794</v>
      </c>
      <c r="G150" s="217" t="s">
        <v>3388</v>
      </c>
      <c r="H150" s="218">
        <v>16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608</v>
      </c>
      <c r="AT150" s="225" t="s">
        <v>162</v>
      </c>
      <c r="AU150" s="225" t="s">
        <v>81</v>
      </c>
      <c r="AY150" s="19" t="s">
        <v>160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608</v>
      </c>
      <c r="BM150" s="225" t="s">
        <v>4795</v>
      </c>
    </row>
    <row r="151" s="12" customFormat="1" ht="22.8" customHeight="1">
      <c r="A151" s="12"/>
      <c r="B151" s="198"/>
      <c r="C151" s="199"/>
      <c r="D151" s="200" t="s">
        <v>71</v>
      </c>
      <c r="E151" s="212" t="s">
        <v>4796</v>
      </c>
      <c r="F151" s="212" t="s">
        <v>4797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SUM(P152:P157)</f>
        <v>0</v>
      </c>
      <c r="Q151" s="206"/>
      <c r="R151" s="207">
        <f>SUM(R152:R157)</f>
        <v>0</v>
      </c>
      <c r="S151" s="206"/>
      <c r="T151" s="208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79</v>
      </c>
      <c r="AT151" s="210" t="s">
        <v>71</v>
      </c>
      <c r="AU151" s="210" t="s">
        <v>79</v>
      </c>
      <c r="AY151" s="209" t="s">
        <v>160</v>
      </c>
      <c r="BK151" s="211">
        <f>SUM(BK152:BK157)</f>
        <v>0</v>
      </c>
    </row>
    <row r="152" s="2" customFormat="1" ht="16.5" customHeight="1">
      <c r="A152" s="40"/>
      <c r="B152" s="41"/>
      <c r="C152" s="214" t="s">
        <v>462</v>
      </c>
      <c r="D152" s="214" t="s">
        <v>162</v>
      </c>
      <c r="E152" s="215" t="s">
        <v>4781</v>
      </c>
      <c r="F152" s="216" t="s">
        <v>4782</v>
      </c>
      <c r="G152" s="217" t="s">
        <v>3388</v>
      </c>
      <c r="H152" s="218">
        <v>16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167</v>
      </c>
      <c r="AT152" s="225" t="s">
        <v>162</v>
      </c>
      <c r="AU152" s="225" t="s">
        <v>81</v>
      </c>
      <c r="AY152" s="19" t="s">
        <v>160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167</v>
      </c>
      <c r="BM152" s="225" t="s">
        <v>4798</v>
      </c>
    </row>
    <row r="153" s="2" customFormat="1" ht="16.5" customHeight="1">
      <c r="A153" s="40"/>
      <c r="B153" s="41"/>
      <c r="C153" s="214" t="s">
        <v>469</v>
      </c>
      <c r="D153" s="214" t="s">
        <v>162</v>
      </c>
      <c r="E153" s="215" t="s">
        <v>4784</v>
      </c>
      <c r="F153" s="216" t="s">
        <v>4785</v>
      </c>
      <c r="G153" s="217" t="s">
        <v>3388</v>
      </c>
      <c r="H153" s="218">
        <v>16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167</v>
      </c>
      <c r="AT153" s="225" t="s">
        <v>162</v>
      </c>
      <c r="AU153" s="225" t="s">
        <v>81</v>
      </c>
      <c r="AY153" s="19" t="s">
        <v>160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167</v>
      </c>
      <c r="BM153" s="225" t="s">
        <v>4799</v>
      </c>
    </row>
    <row r="154" s="2" customFormat="1" ht="16.5" customHeight="1">
      <c r="A154" s="40"/>
      <c r="B154" s="41"/>
      <c r="C154" s="214" t="s">
        <v>476</v>
      </c>
      <c r="D154" s="214" t="s">
        <v>162</v>
      </c>
      <c r="E154" s="215" t="s">
        <v>4787</v>
      </c>
      <c r="F154" s="216" t="s">
        <v>4788</v>
      </c>
      <c r="G154" s="217" t="s">
        <v>3388</v>
      </c>
      <c r="H154" s="218">
        <v>12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167</v>
      </c>
      <c r="AT154" s="225" t="s">
        <v>162</v>
      </c>
      <c r="AU154" s="225" t="s">
        <v>81</v>
      </c>
      <c r="AY154" s="19" t="s">
        <v>160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167</v>
      </c>
      <c r="BM154" s="225" t="s">
        <v>4800</v>
      </c>
    </row>
    <row r="155" s="2" customFormat="1" ht="16.5" customHeight="1">
      <c r="A155" s="40"/>
      <c r="B155" s="41"/>
      <c r="C155" s="214" t="s">
        <v>485</v>
      </c>
      <c r="D155" s="214" t="s">
        <v>162</v>
      </c>
      <c r="E155" s="215" t="s">
        <v>4793</v>
      </c>
      <c r="F155" s="216" t="s">
        <v>4794</v>
      </c>
      <c r="G155" s="217" t="s">
        <v>3388</v>
      </c>
      <c r="H155" s="218">
        <v>16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167</v>
      </c>
      <c r="AT155" s="225" t="s">
        <v>162</v>
      </c>
      <c r="AU155" s="225" t="s">
        <v>81</v>
      </c>
      <c r="AY155" s="19" t="s">
        <v>160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167</v>
      </c>
      <c r="BM155" s="225" t="s">
        <v>4801</v>
      </c>
    </row>
    <row r="156" s="2" customFormat="1" ht="21.75" customHeight="1">
      <c r="A156" s="40"/>
      <c r="B156" s="41"/>
      <c r="C156" s="214" t="s">
        <v>495</v>
      </c>
      <c r="D156" s="214" t="s">
        <v>162</v>
      </c>
      <c r="E156" s="215" t="s">
        <v>4802</v>
      </c>
      <c r="F156" s="216" t="s">
        <v>4803</v>
      </c>
      <c r="G156" s="217" t="s">
        <v>3388</v>
      </c>
      <c r="H156" s="218">
        <v>20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167</v>
      </c>
      <c r="AT156" s="225" t="s">
        <v>162</v>
      </c>
      <c r="AU156" s="225" t="s">
        <v>81</v>
      </c>
      <c r="AY156" s="19" t="s">
        <v>160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167</v>
      </c>
      <c r="BM156" s="225" t="s">
        <v>4804</v>
      </c>
    </row>
    <row r="157" s="2" customFormat="1" ht="16.5" customHeight="1">
      <c r="A157" s="40"/>
      <c r="B157" s="41"/>
      <c r="C157" s="214" t="s">
        <v>502</v>
      </c>
      <c r="D157" s="214" t="s">
        <v>162</v>
      </c>
      <c r="E157" s="215" t="s">
        <v>4805</v>
      </c>
      <c r="F157" s="216" t="s">
        <v>4806</v>
      </c>
      <c r="G157" s="217" t="s">
        <v>3388</v>
      </c>
      <c r="H157" s="218">
        <v>12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167</v>
      </c>
      <c r="AT157" s="225" t="s">
        <v>162</v>
      </c>
      <c r="AU157" s="225" t="s">
        <v>81</v>
      </c>
      <c r="AY157" s="19" t="s">
        <v>160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167</v>
      </c>
      <c r="BM157" s="225" t="s">
        <v>4807</v>
      </c>
    </row>
    <row r="158" s="12" customFormat="1" ht="25.92" customHeight="1">
      <c r="A158" s="12"/>
      <c r="B158" s="198"/>
      <c r="C158" s="199"/>
      <c r="D158" s="200" t="s">
        <v>71</v>
      </c>
      <c r="E158" s="201" t="s">
        <v>3964</v>
      </c>
      <c r="F158" s="201" t="s">
        <v>3965</v>
      </c>
      <c r="G158" s="199"/>
      <c r="H158" s="199"/>
      <c r="I158" s="202"/>
      <c r="J158" s="203">
        <f>BK158</f>
        <v>0</v>
      </c>
      <c r="K158" s="199"/>
      <c r="L158" s="204"/>
      <c r="M158" s="205"/>
      <c r="N158" s="206"/>
      <c r="O158" s="206"/>
      <c r="P158" s="207">
        <f>P159+P164</f>
        <v>0</v>
      </c>
      <c r="Q158" s="206"/>
      <c r="R158" s="207">
        <f>R159+R164</f>
        <v>0</v>
      </c>
      <c r="S158" s="206"/>
      <c r="T158" s="208">
        <f>T159+T164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167</v>
      </c>
      <c r="AT158" s="210" t="s">
        <v>71</v>
      </c>
      <c r="AU158" s="210" t="s">
        <v>72</v>
      </c>
      <c r="AY158" s="209" t="s">
        <v>160</v>
      </c>
      <c r="BK158" s="211">
        <f>BK159+BK164</f>
        <v>0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3986</v>
      </c>
      <c r="F159" s="212" t="s">
        <v>4808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SUM(P160:P163)</f>
        <v>0</v>
      </c>
      <c r="Q159" s="206"/>
      <c r="R159" s="207">
        <f>SUM(R160:R163)</f>
        <v>0</v>
      </c>
      <c r="S159" s="206"/>
      <c r="T159" s="208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167</v>
      </c>
      <c r="AT159" s="210" t="s">
        <v>71</v>
      </c>
      <c r="AU159" s="210" t="s">
        <v>79</v>
      </c>
      <c r="AY159" s="209" t="s">
        <v>160</v>
      </c>
      <c r="BK159" s="211">
        <f>SUM(BK160:BK163)</f>
        <v>0</v>
      </c>
    </row>
    <row r="160" s="2" customFormat="1" ht="16.5" customHeight="1">
      <c r="A160" s="40"/>
      <c r="B160" s="41"/>
      <c r="C160" s="214" t="s">
        <v>513</v>
      </c>
      <c r="D160" s="214" t="s">
        <v>162</v>
      </c>
      <c r="E160" s="215" t="s">
        <v>4809</v>
      </c>
      <c r="F160" s="216" t="s">
        <v>4810</v>
      </c>
      <c r="G160" s="217" t="s">
        <v>3969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3970</v>
      </c>
      <c r="AT160" s="225" t="s">
        <v>162</v>
      </c>
      <c r="AU160" s="225" t="s">
        <v>81</v>
      </c>
      <c r="AY160" s="19" t="s">
        <v>160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3970</v>
      </c>
      <c r="BM160" s="225" t="s">
        <v>4811</v>
      </c>
    </row>
    <row r="161" s="13" customFormat="1">
      <c r="A161" s="13"/>
      <c r="B161" s="232"/>
      <c r="C161" s="233"/>
      <c r="D161" s="234" t="s">
        <v>171</v>
      </c>
      <c r="E161" s="235" t="s">
        <v>19</v>
      </c>
      <c r="F161" s="236" t="s">
        <v>4812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171</v>
      </c>
      <c r="AU161" s="242" t="s">
        <v>81</v>
      </c>
      <c r="AV161" s="13" t="s">
        <v>79</v>
      </c>
      <c r="AW161" s="13" t="s">
        <v>33</v>
      </c>
      <c r="AX161" s="13" t="s">
        <v>72</v>
      </c>
      <c r="AY161" s="242" t="s">
        <v>160</v>
      </c>
    </row>
    <row r="162" s="13" customFormat="1">
      <c r="A162" s="13"/>
      <c r="B162" s="232"/>
      <c r="C162" s="233"/>
      <c r="D162" s="234" t="s">
        <v>171</v>
      </c>
      <c r="E162" s="235" t="s">
        <v>19</v>
      </c>
      <c r="F162" s="236" t="s">
        <v>4813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171</v>
      </c>
      <c r="AU162" s="242" t="s">
        <v>81</v>
      </c>
      <c r="AV162" s="13" t="s">
        <v>79</v>
      </c>
      <c r="AW162" s="13" t="s">
        <v>33</v>
      </c>
      <c r="AX162" s="13" t="s">
        <v>72</v>
      </c>
      <c r="AY162" s="242" t="s">
        <v>160</v>
      </c>
    </row>
    <row r="163" s="14" customFormat="1">
      <c r="A163" s="14"/>
      <c r="B163" s="243"/>
      <c r="C163" s="244"/>
      <c r="D163" s="234" t="s">
        <v>171</v>
      </c>
      <c r="E163" s="245" t="s">
        <v>19</v>
      </c>
      <c r="F163" s="246" t="s">
        <v>79</v>
      </c>
      <c r="G163" s="244"/>
      <c r="H163" s="247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171</v>
      </c>
      <c r="AU163" s="253" t="s">
        <v>81</v>
      </c>
      <c r="AV163" s="14" t="s">
        <v>81</v>
      </c>
      <c r="AW163" s="14" t="s">
        <v>33</v>
      </c>
      <c r="AX163" s="14" t="s">
        <v>79</v>
      </c>
      <c r="AY163" s="253" t="s">
        <v>160</v>
      </c>
    </row>
    <row r="164" s="12" customFormat="1" ht="22.8" customHeight="1">
      <c r="A164" s="12"/>
      <c r="B164" s="198"/>
      <c r="C164" s="199"/>
      <c r="D164" s="200" t="s">
        <v>71</v>
      </c>
      <c r="E164" s="212" t="s">
        <v>4814</v>
      </c>
      <c r="F164" s="212" t="s">
        <v>4815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SUM(P165:P167)</f>
        <v>0</v>
      </c>
      <c r="Q164" s="206"/>
      <c r="R164" s="207">
        <f>SUM(R165:R167)</f>
        <v>0</v>
      </c>
      <c r="S164" s="206"/>
      <c r="T164" s="208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167</v>
      </c>
      <c r="AT164" s="210" t="s">
        <v>71</v>
      </c>
      <c r="AU164" s="210" t="s">
        <v>79</v>
      </c>
      <c r="AY164" s="209" t="s">
        <v>160</v>
      </c>
      <c r="BK164" s="211">
        <f>SUM(BK165:BK167)</f>
        <v>0</v>
      </c>
    </row>
    <row r="165" s="2" customFormat="1" ht="16.5" customHeight="1">
      <c r="A165" s="40"/>
      <c r="B165" s="41"/>
      <c r="C165" s="214" t="s">
        <v>524</v>
      </c>
      <c r="D165" s="214" t="s">
        <v>162</v>
      </c>
      <c r="E165" s="215" t="s">
        <v>4816</v>
      </c>
      <c r="F165" s="216" t="s">
        <v>4817</v>
      </c>
      <c r="G165" s="217" t="s">
        <v>3969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3984</v>
      </c>
      <c r="AT165" s="225" t="s">
        <v>162</v>
      </c>
      <c r="AU165" s="225" t="s">
        <v>81</v>
      </c>
      <c r="AY165" s="19" t="s">
        <v>160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3984</v>
      </c>
      <c r="BM165" s="225" t="s">
        <v>4818</v>
      </c>
    </row>
    <row r="166" s="2" customFormat="1" ht="16.5" customHeight="1">
      <c r="A166" s="40"/>
      <c r="B166" s="41"/>
      <c r="C166" s="214" t="s">
        <v>529</v>
      </c>
      <c r="D166" s="214" t="s">
        <v>162</v>
      </c>
      <c r="E166" s="215" t="s">
        <v>4819</v>
      </c>
      <c r="F166" s="216" t="s">
        <v>4820</v>
      </c>
      <c r="G166" s="217" t="s">
        <v>3969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3984</v>
      </c>
      <c r="AT166" s="225" t="s">
        <v>162</v>
      </c>
      <c r="AU166" s="225" t="s">
        <v>81</v>
      </c>
      <c r="AY166" s="19" t="s">
        <v>160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3984</v>
      </c>
      <c r="BM166" s="225" t="s">
        <v>4821</v>
      </c>
    </row>
    <row r="167" s="2" customFormat="1" ht="16.5" customHeight="1">
      <c r="A167" s="40"/>
      <c r="B167" s="41"/>
      <c r="C167" s="214" t="s">
        <v>534</v>
      </c>
      <c r="D167" s="214" t="s">
        <v>162</v>
      </c>
      <c r="E167" s="215" t="s">
        <v>4822</v>
      </c>
      <c r="F167" s="216" t="s">
        <v>4823</v>
      </c>
      <c r="G167" s="217" t="s">
        <v>3969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94" t="s">
        <v>19</v>
      </c>
      <c r="N167" s="295" t="s">
        <v>43</v>
      </c>
      <c r="O167" s="292"/>
      <c r="P167" s="296">
        <f>O167*H167</f>
        <v>0</v>
      </c>
      <c r="Q167" s="296">
        <v>0</v>
      </c>
      <c r="R167" s="296">
        <f>Q167*H167</f>
        <v>0</v>
      </c>
      <c r="S167" s="296">
        <v>0</v>
      </c>
      <c r="T167" s="29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3984</v>
      </c>
      <c r="AT167" s="225" t="s">
        <v>162</v>
      </c>
      <c r="AU167" s="225" t="s">
        <v>81</v>
      </c>
      <c r="AY167" s="19" t="s">
        <v>160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3984</v>
      </c>
      <c r="BM167" s="225" t="s">
        <v>4824</v>
      </c>
    </row>
    <row r="168" s="2" customFormat="1" ht="6.96" customHeight="1">
      <c r="A168" s="40"/>
      <c r="B168" s="61"/>
      <c r="C168" s="62"/>
      <c r="D168" s="62"/>
      <c r="E168" s="62"/>
      <c r="F168" s="62"/>
      <c r="G168" s="62"/>
      <c r="H168" s="62"/>
      <c r="I168" s="62"/>
      <c r="J168" s="62"/>
      <c r="K168" s="62"/>
      <c r="L168" s="46"/>
      <c r="M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</sheetData>
  <sheetProtection sheet="1" autoFilter="0" formatColumns="0" formatRows="0" objects="1" scenarios="1" spinCount="100000" saltValue="05qHjOHH/KsEMpeSPKF1wLVSDRhwhAc+6XwQAbPFlU+3H4k5EfIOLcfz6Sk9KOW3riJQ4D6Zb86xENUKkgRGkw==" hashValue="qeOXKyF82I8JXiRczJEY9TpA+ULDdhuAZ/B40Oya0HvPvJHMvh66R/z00CKnzrC3KrxYc7JZLovVdESMrC1PbA==" algorithmName="SHA-512" password="CC35"/>
  <autoFilter ref="C97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1" customFormat="1" ht="12" customHeight="1">
      <c r="B8" s="22"/>
      <c r="D8" s="144" t="s">
        <v>122</v>
      </c>
      <c r="L8" s="22"/>
    </row>
    <row r="9" s="2" customFormat="1" ht="16.5" customHeight="1">
      <c r="A9" s="40"/>
      <c r="B9" s="46"/>
      <c r="C9" s="40"/>
      <c r="D9" s="40"/>
      <c r="E9" s="145" t="s">
        <v>123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4825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22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ROUND((SUM(BE86:BE123)),  2)</f>
        <v>0</v>
      </c>
      <c r="G35" s="40"/>
      <c r="H35" s="40"/>
      <c r="I35" s="159">
        <v>0.20999999999999999</v>
      </c>
      <c r="J35" s="158">
        <f>ROUND(((SUM(BE86:BE123))*I35),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ROUND((SUM(BF86:BF123)),  2)</f>
        <v>0</v>
      </c>
      <c r="G36" s="40"/>
      <c r="H36" s="40"/>
      <c r="I36" s="159">
        <v>0.14999999999999999</v>
      </c>
      <c r="J36" s="158">
        <f>ROUND(((SUM(BF86:BF123))*I36),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ROUND((SUM(BG86:BG123)),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ROUND((SUM(BH86:BH123)),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ROUND((SUM(BI86:BI123)),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A - stavební úpravy a přístavba - Urgentní příjem Nemocnice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01.4-7 - Medicinální plyny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26. 1. 2023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127</v>
      </c>
      <c r="D61" s="173"/>
      <c r="E61" s="173"/>
      <c r="F61" s="173"/>
      <c r="G61" s="173"/>
      <c r="H61" s="173"/>
      <c r="I61" s="173"/>
      <c r="J61" s="174" t="s">
        <v>128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6"/>
      <c r="C64" s="177"/>
      <c r="D64" s="178" t="s">
        <v>3953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145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Pavilon A - stavební úpravy a přístavba - Urgentní příjem Nemocnice Krnov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122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123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124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01.4-7 - Medicinální plyny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 xml:space="preserve"> </v>
      </c>
      <c r="G80" s="42"/>
      <c r="H80" s="42"/>
      <c r="I80" s="34" t="s">
        <v>23</v>
      </c>
      <c r="J80" s="74" t="str">
        <f>IF(J14="","",J14)</f>
        <v>26. 1. 2023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E17</f>
        <v xml:space="preserve"> </v>
      </c>
      <c r="G82" s="42"/>
      <c r="H82" s="42"/>
      <c r="I82" s="34" t="s">
        <v>31</v>
      </c>
      <c r="J82" s="38" t="str">
        <f>E23</f>
        <v xml:space="preserve"> 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IF(E20="","",E20)</f>
        <v>Vyplň údaj</v>
      </c>
      <c r="G83" s="42"/>
      <c r="H83" s="42"/>
      <c r="I83" s="34" t="s">
        <v>34</v>
      </c>
      <c r="J83" s="38" t="str">
        <f>E26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146</v>
      </c>
      <c r="D85" s="190" t="s">
        <v>57</v>
      </c>
      <c r="E85" s="190" t="s">
        <v>53</v>
      </c>
      <c r="F85" s="190" t="s">
        <v>54</v>
      </c>
      <c r="G85" s="190" t="s">
        <v>147</v>
      </c>
      <c r="H85" s="190" t="s">
        <v>148</v>
      </c>
      <c r="I85" s="190" t="s">
        <v>149</v>
      </c>
      <c r="J85" s="190" t="s">
        <v>128</v>
      </c>
      <c r="K85" s="191" t="s">
        <v>150</v>
      </c>
      <c r="L85" s="192"/>
      <c r="M85" s="94" t="s">
        <v>19</v>
      </c>
      <c r="N85" s="95" t="s">
        <v>42</v>
      </c>
      <c r="O85" s="95" t="s">
        <v>151</v>
      </c>
      <c r="P85" s="95" t="s">
        <v>152</v>
      </c>
      <c r="Q85" s="95" t="s">
        <v>153</v>
      </c>
      <c r="R85" s="95" t="s">
        <v>154</v>
      </c>
      <c r="S85" s="95" t="s">
        <v>155</v>
      </c>
      <c r="T85" s="96" t="s">
        <v>156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157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0</v>
      </c>
      <c r="S86" s="98"/>
      <c r="T86" s="196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129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71</v>
      </c>
      <c r="E87" s="201" t="s">
        <v>1270</v>
      </c>
      <c r="F87" s="201" t="s">
        <v>3995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SUM(P88:P123)</f>
        <v>0</v>
      </c>
      <c r="Q87" s="206"/>
      <c r="R87" s="207">
        <f>SUM(R88:R123)</f>
        <v>0</v>
      </c>
      <c r="S87" s="206"/>
      <c r="T87" s="208">
        <f>SUM(T88:T123)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178</v>
      </c>
      <c r="AT87" s="210" t="s">
        <v>71</v>
      </c>
      <c r="AU87" s="210" t="s">
        <v>72</v>
      </c>
      <c r="AY87" s="209" t="s">
        <v>160</v>
      </c>
      <c r="BK87" s="211">
        <f>SUM(BK88:BK123)</f>
        <v>0</v>
      </c>
    </row>
    <row r="88" s="2" customFormat="1" ht="16.5" customHeight="1">
      <c r="A88" s="40"/>
      <c r="B88" s="41"/>
      <c r="C88" s="214" t="s">
        <v>79</v>
      </c>
      <c r="D88" s="214" t="s">
        <v>162</v>
      </c>
      <c r="E88" s="215" t="s">
        <v>4826</v>
      </c>
      <c r="F88" s="216" t="s">
        <v>4827</v>
      </c>
      <c r="G88" s="217" t="s">
        <v>207</v>
      </c>
      <c r="H88" s="218">
        <v>57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608</v>
      </c>
      <c r="AT88" s="225" t="s">
        <v>162</v>
      </c>
      <c r="AU88" s="225" t="s">
        <v>79</v>
      </c>
      <c r="AY88" s="19" t="s">
        <v>160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79</v>
      </c>
      <c r="BK88" s="226">
        <f>ROUND(I88*H88,2)</f>
        <v>0</v>
      </c>
      <c r="BL88" s="19" t="s">
        <v>608</v>
      </c>
      <c r="BM88" s="225" t="s">
        <v>4828</v>
      </c>
    </row>
    <row r="89" s="2" customFormat="1" ht="16.5" customHeight="1">
      <c r="A89" s="40"/>
      <c r="B89" s="41"/>
      <c r="C89" s="214" t="s">
        <v>81</v>
      </c>
      <c r="D89" s="214" t="s">
        <v>162</v>
      </c>
      <c r="E89" s="215" t="s">
        <v>4829</v>
      </c>
      <c r="F89" s="216" t="s">
        <v>4830</v>
      </c>
      <c r="G89" s="217" t="s">
        <v>207</v>
      </c>
      <c r="H89" s="218">
        <v>155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608</v>
      </c>
      <c r="AT89" s="225" t="s">
        <v>162</v>
      </c>
      <c r="AU89" s="225" t="s">
        <v>79</v>
      </c>
      <c r="AY89" s="19" t="s">
        <v>160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79</v>
      </c>
      <c r="BK89" s="226">
        <f>ROUND(I89*H89,2)</f>
        <v>0</v>
      </c>
      <c r="BL89" s="19" t="s">
        <v>608</v>
      </c>
      <c r="BM89" s="225" t="s">
        <v>4831</v>
      </c>
    </row>
    <row r="90" s="2" customFormat="1" ht="16.5" customHeight="1">
      <c r="A90" s="40"/>
      <c r="B90" s="41"/>
      <c r="C90" s="214" t="s">
        <v>178</v>
      </c>
      <c r="D90" s="214" t="s">
        <v>162</v>
      </c>
      <c r="E90" s="215" t="s">
        <v>4832</v>
      </c>
      <c r="F90" s="216" t="s">
        <v>4833</v>
      </c>
      <c r="G90" s="217" t="s">
        <v>207</v>
      </c>
      <c r="H90" s="218">
        <v>244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608</v>
      </c>
      <c r="AT90" s="225" t="s">
        <v>162</v>
      </c>
      <c r="AU90" s="225" t="s">
        <v>79</v>
      </c>
      <c r="AY90" s="19" t="s">
        <v>160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608</v>
      </c>
      <c r="BM90" s="225" t="s">
        <v>4834</v>
      </c>
    </row>
    <row r="91" s="2" customFormat="1" ht="16.5" customHeight="1">
      <c r="A91" s="40"/>
      <c r="B91" s="41"/>
      <c r="C91" s="214" t="s">
        <v>167</v>
      </c>
      <c r="D91" s="214" t="s">
        <v>162</v>
      </c>
      <c r="E91" s="215" t="s">
        <v>4835</v>
      </c>
      <c r="F91" s="216" t="s">
        <v>4836</v>
      </c>
      <c r="G91" s="217" t="s">
        <v>207</v>
      </c>
      <c r="H91" s="218">
        <v>80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608</v>
      </c>
      <c r="AT91" s="225" t="s">
        <v>162</v>
      </c>
      <c r="AU91" s="225" t="s">
        <v>79</v>
      </c>
      <c r="AY91" s="19" t="s">
        <v>160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608</v>
      </c>
      <c r="BM91" s="225" t="s">
        <v>4837</v>
      </c>
    </row>
    <row r="92" s="2" customFormat="1" ht="16.5" customHeight="1">
      <c r="A92" s="40"/>
      <c r="B92" s="41"/>
      <c r="C92" s="214" t="s">
        <v>199</v>
      </c>
      <c r="D92" s="214" t="s">
        <v>162</v>
      </c>
      <c r="E92" s="215" t="s">
        <v>4838</v>
      </c>
      <c r="F92" s="216" t="s">
        <v>4839</v>
      </c>
      <c r="G92" s="217" t="s">
        <v>207</v>
      </c>
      <c r="H92" s="218">
        <v>18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608</v>
      </c>
      <c r="AT92" s="225" t="s">
        <v>162</v>
      </c>
      <c r="AU92" s="225" t="s">
        <v>79</v>
      </c>
      <c r="AY92" s="19" t="s">
        <v>160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608</v>
      </c>
      <c r="BM92" s="225" t="s">
        <v>4840</v>
      </c>
    </row>
    <row r="93" s="2" customFormat="1" ht="16.5" customHeight="1">
      <c r="A93" s="40"/>
      <c r="B93" s="41"/>
      <c r="C93" s="214" t="s">
        <v>204</v>
      </c>
      <c r="D93" s="214" t="s">
        <v>162</v>
      </c>
      <c r="E93" s="215" t="s">
        <v>4841</v>
      </c>
      <c r="F93" s="216" t="s">
        <v>4842</v>
      </c>
      <c r="G93" s="217" t="s">
        <v>2950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608</v>
      </c>
      <c r="AT93" s="225" t="s">
        <v>162</v>
      </c>
      <c r="AU93" s="225" t="s">
        <v>79</v>
      </c>
      <c r="AY93" s="19" t="s">
        <v>160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608</v>
      </c>
      <c r="BM93" s="225" t="s">
        <v>4843</v>
      </c>
    </row>
    <row r="94" s="2" customFormat="1" ht="16.5" customHeight="1">
      <c r="A94" s="40"/>
      <c r="B94" s="41"/>
      <c r="C94" s="214" t="s">
        <v>213</v>
      </c>
      <c r="D94" s="214" t="s">
        <v>162</v>
      </c>
      <c r="E94" s="215" t="s">
        <v>4844</v>
      </c>
      <c r="F94" s="216" t="s">
        <v>4845</v>
      </c>
      <c r="G94" s="217" t="s">
        <v>4846</v>
      </c>
      <c r="H94" s="218">
        <v>1400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608</v>
      </c>
      <c r="AT94" s="225" t="s">
        <v>162</v>
      </c>
      <c r="AU94" s="225" t="s">
        <v>79</v>
      </c>
      <c r="AY94" s="19" t="s">
        <v>160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608</v>
      </c>
      <c r="BM94" s="225" t="s">
        <v>4847</v>
      </c>
    </row>
    <row r="95" s="2" customFormat="1" ht="16.5" customHeight="1">
      <c r="A95" s="40"/>
      <c r="B95" s="41"/>
      <c r="C95" s="214" t="s">
        <v>219</v>
      </c>
      <c r="D95" s="214" t="s">
        <v>162</v>
      </c>
      <c r="E95" s="215" t="s">
        <v>4848</v>
      </c>
      <c r="F95" s="216" t="s">
        <v>4849</v>
      </c>
      <c r="G95" s="217" t="s">
        <v>1596</v>
      </c>
      <c r="H95" s="218">
        <v>11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608</v>
      </c>
      <c r="AT95" s="225" t="s">
        <v>162</v>
      </c>
      <c r="AU95" s="225" t="s">
        <v>79</v>
      </c>
      <c r="AY95" s="19" t="s">
        <v>160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608</v>
      </c>
      <c r="BM95" s="225" t="s">
        <v>4850</v>
      </c>
    </row>
    <row r="96" s="2" customFormat="1" ht="16.5" customHeight="1">
      <c r="A96" s="40"/>
      <c r="B96" s="41"/>
      <c r="C96" s="214" t="s">
        <v>228</v>
      </c>
      <c r="D96" s="214" t="s">
        <v>162</v>
      </c>
      <c r="E96" s="215" t="s">
        <v>4851</v>
      </c>
      <c r="F96" s="216" t="s">
        <v>4852</v>
      </c>
      <c r="G96" s="217" t="s">
        <v>1596</v>
      </c>
      <c r="H96" s="218">
        <v>18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608</v>
      </c>
      <c r="AT96" s="225" t="s">
        <v>162</v>
      </c>
      <c r="AU96" s="225" t="s">
        <v>79</v>
      </c>
      <c r="AY96" s="19" t="s">
        <v>160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608</v>
      </c>
      <c r="BM96" s="225" t="s">
        <v>4853</v>
      </c>
    </row>
    <row r="97" s="2" customFormat="1" ht="16.5" customHeight="1">
      <c r="A97" s="40"/>
      <c r="B97" s="41"/>
      <c r="C97" s="214" t="s">
        <v>212</v>
      </c>
      <c r="D97" s="214" t="s">
        <v>162</v>
      </c>
      <c r="E97" s="215" t="s">
        <v>4854</v>
      </c>
      <c r="F97" s="216" t="s">
        <v>4855</v>
      </c>
      <c r="G97" s="217" t="s">
        <v>1596</v>
      </c>
      <c r="H97" s="218">
        <v>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608</v>
      </c>
      <c r="AT97" s="225" t="s">
        <v>162</v>
      </c>
      <c r="AU97" s="225" t="s">
        <v>79</v>
      </c>
      <c r="AY97" s="19" t="s">
        <v>160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608</v>
      </c>
      <c r="BM97" s="225" t="s">
        <v>4856</v>
      </c>
    </row>
    <row r="98" s="2" customFormat="1" ht="16.5" customHeight="1">
      <c r="A98" s="40"/>
      <c r="B98" s="41"/>
      <c r="C98" s="214" t="s">
        <v>239</v>
      </c>
      <c r="D98" s="214" t="s">
        <v>162</v>
      </c>
      <c r="E98" s="215" t="s">
        <v>4857</v>
      </c>
      <c r="F98" s="216" t="s">
        <v>4858</v>
      </c>
      <c r="G98" s="217" t="s">
        <v>1596</v>
      </c>
      <c r="H98" s="218">
        <v>3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608</v>
      </c>
      <c r="AT98" s="225" t="s">
        <v>162</v>
      </c>
      <c r="AU98" s="225" t="s">
        <v>79</v>
      </c>
      <c r="AY98" s="19" t="s">
        <v>160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608</v>
      </c>
      <c r="BM98" s="225" t="s">
        <v>4859</v>
      </c>
    </row>
    <row r="99" s="2" customFormat="1" ht="16.5" customHeight="1">
      <c r="A99" s="40"/>
      <c r="B99" s="41"/>
      <c r="C99" s="214" t="s">
        <v>244</v>
      </c>
      <c r="D99" s="214" t="s">
        <v>162</v>
      </c>
      <c r="E99" s="215" t="s">
        <v>4860</v>
      </c>
      <c r="F99" s="216" t="s">
        <v>4861</v>
      </c>
      <c r="G99" s="217" t="s">
        <v>1596</v>
      </c>
      <c r="H99" s="218">
        <v>222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608</v>
      </c>
      <c r="AT99" s="225" t="s">
        <v>162</v>
      </c>
      <c r="AU99" s="225" t="s">
        <v>79</v>
      </c>
      <c r="AY99" s="19" t="s">
        <v>160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608</v>
      </c>
      <c r="BM99" s="225" t="s">
        <v>4862</v>
      </c>
    </row>
    <row r="100" s="2" customFormat="1" ht="16.5" customHeight="1">
      <c r="A100" s="40"/>
      <c r="B100" s="41"/>
      <c r="C100" s="214" t="s">
        <v>250</v>
      </c>
      <c r="D100" s="214" t="s">
        <v>162</v>
      </c>
      <c r="E100" s="215" t="s">
        <v>4863</v>
      </c>
      <c r="F100" s="216" t="s">
        <v>4864</v>
      </c>
      <c r="G100" s="217" t="s">
        <v>1596</v>
      </c>
      <c r="H100" s="218">
        <v>84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608</v>
      </c>
      <c r="AT100" s="225" t="s">
        <v>162</v>
      </c>
      <c r="AU100" s="225" t="s">
        <v>79</v>
      </c>
      <c r="AY100" s="19" t="s">
        <v>160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608</v>
      </c>
      <c r="BM100" s="225" t="s">
        <v>4865</v>
      </c>
    </row>
    <row r="101" s="2" customFormat="1" ht="16.5" customHeight="1">
      <c r="A101" s="40"/>
      <c r="B101" s="41"/>
      <c r="C101" s="214" t="s">
        <v>257</v>
      </c>
      <c r="D101" s="214" t="s">
        <v>162</v>
      </c>
      <c r="E101" s="215" t="s">
        <v>4866</v>
      </c>
      <c r="F101" s="216" t="s">
        <v>4867</v>
      </c>
      <c r="G101" s="217" t="s">
        <v>207</v>
      </c>
      <c r="H101" s="218">
        <v>554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608</v>
      </c>
      <c r="AT101" s="225" t="s">
        <v>162</v>
      </c>
      <c r="AU101" s="225" t="s">
        <v>79</v>
      </c>
      <c r="AY101" s="19" t="s">
        <v>160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608</v>
      </c>
      <c r="BM101" s="225" t="s">
        <v>4868</v>
      </c>
    </row>
    <row r="102" s="2" customFormat="1" ht="16.5" customHeight="1">
      <c r="A102" s="40"/>
      <c r="B102" s="41"/>
      <c r="C102" s="214" t="s">
        <v>8</v>
      </c>
      <c r="D102" s="214" t="s">
        <v>162</v>
      </c>
      <c r="E102" s="215" t="s">
        <v>4869</v>
      </c>
      <c r="F102" s="216" t="s">
        <v>4870</v>
      </c>
      <c r="G102" s="217" t="s">
        <v>207</v>
      </c>
      <c r="H102" s="218">
        <v>554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608</v>
      </c>
      <c r="AT102" s="225" t="s">
        <v>162</v>
      </c>
      <c r="AU102" s="225" t="s">
        <v>79</v>
      </c>
      <c r="AY102" s="19" t="s">
        <v>160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608</v>
      </c>
      <c r="BM102" s="225" t="s">
        <v>4871</v>
      </c>
    </row>
    <row r="103" s="2" customFormat="1" ht="16.5" customHeight="1">
      <c r="A103" s="40"/>
      <c r="B103" s="41"/>
      <c r="C103" s="214" t="s">
        <v>269</v>
      </c>
      <c r="D103" s="214" t="s">
        <v>162</v>
      </c>
      <c r="E103" s="215" t="s">
        <v>4872</v>
      </c>
      <c r="F103" s="216" t="s">
        <v>4873</v>
      </c>
      <c r="G103" s="217" t="s">
        <v>207</v>
      </c>
      <c r="H103" s="218">
        <v>554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608</v>
      </c>
      <c r="AT103" s="225" t="s">
        <v>162</v>
      </c>
      <c r="AU103" s="225" t="s">
        <v>79</v>
      </c>
      <c r="AY103" s="19" t="s">
        <v>160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608</v>
      </c>
      <c r="BM103" s="225" t="s">
        <v>4874</v>
      </c>
    </row>
    <row r="104" s="2" customFormat="1" ht="16.5" customHeight="1">
      <c r="A104" s="40"/>
      <c r="B104" s="41"/>
      <c r="C104" s="214" t="s">
        <v>275</v>
      </c>
      <c r="D104" s="214" t="s">
        <v>162</v>
      </c>
      <c r="E104" s="215" t="s">
        <v>4875</v>
      </c>
      <c r="F104" s="216" t="s">
        <v>4876</v>
      </c>
      <c r="G104" s="217" t="s">
        <v>1596</v>
      </c>
      <c r="H104" s="218">
        <v>6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608</v>
      </c>
      <c r="AT104" s="225" t="s">
        <v>162</v>
      </c>
      <c r="AU104" s="225" t="s">
        <v>79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608</v>
      </c>
      <c r="BM104" s="225" t="s">
        <v>4877</v>
      </c>
    </row>
    <row r="105" s="2" customFormat="1" ht="16.5" customHeight="1">
      <c r="A105" s="40"/>
      <c r="B105" s="41"/>
      <c r="C105" s="214" t="s">
        <v>283</v>
      </c>
      <c r="D105" s="214" t="s">
        <v>162</v>
      </c>
      <c r="E105" s="215" t="s">
        <v>4878</v>
      </c>
      <c r="F105" s="216" t="s">
        <v>4879</v>
      </c>
      <c r="G105" s="217" t="s">
        <v>1596</v>
      </c>
      <c r="H105" s="218">
        <v>3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608</v>
      </c>
      <c r="AT105" s="225" t="s">
        <v>162</v>
      </c>
      <c r="AU105" s="225" t="s">
        <v>79</v>
      </c>
      <c r="AY105" s="19" t="s">
        <v>160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608</v>
      </c>
      <c r="BM105" s="225" t="s">
        <v>4880</v>
      </c>
    </row>
    <row r="106" s="2" customFormat="1" ht="16.5" customHeight="1">
      <c r="A106" s="40"/>
      <c r="B106" s="41"/>
      <c r="C106" s="214" t="s">
        <v>289</v>
      </c>
      <c r="D106" s="214" t="s">
        <v>162</v>
      </c>
      <c r="E106" s="215" t="s">
        <v>4881</v>
      </c>
      <c r="F106" s="216" t="s">
        <v>4882</v>
      </c>
      <c r="G106" s="217" t="s">
        <v>1596</v>
      </c>
      <c r="H106" s="218">
        <v>9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608</v>
      </c>
      <c r="AT106" s="225" t="s">
        <v>162</v>
      </c>
      <c r="AU106" s="225" t="s">
        <v>79</v>
      </c>
      <c r="AY106" s="19" t="s">
        <v>160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608</v>
      </c>
      <c r="BM106" s="225" t="s">
        <v>4883</v>
      </c>
    </row>
    <row r="107" s="2" customFormat="1" ht="16.5" customHeight="1">
      <c r="A107" s="40"/>
      <c r="B107" s="41"/>
      <c r="C107" s="214" t="s">
        <v>295</v>
      </c>
      <c r="D107" s="214" t="s">
        <v>162</v>
      </c>
      <c r="E107" s="215" t="s">
        <v>4884</v>
      </c>
      <c r="F107" s="216" t="s">
        <v>4885</v>
      </c>
      <c r="G107" s="217" t="s">
        <v>1596</v>
      </c>
      <c r="H107" s="218">
        <v>6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608</v>
      </c>
      <c r="AT107" s="225" t="s">
        <v>162</v>
      </c>
      <c r="AU107" s="225" t="s">
        <v>79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608</v>
      </c>
      <c r="BM107" s="225" t="s">
        <v>4886</v>
      </c>
    </row>
    <row r="108" s="2" customFormat="1" ht="16.5" customHeight="1">
      <c r="A108" s="40"/>
      <c r="B108" s="41"/>
      <c r="C108" s="214" t="s">
        <v>7</v>
      </c>
      <c r="D108" s="214" t="s">
        <v>162</v>
      </c>
      <c r="E108" s="215" t="s">
        <v>4887</v>
      </c>
      <c r="F108" s="216" t="s">
        <v>4888</v>
      </c>
      <c r="G108" s="217" t="s">
        <v>1596</v>
      </c>
      <c r="H108" s="218">
        <v>4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608</v>
      </c>
      <c r="AT108" s="225" t="s">
        <v>162</v>
      </c>
      <c r="AU108" s="225" t="s">
        <v>79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608</v>
      </c>
      <c r="BM108" s="225" t="s">
        <v>4889</v>
      </c>
    </row>
    <row r="109" s="2" customFormat="1" ht="16.5" customHeight="1">
      <c r="A109" s="40"/>
      <c r="B109" s="41"/>
      <c r="C109" s="214" t="s">
        <v>304</v>
      </c>
      <c r="D109" s="214" t="s">
        <v>162</v>
      </c>
      <c r="E109" s="215" t="s">
        <v>4890</v>
      </c>
      <c r="F109" s="216" t="s">
        <v>4891</v>
      </c>
      <c r="G109" s="217" t="s">
        <v>1596</v>
      </c>
      <c r="H109" s="218">
        <v>2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608</v>
      </c>
      <c r="AT109" s="225" t="s">
        <v>162</v>
      </c>
      <c r="AU109" s="225" t="s">
        <v>79</v>
      </c>
      <c r="AY109" s="19" t="s">
        <v>160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608</v>
      </c>
      <c r="BM109" s="225" t="s">
        <v>4892</v>
      </c>
    </row>
    <row r="110" s="2" customFormat="1" ht="16.5" customHeight="1">
      <c r="A110" s="40"/>
      <c r="B110" s="41"/>
      <c r="C110" s="214" t="s">
        <v>309</v>
      </c>
      <c r="D110" s="214" t="s">
        <v>162</v>
      </c>
      <c r="E110" s="215" t="s">
        <v>4893</v>
      </c>
      <c r="F110" s="216" t="s">
        <v>4894</v>
      </c>
      <c r="G110" s="217" t="s">
        <v>1596</v>
      </c>
      <c r="H110" s="218">
        <v>6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608</v>
      </c>
      <c r="AT110" s="225" t="s">
        <v>162</v>
      </c>
      <c r="AU110" s="225" t="s">
        <v>79</v>
      </c>
      <c r="AY110" s="19" t="s">
        <v>160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608</v>
      </c>
      <c r="BM110" s="225" t="s">
        <v>4895</v>
      </c>
    </row>
    <row r="111" s="2" customFormat="1" ht="16.5" customHeight="1">
      <c r="A111" s="40"/>
      <c r="B111" s="41"/>
      <c r="C111" s="214" t="s">
        <v>314</v>
      </c>
      <c r="D111" s="214" t="s">
        <v>162</v>
      </c>
      <c r="E111" s="215" t="s">
        <v>4896</v>
      </c>
      <c r="F111" s="216" t="s">
        <v>4897</v>
      </c>
      <c r="G111" s="217" t="s">
        <v>1596</v>
      </c>
      <c r="H111" s="218">
        <v>4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608</v>
      </c>
      <c r="AT111" s="225" t="s">
        <v>162</v>
      </c>
      <c r="AU111" s="225" t="s">
        <v>79</v>
      </c>
      <c r="AY111" s="19" t="s">
        <v>160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608</v>
      </c>
      <c r="BM111" s="225" t="s">
        <v>4898</v>
      </c>
    </row>
    <row r="112" s="2" customFormat="1" ht="16.5" customHeight="1">
      <c r="A112" s="40"/>
      <c r="B112" s="41"/>
      <c r="C112" s="214" t="s">
        <v>319</v>
      </c>
      <c r="D112" s="214" t="s">
        <v>162</v>
      </c>
      <c r="E112" s="215" t="s">
        <v>4899</v>
      </c>
      <c r="F112" s="216" t="s">
        <v>4900</v>
      </c>
      <c r="G112" s="217" t="s">
        <v>1596</v>
      </c>
      <c r="H112" s="218">
        <v>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608</v>
      </c>
      <c r="AT112" s="225" t="s">
        <v>162</v>
      </c>
      <c r="AU112" s="225" t="s">
        <v>79</v>
      </c>
      <c r="AY112" s="19" t="s">
        <v>160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608</v>
      </c>
      <c r="BM112" s="225" t="s">
        <v>4901</v>
      </c>
    </row>
    <row r="113" s="2" customFormat="1" ht="21.75" customHeight="1">
      <c r="A113" s="40"/>
      <c r="B113" s="41"/>
      <c r="C113" s="214" t="s">
        <v>328</v>
      </c>
      <c r="D113" s="214" t="s">
        <v>162</v>
      </c>
      <c r="E113" s="215" t="s">
        <v>4902</v>
      </c>
      <c r="F113" s="216" t="s">
        <v>4903</v>
      </c>
      <c r="G113" s="217" t="s">
        <v>1596</v>
      </c>
      <c r="H113" s="218">
        <v>3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608</v>
      </c>
      <c r="AT113" s="225" t="s">
        <v>162</v>
      </c>
      <c r="AU113" s="225" t="s">
        <v>79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608</v>
      </c>
      <c r="BM113" s="225" t="s">
        <v>4904</v>
      </c>
    </row>
    <row r="114" s="2" customFormat="1" ht="24.15" customHeight="1">
      <c r="A114" s="40"/>
      <c r="B114" s="41"/>
      <c r="C114" s="214" t="s">
        <v>336</v>
      </c>
      <c r="D114" s="214" t="s">
        <v>162</v>
      </c>
      <c r="E114" s="215" t="s">
        <v>4905</v>
      </c>
      <c r="F114" s="216" t="s">
        <v>4906</v>
      </c>
      <c r="G114" s="217" t="s">
        <v>1596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608</v>
      </c>
      <c r="AT114" s="225" t="s">
        <v>162</v>
      </c>
      <c r="AU114" s="225" t="s">
        <v>79</v>
      </c>
      <c r="AY114" s="19" t="s">
        <v>160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608</v>
      </c>
      <c r="BM114" s="225" t="s">
        <v>4907</v>
      </c>
    </row>
    <row r="115" s="2" customFormat="1" ht="16.5" customHeight="1">
      <c r="A115" s="40"/>
      <c r="B115" s="41"/>
      <c r="C115" s="214" t="s">
        <v>343</v>
      </c>
      <c r="D115" s="214" t="s">
        <v>162</v>
      </c>
      <c r="E115" s="215" t="s">
        <v>4908</v>
      </c>
      <c r="F115" s="216" t="s">
        <v>4909</v>
      </c>
      <c r="G115" s="217" t="s">
        <v>1596</v>
      </c>
      <c r="H115" s="218">
        <v>3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608</v>
      </c>
      <c r="AT115" s="225" t="s">
        <v>162</v>
      </c>
      <c r="AU115" s="225" t="s">
        <v>79</v>
      </c>
      <c r="AY115" s="19" t="s">
        <v>160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608</v>
      </c>
      <c r="BM115" s="225" t="s">
        <v>4910</v>
      </c>
    </row>
    <row r="116" s="2" customFormat="1" ht="44.25" customHeight="1">
      <c r="A116" s="40"/>
      <c r="B116" s="41"/>
      <c r="C116" s="214" t="s">
        <v>349</v>
      </c>
      <c r="D116" s="214" t="s">
        <v>162</v>
      </c>
      <c r="E116" s="215" t="s">
        <v>4911</v>
      </c>
      <c r="F116" s="216" t="s">
        <v>4912</v>
      </c>
      <c r="G116" s="217" t="s">
        <v>2950</v>
      </c>
      <c r="H116" s="218">
        <v>5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608</v>
      </c>
      <c r="AT116" s="225" t="s">
        <v>162</v>
      </c>
      <c r="AU116" s="225" t="s">
        <v>79</v>
      </c>
      <c r="AY116" s="19" t="s">
        <v>160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608</v>
      </c>
      <c r="BM116" s="225" t="s">
        <v>4913</v>
      </c>
    </row>
    <row r="117" s="2" customFormat="1" ht="49.05" customHeight="1">
      <c r="A117" s="40"/>
      <c r="B117" s="41"/>
      <c r="C117" s="214" t="s">
        <v>356</v>
      </c>
      <c r="D117" s="214" t="s">
        <v>162</v>
      </c>
      <c r="E117" s="215" t="s">
        <v>4914</v>
      </c>
      <c r="F117" s="216" t="s">
        <v>4915</v>
      </c>
      <c r="G117" s="217" t="s">
        <v>2950</v>
      </c>
      <c r="H117" s="218">
        <v>4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608</v>
      </c>
      <c r="AT117" s="225" t="s">
        <v>162</v>
      </c>
      <c r="AU117" s="225" t="s">
        <v>79</v>
      </c>
      <c r="AY117" s="19" t="s">
        <v>160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608</v>
      </c>
      <c r="BM117" s="225" t="s">
        <v>4916</v>
      </c>
    </row>
    <row r="118" s="2" customFormat="1" ht="49.05" customHeight="1">
      <c r="A118" s="40"/>
      <c r="B118" s="41"/>
      <c r="C118" s="214" t="s">
        <v>362</v>
      </c>
      <c r="D118" s="214" t="s">
        <v>162</v>
      </c>
      <c r="E118" s="215" t="s">
        <v>4917</v>
      </c>
      <c r="F118" s="216" t="s">
        <v>4918</v>
      </c>
      <c r="G118" s="217" t="s">
        <v>2950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608</v>
      </c>
      <c r="AT118" s="225" t="s">
        <v>162</v>
      </c>
      <c r="AU118" s="225" t="s">
        <v>79</v>
      </c>
      <c r="AY118" s="19" t="s">
        <v>160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608</v>
      </c>
      <c r="BM118" s="225" t="s">
        <v>4919</v>
      </c>
    </row>
    <row r="119" s="2" customFormat="1" ht="16.5" customHeight="1">
      <c r="A119" s="40"/>
      <c r="B119" s="41"/>
      <c r="C119" s="214" t="s">
        <v>367</v>
      </c>
      <c r="D119" s="214" t="s">
        <v>162</v>
      </c>
      <c r="E119" s="215" t="s">
        <v>4920</v>
      </c>
      <c r="F119" s="216" t="s">
        <v>4921</v>
      </c>
      <c r="G119" s="217" t="s">
        <v>2950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608</v>
      </c>
      <c r="AT119" s="225" t="s">
        <v>162</v>
      </c>
      <c r="AU119" s="225" t="s">
        <v>79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608</v>
      </c>
      <c r="BM119" s="225" t="s">
        <v>4922</v>
      </c>
    </row>
    <row r="120" s="2" customFormat="1" ht="16.5" customHeight="1">
      <c r="A120" s="40"/>
      <c r="B120" s="41"/>
      <c r="C120" s="214" t="s">
        <v>377</v>
      </c>
      <c r="D120" s="214" t="s">
        <v>162</v>
      </c>
      <c r="E120" s="215" t="s">
        <v>4923</v>
      </c>
      <c r="F120" s="216" t="s">
        <v>4924</v>
      </c>
      <c r="G120" s="217" t="s">
        <v>2950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608</v>
      </c>
      <c r="AT120" s="225" t="s">
        <v>162</v>
      </c>
      <c r="AU120" s="225" t="s">
        <v>79</v>
      </c>
      <c r="AY120" s="19" t="s">
        <v>160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608</v>
      </c>
      <c r="BM120" s="225" t="s">
        <v>4925</v>
      </c>
    </row>
    <row r="121" s="2" customFormat="1" ht="16.5" customHeight="1">
      <c r="A121" s="40"/>
      <c r="B121" s="41"/>
      <c r="C121" s="214" t="s">
        <v>384</v>
      </c>
      <c r="D121" s="214" t="s">
        <v>162</v>
      </c>
      <c r="E121" s="215" t="s">
        <v>4926</v>
      </c>
      <c r="F121" s="216" t="s">
        <v>4927</v>
      </c>
      <c r="G121" s="217" t="s">
        <v>2950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608</v>
      </c>
      <c r="AT121" s="225" t="s">
        <v>162</v>
      </c>
      <c r="AU121" s="225" t="s">
        <v>79</v>
      </c>
      <c r="AY121" s="19" t="s">
        <v>160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608</v>
      </c>
      <c r="BM121" s="225" t="s">
        <v>4928</v>
      </c>
    </row>
    <row r="122" s="2" customFormat="1" ht="16.5" customHeight="1">
      <c r="A122" s="40"/>
      <c r="B122" s="41"/>
      <c r="C122" s="214" t="s">
        <v>392</v>
      </c>
      <c r="D122" s="214" t="s">
        <v>162</v>
      </c>
      <c r="E122" s="215" t="s">
        <v>4929</v>
      </c>
      <c r="F122" s="216" t="s">
        <v>4930</v>
      </c>
      <c r="G122" s="217" t="s">
        <v>2950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608</v>
      </c>
      <c r="AT122" s="225" t="s">
        <v>162</v>
      </c>
      <c r="AU122" s="225" t="s">
        <v>79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608</v>
      </c>
      <c r="BM122" s="225" t="s">
        <v>4931</v>
      </c>
    </row>
    <row r="123" s="2" customFormat="1" ht="16.5" customHeight="1">
      <c r="A123" s="40"/>
      <c r="B123" s="41"/>
      <c r="C123" s="214" t="s">
        <v>398</v>
      </c>
      <c r="D123" s="214" t="s">
        <v>162</v>
      </c>
      <c r="E123" s="215" t="s">
        <v>4932</v>
      </c>
      <c r="F123" s="216" t="s">
        <v>4933</v>
      </c>
      <c r="G123" s="217" t="s">
        <v>2950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94" t="s">
        <v>19</v>
      </c>
      <c r="N123" s="295" t="s">
        <v>43</v>
      </c>
      <c r="O123" s="292"/>
      <c r="P123" s="296">
        <f>O123*H123</f>
        <v>0</v>
      </c>
      <c r="Q123" s="296">
        <v>0</v>
      </c>
      <c r="R123" s="296">
        <f>Q123*H123</f>
        <v>0</v>
      </c>
      <c r="S123" s="296">
        <v>0</v>
      </c>
      <c r="T123" s="29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608</v>
      </c>
      <c r="AT123" s="225" t="s">
        <v>162</v>
      </c>
      <c r="AU123" s="225" t="s">
        <v>79</v>
      </c>
      <c r="AY123" s="19" t="s">
        <v>160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608</v>
      </c>
      <c r="BM123" s="225" t="s">
        <v>4934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cfJoQfdI9paeWaI9fcy1yZzCVKblIlkBJYYlyv0BZ49omeKEk/XOhsduIui7dzH/CZToeZKndaHlp7zFYgTNRw==" hashValue="mmkaRCLPEAO0TKMGbAaitpEaz3pmTrHqCu6/14y8td77lWXZn+00lncUX7dBWrr0xXNxcDu7NH5ufTi7IWjyIg==" algorithmName="SHA-512" password="CC35"/>
  <autoFilter ref="C85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122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4935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26. 1. 2023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22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9"/>
      <c r="B27" s="150"/>
      <c r="C27" s="149"/>
      <c r="D27" s="149"/>
      <c r="E27" s="151" t="s">
        <v>37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ROUND((SUM(BE85:BE248)),  2)</f>
        <v>0</v>
      </c>
      <c r="G33" s="40"/>
      <c r="H33" s="40"/>
      <c r="I33" s="159">
        <v>0.20999999999999999</v>
      </c>
      <c r="J33" s="158">
        <f>ROUND(((SUM(BE85:BE248))*I33),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ROUND((SUM(BF85:BF248)),  2)</f>
        <v>0</v>
      </c>
      <c r="G34" s="40"/>
      <c r="H34" s="40"/>
      <c r="I34" s="159">
        <v>0.14999999999999999</v>
      </c>
      <c r="J34" s="158">
        <f>ROUND(((SUM(BF85:BF248))*I34),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ROUND((SUM(BG85:BG248)),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ROUND((SUM(BH85:BH248)),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ROUND((SUM(BI85:BI248)),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A - stavební úpravy a přístavba - Urgentní příjem Nemocnice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122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Zpevněné a odstavné plochy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26. 1. 2023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Krnov,p.o.,I.P.Pavlova 552/9,794 01 Krnov</v>
      </c>
      <c r="G54" s="42"/>
      <c r="H54" s="42"/>
      <c r="I54" s="34" t="s">
        <v>31</v>
      </c>
      <c r="J54" s="38" t="str">
        <f>E21</f>
        <v>Ing.arch.Martin Janda,Lomná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127</v>
      </c>
      <c r="D57" s="173"/>
      <c r="E57" s="173"/>
      <c r="F57" s="173"/>
      <c r="G57" s="173"/>
      <c r="H57" s="173"/>
      <c r="I57" s="173"/>
      <c r="J57" s="174" t="s">
        <v>128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129</v>
      </c>
    </row>
    <row r="60" s="9" customFormat="1" ht="24.96" customHeight="1">
      <c r="A60" s="9"/>
      <c r="B60" s="176"/>
      <c r="C60" s="177"/>
      <c r="D60" s="178" t="s">
        <v>130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131</v>
      </c>
      <c r="E61" s="184"/>
      <c r="F61" s="184"/>
      <c r="G61" s="184"/>
      <c r="H61" s="184"/>
      <c r="I61" s="184"/>
      <c r="J61" s="185">
        <f>J87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643</v>
      </c>
      <c r="E62" s="184"/>
      <c r="F62" s="184"/>
      <c r="G62" s="184"/>
      <c r="H62" s="184"/>
      <c r="I62" s="184"/>
      <c r="J62" s="185">
        <f>J155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133</v>
      </c>
      <c r="E63" s="184"/>
      <c r="F63" s="184"/>
      <c r="G63" s="184"/>
      <c r="H63" s="184"/>
      <c r="I63" s="184"/>
      <c r="J63" s="185">
        <f>J199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134</v>
      </c>
      <c r="E64" s="184"/>
      <c r="F64" s="184"/>
      <c r="G64" s="184"/>
      <c r="H64" s="184"/>
      <c r="I64" s="184"/>
      <c r="J64" s="185">
        <f>J238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135</v>
      </c>
      <c r="E65" s="184"/>
      <c r="F65" s="184"/>
      <c r="G65" s="184"/>
      <c r="H65" s="184"/>
      <c r="I65" s="184"/>
      <c r="J65" s="185">
        <f>J246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145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Pavilon A - stavební úpravy a přístavba - Urgentní příjem Nemocnice Krnov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122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02 - Zpevněné a odstavné plochy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26. 1. 2023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SZZ Krnov,p.o.,I.P.Pavlova 552/9,794 01 Krnov</v>
      </c>
      <c r="G81" s="42"/>
      <c r="H81" s="42"/>
      <c r="I81" s="34" t="s">
        <v>31</v>
      </c>
      <c r="J81" s="38" t="str">
        <f>E21</f>
        <v>Ing.arch.Martin Janda,Lomná 1895,Frenštát p.R.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 xml:space="preserve"> 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146</v>
      </c>
      <c r="D84" s="190" t="s">
        <v>57</v>
      </c>
      <c r="E84" s="190" t="s">
        <v>53</v>
      </c>
      <c r="F84" s="190" t="s">
        <v>54</v>
      </c>
      <c r="G84" s="190" t="s">
        <v>147</v>
      </c>
      <c r="H84" s="190" t="s">
        <v>148</v>
      </c>
      <c r="I84" s="190" t="s">
        <v>149</v>
      </c>
      <c r="J84" s="190" t="s">
        <v>128</v>
      </c>
      <c r="K84" s="191" t="s">
        <v>150</v>
      </c>
      <c r="L84" s="192"/>
      <c r="M84" s="94" t="s">
        <v>19</v>
      </c>
      <c r="N84" s="95" t="s">
        <v>42</v>
      </c>
      <c r="O84" s="95" t="s">
        <v>151</v>
      </c>
      <c r="P84" s="95" t="s">
        <v>152</v>
      </c>
      <c r="Q84" s="95" t="s">
        <v>153</v>
      </c>
      <c r="R84" s="95" t="s">
        <v>154</v>
      </c>
      <c r="S84" s="95" t="s">
        <v>155</v>
      </c>
      <c r="T84" s="96" t="s">
        <v>156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157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</f>
        <v>0</v>
      </c>
      <c r="Q85" s="98"/>
      <c r="R85" s="195">
        <f>R86</f>
        <v>153.40964987999999</v>
      </c>
      <c r="S85" s="98"/>
      <c r="T85" s="196">
        <f>T86</f>
        <v>3.8949999999999996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129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71</v>
      </c>
      <c r="E86" s="201" t="s">
        <v>158</v>
      </c>
      <c r="F86" s="201" t="s">
        <v>159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P87+P155+P199+P238+P246</f>
        <v>0</v>
      </c>
      <c r="Q86" s="206"/>
      <c r="R86" s="207">
        <f>R87+R155+R199+R238+R246</f>
        <v>153.40964987999999</v>
      </c>
      <c r="S86" s="206"/>
      <c r="T86" s="208">
        <f>T87+T155+T199+T238+T246</f>
        <v>3.8949999999999996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79</v>
      </c>
      <c r="AT86" s="210" t="s">
        <v>71</v>
      </c>
      <c r="AU86" s="210" t="s">
        <v>72</v>
      </c>
      <c r="AY86" s="209" t="s">
        <v>160</v>
      </c>
      <c r="BK86" s="211">
        <f>BK87+BK155+BK199+BK238+BK246</f>
        <v>0</v>
      </c>
    </row>
    <row r="87" s="12" customFormat="1" ht="22.8" customHeight="1">
      <c r="A87" s="12"/>
      <c r="B87" s="198"/>
      <c r="C87" s="199"/>
      <c r="D87" s="200" t="s">
        <v>71</v>
      </c>
      <c r="E87" s="212" t="s">
        <v>79</v>
      </c>
      <c r="F87" s="212" t="s">
        <v>161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SUM(P88:P154)</f>
        <v>0</v>
      </c>
      <c r="Q87" s="206"/>
      <c r="R87" s="207">
        <f>SUM(R88:R154)</f>
        <v>0</v>
      </c>
      <c r="S87" s="206"/>
      <c r="T87" s="208">
        <f>SUM(T88:T154)</f>
        <v>3.8949999999999996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79</v>
      </c>
      <c r="AT87" s="210" t="s">
        <v>71</v>
      </c>
      <c r="AU87" s="210" t="s">
        <v>79</v>
      </c>
      <c r="AY87" s="209" t="s">
        <v>160</v>
      </c>
      <c r="BK87" s="211">
        <f>SUM(BK88:BK154)</f>
        <v>0</v>
      </c>
    </row>
    <row r="88" s="2" customFormat="1" ht="24.15" customHeight="1">
      <c r="A88" s="40"/>
      <c r="B88" s="41"/>
      <c r="C88" s="214" t="s">
        <v>79</v>
      </c>
      <c r="D88" s="214" t="s">
        <v>162</v>
      </c>
      <c r="E88" s="215" t="s">
        <v>205</v>
      </c>
      <c r="F88" s="216" t="s">
        <v>206</v>
      </c>
      <c r="G88" s="217" t="s">
        <v>207</v>
      </c>
      <c r="H88" s="218">
        <v>19</v>
      </c>
      <c r="I88" s="219"/>
      <c r="J88" s="220">
        <f>ROUND(I88*H88,2)</f>
        <v>0</v>
      </c>
      <c r="K88" s="216" t="s">
        <v>166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0.20499999999999999</v>
      </c>
      <c r="T88" s="224">
        <f>S88*H88</f>
        <v>3.8949999999999996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167</v>
      </c>
      <c r="AT88" s="225" t="s">
        <v>162</v>
      </c>
      <c r="AU88" s="225" t="s">
        <v>81</v>
      </c>
      <c r="AY88" s="19" t="s">
        <v>160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79</v>
      </c>
      <c r="BK88" s="226">
        <f>ROUND(I88*H88,2)</f>
        <v>0</v>
      </c>
      <c r="BL88" s="19" t="s">
        <v>167</v>
      </c>
      <c r="BM88" s="225" t="s">
        <v>4936</v>
      </c>
    </row>
    <row r="89" s="2" customFormat="1">
      <c r="A89" s="40"/>
      <c r="B89" s="41"/>
      <c r="C89" s="42"/>
      <c r="D89" s="227" t="s">
        <v>169</v>
      </c>
      <c r="E89" s="42"/>
      <c r="F89" s="228" t="s">
        <v>209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169</v>
      </c>
      <c r="AU89" s="19" t="s">
        <v>81</v>
      </c>
    </row>
    <row r="90" s="13" customFormat="1">
      <c r="A90" s="13"/>
      <c r="B90" s="232"/>
      <c r="C90" s="233"/>
      <c r="D90" s="234" t="s">
        <v>171</v>
      </c>
      <c r="E90" s="235" t="s">
        <v>19</v>
      </c>
      <c r="F90" s="236" t="s">
        <v>4937</v>
      </c>
      <c r="G90" s="233"/>
      <c r="H90" s="235" t="s">
        <v>19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171</v>
      </c>
      <c r="AU90" s="242" t="s">
        <v>81</v>
      </c>
      <c r="AV90" s="13" t="s">
        <v>79</v>
      </c>
      <c r="AW90" s="13" t="s">
        <v>33</v>
      </c>
      <c r="AX90" s="13" t="s">
        <v>72</v>
      </c>
      <c r="AY90" s="242" t="s">
        <v>160</v>
      </c>
    </row>
    <row r="91" s="14" customFormat="1">
      <c r="A91" s="14"/>
      <c r="B91" s="243"/>
      <c r="C91" s="244"/>
      <c r="D91" s="234" t="s">
        <v>171</v>
      </c>
      <c r="E91" s="245" t="s">
        <v>19</v>
      </c>
      <c r="F91" s="246" t="s">
        <v>212</v>
      </c>
      <c r="G91" s="244"/>
      <c r="H91" s="247">
        <v>10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171</v>
      </c>
      <c r="AU91" s="253" t="s">
        <v>81</v>
      </c>
      <c r="AV91" s="14" t="s">
        <v>81</v>
      </c>
      <c r="AW91" s="14" t="s">
        <v>33</v>
      </c>
      <c r="AX91" s="14" t="s">
        <v>72</v>
      </c>
      <c r="AY91" s="253" t="s">
        <v>160</v>
      </c>
    </row>
    <row r="92" s="13" customFormat="1">
      <c r="A92" s="13"/>
      <c r="B92" s="232"/>
      <c r="C92" s="233"/>
      <c r="D92" s="234" t="s">
        <v>171</v>
      </c>
      <c r="E92" s="235" t="s">
        <v>19</v>
      </c>
      <c r="F92" s="236" t="s">
        <v>4938</v>
      </c>
      <c r="G92" s="233"/>
      <c r="H92" s="235" t="s">
        <v>19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171</v>
      </c>
      <c r="AU92" s="242" t="s">
        <v>81</v>
      </c>
      <c r="AV92" s="13" t="s">
        <v>79</v>
      </c>
      <c r="AW92" s="13" t="s">
        <v>33</v>
      </c>
      <c r="AX92" s="13" t="s">
        <v>72</v>
      </c>
      <c r="AY92" s="242" t="s">
        <v>160</v>
      </c>
    </row>
    <row r="93" s="14" customFormat="1">
      <c r="A93" s="14"/>
      <c r="B93" s="243"/>
      <c r="C93" s="244"/>
      <c r="D93" s="234" t="s">
        <v>171</v>
      </c>
      <c r="E93" s="245" t="s">
        <v>19</v>
      </c>
      <c r="F93" s="246" t="s">
        <v>228</v>
      </c>
      <c r="G93" s="244"/>
      <c r="H93" s="247">
        <v>9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171</v>
      </c>
      <c r="AU93" s="253" t="s">
        <v>81</v>
      </c>
      <c r="AV93" s="14" t="s">
        <v>81</v>
      </c>
      <c r="AW93" s="14" t="s">
        <v>33</v>
      </c>
      <c r="AX93" s="14" t="s">
        <v>72</v>
      </c>
      <c r="AY93" s="253" t="s">
        <v>160</v>
      </c>
    </row>
    <row r="94" s="15" customFormat="1">
      <c r="A94" s="15"/>
      <c r="B94" s="254"/>
      <c r="C94" s="255"/>
      <c r="D94" s="234" t="s">
        <v>171</v>
      </c>
      <c r="E94" s="256" t="s">
        <v>19</v>
      </c>
      <c r="F94" s="257" t="s">
        <v>173</v>
      </c>
      <c r="G94" s="255"/>
      <c r="H94" s="258">
        <v>19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171</v>
      </c>
      <c r="AU94" s="264" t="s">
        <v>81</v>
      </c>
      <c r="AV94" s="15" t="s">
        <v>167</v>
      </c>
      <c r="AW94" s="15" t="s">
        <v>33</v>
      </c>
      <c r="AX94" s="15" t="s">
        <v>79</v>
      </c>
      <c r="AY94" s="264" t="s">
        <v>160</v>
      </c>
    </row>
    <row r="95" s="2" customFormat="1" ht="16.5" customHeight="1">
      <c r="A95" s="40"/>
      <c r="B95" s="41"/>
      <c r="C95" s="214" t="s">
        <v>81</v>
      </c>
      <c r="D95" s="214" t="s">
        <v>162</v>
      </c>
      <c r="E95" s="215" t="s">
        <v>214</v>
      </c>
      <c r="F95" s="216" t="s">
        <v>215</v>
      </c>
      <c r="G95" s="217" t="s">
        <v>181</v>
      </c>
      <c r="H95" s="218">
        <v>128</v>
      </c>
      <c r="I95" s="219"/>
      <c r="J95" s="220">
        <f>ROUND(I95*H95,2)</f>
        <v>0</v>
      </c>
      <c r="K95" s="216" t="s">
        <v>166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167</v>
      </c>
      <c r="AT95" s="225" t="s">
        <v>162</v>
      </c>
      <c r="AU95" s="225" t="s">
        <v>81</v>
      </c>
      <c r="AY95" s="19" t="s">
        <v>160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167</v>
      </c>
      <c r="BM95" s="225" t="s">
        <v>4939</v>
      </c>
    </row>
    <row r="96" s="2" customFormat="1">
      <c r="A96" s="40"/>
      <c r="B96" s="41"/>
      <c r="C96" s="42"/>
      <c r="D96" s="227" t="s">
        <v>169</v>
      </c>
      <c r="E96" s="42"/>
      <c r="F96" s="228" t="s">
        <v>217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169</v>
      </c>
      <c r="AU96" s="19" t="s">
        <v>81</v>
      </c>
    </row>
    <row r="97" s="13" customFormat="1">
      <c r="A97" s="13"/>
      <c r="B97" s="232"/>
      <c r="C97" s="233"/>
      <c r="D97" s="234" t="s">
        <v>171</v>
      </c>
      <c r="E97" s="235" t="s">
        <v>19</v>
      </c>
      <c r="F97" s="236" t="s">
        <v>4937</v>
      </c>
      <c r="G97" s="233"/>
      <c r="H97" s="235" t="s">
        <v>19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171</v>
      </c>
      <c r="AU97" s="242" t="s">
        <v>81</v>
      </c>
      <c r="AV97" s="13" t="s">
        <v>79</v>
      </c>
      <c r="AW97" s="13" t="s">
        <v>33</v>
      </c>
      <c r="AX97" s="13" t="s">
        <v>72</v>
      </c>
      <c r="AY97" s="242" t="s">
        <v>160</v>
      </c>
    </row>
    <row r="98" s="14" customFormat="1">
      <c r="A98" s="14"/>
      <c r="B98" s="243"/>
      <c r="C98" s="244"/>
      <c r="D98" s="234" t="s">
        <v>171</v>
      </c>
      <c r="E98" s="245" t="s">
        <v>19</v>
      </c>
      <c r="F98" s="246" t="s">
        <v>513</v>
      </c>
      <c r="G98" s="244"/>
      <c r="H98" s="247">
        <v>50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171</v>
      </c>
      <c r="AU98" s="253" t="s">
        <v>81</v>
      </c>
      <c r="AV98" s="14" t="s">
        <v>81</v>
      </c>
      <c r="AW98" s="14" t="s">
        <v>33</v>
      </c>
      <c r="AX98" s="14" t="s">
        <v>72</v>
      </c>
      <c r="AY98" s="253" t="s">
        <v>160</v>
      </c>
    </row>
    <row r="99" s="13" customFormat="1">
      <c r="A99" s="13"/>
      <c r="B99" s="232"/>
      <c r="C99" s="233"/>
      <c r="D99" s="234" t="s">
        <v>171</v>
      </c>
      <c r="E99" s="235" t="s">
        <v>19</v>
      </c>
      <c r="F99" s="236" t="s">
        <v>4938</v>
      </c>
      <c r="G99" s="233"/>
      <c r="H99" s="235" t="s">
        <v>19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171</v>
      </c>
      <c r="AU99" s="242" t="s">
        <v>81</v>
      </c>
      <c r="AV99" s="13" t="s">
        <v>79</v>
      </c>
      <c r="AW99" s="13" t="s">
        <v>33</v>
      </c>
      <c r="AX99" s="13" t="s">
        <v>72</v>
      </c>
      <c r="AY99" s="242" t="s">
        <v>160</v>
      </c>
    </row>
    <row r="100" s="14" customFormat="1">
      <c r="A100" s="14"/>
      <c r="B100" s="243"/>
      <c r="C100" s="244"/>
      <c r="D100" s="234" t="s">
        <v>171</v>
      </c>
      <c r="E100" s="245" t="s">
        <v>19</v>
      </c>
      <c r="F100" s="246" t="s">
        <v>452</v>
      </c>
      <c r="G100" s="244"/>
      <c r="H100" s="247">
        <v>42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171</v>
      </c>
      <c r="AU100" s="253" t="s">
        <v>81</v>
      </c>
      <c r="AV100" s="14" t="s">
        <v>81</v>
      </c>
      <c r="AW100" s="14" t="s">
        <v>33</v>
      </c>
      <c r="AX100" s="14" t="s">
        <v>72</v>
      </c>
      <c r="AY100" s="253" t="s">
        <v>160</v>
      </c>
    </row>
    <row r="101" s="13" customFormat="1">
      <c r="A101" s="13"/>
      <c r="B101" s="232"/>
      <c r="C101" s="233"/>
      <c r="D101" s="234" t="s">
        <v>171</v>
      </c>
      <c r="E101" s="235" t="s">
        <v>19</v>
      </c>
      <c r="F101" s="236" t="s">
        <v>4940</v>
      </c>
      <c r="G101" s="233"/>
      <c r="H101" s="235" t="s">
        <v>19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171</v>
      </c>
      <c r="AU101" s="242" t="s">
        <v>81</v>
      </c>
      <c r="AV101" s="13" t="s">
        <v>79</v>
      </c>
      <c r="AW101" s="13" t="s">
        <v>33</v>
      </c>
      <c r="AX101" s="13" t="s">
        <v>72</v>
      </c>
      <c r="AY101" s="242" t="s">
        <v>160</v>
      </c>
    </row>
    <row r="102" s="14" customFormat="1">
      <c r="A102" s="14"/>
      <c r="B102" s="243"/>
      <c r="C102" s="244"/>
      <c r="D102" s="234" t="s">
        <v>171</v>
      </c>
      <c r="E102" s="245" t="s">
        <v>19</v>
      </c>
      <c r="F102" s="246" t="s">
        <v>398</v>
      </c>
      <c r="G102" s="244"/>
      <c r="H102" s="247">
        <v>36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171</v>
      </c>
      <c r="AU102" s="253" t="s">
        <v>81</v>
      </c>
      <c r="AV102" s="14" t="s">
        <v>81</v>
      </c>
      <c r="AW102" s="14" t="s">
        <v>33</v>
      </c>
      <c r="AX102" s="14" t="s">
        <v>72</v>
      </c>
      <c r="AY102" s="253" t="s">
        <v>160</v>
      </c>
    </row>
    <row r="103" s="15" customFormat="1">
      <c r="A103" s="15"/>
      <c r="B103" s="254"/>
      <c r="C103" s="255"/>
      <c r="D103" s="234" t="s">
        <v>171</v>
      </c>
      <c r="E103" s="256" t="s">
        <v>19</v>
      </c>
      <c r="F103" s="257" t="s">
        <v>173</v>
      </c>
      <c r="G103" s="255"/>
      <c r="H103" s="258">
        <v>128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4" t="s">
        <v>171</v>
      </c>
      <c r="AU103" s="264" t="s">
        <v>81</v>
      </c>
      <c r="AV103" s="15" t="s">
        <v>167</v>
      </c>
      <c r="AW103" s="15" t="s">
        <v>33</v>
      </c>
      <c r="AX103" s="15" t="s">
        <v>79</v>
      </c>
      <c r="AY103" s="264" t="s">
        <v>160</v>
      </c>
    </row>
    <row r="104" s="2" customFormat="1" ht="16.5" customHeight="1">
      <c r="A104" s="40"/>
      <c r="B104" s="41"/>
      <c r="C104" s="214" t="s">
        <v>178</v>
      </c>
      <c r="D104" s="214" t="s">
        <v>162</v>
      </c>
      <c r="E104" s="215" t="s">
        <v>4941</v>
      </c>
      <c r="F104" s="216" t="s">
        <v>4942</v>
      </c>
      <c r="G104" s="217" t="s">
        <v>222</v>
      </c>
      <c r="H104" s="218">
        <v>47.600000000000001</v>
      </c>
      <c r="I104" s="219"/>
      <c r="J104" s="220">
        <f>ROUND(I104*H104,2)</f>
        <v>0</v>
      </c>
      <c r="K104" s="216" t="s">
        <v>166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167</v>
      </c>
      <c r="AT104" s="225" t="s">
        <v>162</v>
      </c>
      <c r="AU104" s="225" t="s">
        <v>81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167</v>
      </c>
      <c r="BM104" s="225" t="s">
        <v>4943</v>
      </c>
    </row>
    <row r="105" s="2" customFormat="1">
      <c r="A105" s="40"/>
      <c r="B105" s="41"/>
      <c r="C105" s="42"/>
      <c r="D105" s="227" t="s">
        <v>169</v>
      </c>
      <c r="E105" s="42"/>
      <c r="F105" s="228" t="s">
        <v>4944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169</v>
      </c>
      <c r="AU105" s="19" t="s">
        <v>81</v>
      </c>
    </row>
    <row r="106" s="13" customFormat="1">
      <c r="A106" s="13"/>
      <c r="B106" s="232"/>
      <c r="C106" s="233"/>
      <c r="D106" s="234" t="s">
        <v>171</v>
      </c>
      <c r="E106" s="235" t="s">
        <v>19</v>
      </c>
      <c r="F106" s="236" t="s">
        <v>4937</v>
      </c>
      <c r="G106" s="233"/>
      <c r="H106" s="235" t="s">
        <v>19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171</v>
      </c>
      <c r="AU106" s="242" t="s">
        <v>81</v>
      </c>
      <c r="AV106" s="13" t="s">
        <v>79</v>
      </c>
      <c r="AW106" s="13" t="s">
        <v>33</v>
      </c>
      <c r="AX106" s="13" t="s">
        <v>72</v>
      </c>
      <c r="AY106" s="242" t="s">
        <v>160</v>
      </c>
    </row>
    <row r="107" s="14" customFormat="1">
      <c r="A107" s="14"/>
      <c r="B107" s="243"/>
      <c r="C107" s="244"/>
      <c r="D107" s="234" t="s">
        <v>171</v>
      </c>
      <c r="E107" s="245" t="s">
        <v>19</v>
      </c>
      <c r="F107" s="246" t="s">
        <v>4945</v>
      </c>
      <c r="G107" s="244"/>
      <c r="H107" s="247">
        <v>20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171</v>
      </c>
      <c r="AU107" s="253" t="s">
        <v>81</v>
      </c>
      <c r="AV107" s="14" t="s">
        <v>81</v>
      </c>
      <c r="AW107" s="14" t="s">
        <v>33</v>
      </c>
      <c r="AX107" s="14" t="s">
        <v>72</v>
      </c>
      <c r="AY107" s="253" t="s">
        <v>160</v>
      </c>
    </row>
    <row r="108" s="13" customFormat="1">
      <c r="A108" s="13"/>
      <c r="B108" s="232"/>
      <c r="C108" s="233"/>
      <c r="D108" s="234" t="s">
        <v>171</v>
      </c>
      <c r="E108" s="235" t="s">
        <v>19</v>
      </c>
      <c r="F108" s="236" t="s">
        <v>4938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171</v>
      </c>
      <c r="AU108" s="242" t="s">
        <v>81</v>
      </c>
      <c r="AV108" s="13" t="s">
        <v>79</v>
      </c>
      <c r="AW108" s="13" t="s">
        <v>33</v>
      </c>
      <c r="AX108" s="13" t="s">
        <v>72</v>
      </c>
      <c r="AY108" s="242" t="s">
        <v>160</v>
      </c>
    </row>
    <row r="109" s="14" customFormat="1">
      <c r="A109" s="14"/>
      <c r="B109" s="243"/>
      <c r="C109" s="244"/>
      <c r="D109" s="234" t="s">
        <v>171</v>
      </c>
      <c r="E109" s="245" t="s">
        <v>19</v>
      </c>
      <c r="F109" s="246" t="s">
        <v>4946</v>
      </c>
      <c r="G109" s="244"/>
      <c r="H109" s="247">
        <v>16.800000000000001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171</v>
      </c>
      <c r="AU109" s="253" t="s">
        <v>81</v>
      </c>
      <c r="AV109" s="14" t="s">
        <v>81</v>
      </c>
      <c r="AW109" s="14" t="s">
        <v>33</v>
      </c>
      <c r="AX109" s="14" t="s">
        <v>72</v>
      </c>
      <c r="AY109" s="253" t="s">
        <v>160</v>
      </c>
    </row>
    <row r="110" s="13" customFormat="1">
      <c r="A110" s="13"/>
      <c r="B110" s="232"/>
      <c r="C110" s="233"/>
      <c r="D110" s="234" t="s">
        <v>171</v>
      </c>
      <c r="E110" s="235" t="s">
        <v>19</v>
      </c>
      <c r="F110" s="236" t="s">
        <v>4947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171</v>
      </c>
      <c r="AU110" s="242" t="s">
        <v>81</v>
      </c>
      <c r="AV110" s="13" t="s">
        <v>79</v>
      </c>
      <c r="AW110" s="13" t="s">
        <v>33</v>
      </c>
      <c r="AX110" s="13" t="s">
        <v>72</v>
      </c>
      <c r="AY110" s="242" t="s">
        <v>160</v>
      </c>
    </row>
    <row r="111" s="14" customFormat="1">
      <c r="A111" s="14"/>
      <c r="B111" s="243"/>
      <c r="C111" s="244"/>
      <c r="D111" s="234" t="s">
        <v>171</v>
      </c>
      <c r="E111" s="245" t="s">
        <v>19</v>
      </c>
      <c r="F111" s="246" t="s">
        <v>4948</v>
      </c>
      <c r="G111" s="244"/>
      <c r="H111" s="247">
        <v>10.800000000000001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171</v>
      </c>
      <c r="AU111" s="253" t="s">
        <v>81</v>
      </c>
      <c r="AV111" s="14" t="s">
        <v>81</v>
      </c>
      <c r="AW111" s="14" t="s">
        <v>33</v>
      </c>
      <c r="AX111" s="14" t="s">
        <v>72</v>
      </c>
      <c r="AY111" s="253" t="s">
        <v>160</v>
      </c>
    </row>
    <row r="112" s="15" customFormat="1">
      <c r="A112" s="15"/>
      <c r="B112" s="254"/>
      <c r="C112" s="255"/>
      <c r="D112" s="234" t="s">
        <v>171</v>
      </c>
      <c r="E112" s="256" t="s">
        <v>19</v>
      </c>
      <c r="F112" s="257" t="s">
        <v>173</v>
      </c>
      <c r="G112" s="255"/>
      <c r="H112" s="258">
        <v>47.599999999999994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171</v>
      </c>
      <c r="AU112" s="264" t="s">
        <v>81</v>
      </c>
      <c r="AV112" s="15" t="s">
        <v>167</v>
      </c>
      <c r="AW112" s="15" t="s">
        <v>33</v>
      </c>
      <c r="AX112" s="15" t="s">
        <v>79</v>
      </c>
      <c r="AY112" s="264" t="s">
        <v>160</v>
      </c>
    </row>
    <row r="113" s="2" customFormat="1" ht="37.8" customHeight="1">
      <c r="A113" s="40"/>
      <c r="B113" s="41"/>
      <c r="C113" s="214" t="s">
        <v>167</v>
      </c>
      <c r="D113" s="214" t="s">
        <v>162</v>
      </c>
      <c r="E113" s="215" t="s">
        <v>240</v>
      </c>
      <c r="F113" s="216" t="s">
        <v>241</v>
      </c>
      <c r="G113" s="217" t="s">
        <v>222</v>
      </c>
      <c r="H113" s="218">
        <v>47.600000000000001</v>
      </c>
      <c r="I113" s="219"/>
      <c r="J113" s="220">
        <f>ROUND(I113*H113,2)</f>
        <v>0</v>
      </c>
      <c r="K113" s="216" t="s">
        <v>166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167</v>
      </c>
      <c r="AT113" s="225" t="s">
        <v>162</v>
      </c>
      <c r="AU113" s="225" t="s">
        <v>81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167</v>
      </c>
      <c r="BM113" s="225" t="s">
        <v>4949</v>
      </c>
    </row>
    <row r="114" s="2" customFormat="1">
      <c r="A114" s="40"/>
      <c r="B114" s="41"/>
      <c r="C114" s="42"/>
      <c r="D114" s="227" t="s">
        <v>169</v>
      </c>
      <c r="E114" s="42"/>
      <c r="F114" s="228" t="s">
        <v>243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169</v>
      </c>
      <c r="AU114" s="19" t="s">
        <v>81</v>
      </c>
    </row>
    <row r="115" s="13" customFormat="1">
      <c r="A115" s="13"/>
      <c r="B115" s="232"/>
      <c r="C115" s="233"/>
      <c r="D115" s="234" t="s">
        <v>171</v>
      </c>
      <c r="E115" s="235" t="s">
        <v>19</v>
      </c>
      <c r="F115" s="236" t="s">
        <v>4937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171</v>
      </c>
      <c r="AU115" s="242" t="s">
        <v>81</v>
      </c>
      <c r="AV115" s="13" t="s">
        <v>79</v>
      </c>
      <c r="AW115" s="13" t="s">
        <v>33</v>
      </c>
      <c r="AX115" s="13" t="s">
        <v>72</v>
      </c>
      <c r="AY115" s="242" t="s">
        <v>160</v>
      </c>
    </row>
    <row r="116" s="14" customFormat="1">
      <c r="A116" s="14"/>
      <c r="B116" s="243"/>
      <c r="C116" s="244"/>
      <c r="D116" s="234" t="s">
        <v>171</v>
      </c>
      <c r="E116" s="245" t="s">
        <v>19</v>
      </c>
      <c r="F116" s="246" t="s">
        <v>4945</v>
      </c>
      <c r="G116" s="244"/>
      <c r="H116" s="247">
        <v>20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171</v>
      </c>
      <c r="AU116" s="253" t="s">
        <v>81</v>
      </c>
      <c r="AV116" s="14" t="s">
        <v>81</v>
      </c>
      <c r="AW116" s="14" t="s">
        <v>33</v>
      </c>
      <c r="AX116" s="14" t="s">
        <v>72</v>
      </c>
      <c r="AY116" s="253" t="s">
        <v>160</v>
      </c>
    </row>
    <row r="117" s="13" customFormat="1">
      <c r="A117" s="13"/>
      <c r="B117" s="232"/>
      <c r="C117" s="233"/>
      <c r="D117" s="234" t="s">
        <v>171</v>
      </c>
      <c r="E117" s="235" t="s">
        <v>19</v>
      </c>
      <c r="F117" s="236" t="s">
        <v>4938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171</v>
      </c>
      <c r="AU117" s="242" t="s">
        <v>81</v>
      </c>
      <c r="AV117" s="13" t="s">
        <v>79</v>
      </c>
      <c r="AW117" s="13" t="s">
        <v>33</v>
      </c>
      <c r="AX117" s="13" t="s">
        <v>72</v>
      </c>
      <c r="AY117" s="242" t="s">
        <v>160</v>
      </c>
    </row>
    <row r="118" s="14" customFormat="1">
      <c r="A118" s="14"/>
      <c r="B118" s="243"/>
      <c r="C118" s="244"/>
      <c r="D118" s="234" t="s">
        <v>171</v>
      </c>
      <c r="E118" s="245" t="s">
        <v>19</v>
      </c>
      <c r="F118" s="246" t="s">
        <v>4946</v>
      </c>
      <c r="G118" s="244"/>
      <c r="H118" s="247">
        <v>16.800000000000001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171</v>
      </c>
      <c r="AU118" s="253" t="s">
        <v>81</v>
      </c>
      <c r="AV118" s="14" t="s">
        <v>81</v>
      </c>
      <c r="AW118" s="14" t="s">
        <v>33</v>
      </c>
      <c r="AX118" s="14" t="s">
        <v>72</v>
      </c>
      <c r="AY118" s="253" t="s">
        <v>160</v>
      </c>
    </row>
    <row r="119" s="13" customFormat="1">
      <c r="A119" s="13"/>
      <c r="B119" s="232"/>
      <c r="C119" s="233"/>
      <c r="D119" s="234" t="s">
        <v>171</v>
      </c>
      <c r="E119" s="235" t="s">
        <v>19</v>
      </c>
      <c r="F119" s="236" t="s">
        <v>4947</v>
      </c>
      <c r="G119" s="233"/>
      <c r="H119" s="235" t="s">
        <v>19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171</v>
      </c>
      <c r="AU119" s="242" t="s">
        <v>81</v>
      </c>
      <c r="AV119" s="13" t="s">
        <v>79</v>
      </c>
      <c r="AW119" s="13" t="s">
        <v>33</v>
      </c>
      <c r="AX119" s="13" t="s">
        <v>72</v>
      </c>
      <c r="AY119" s="242" t="s">
        <v>160</v>
      </c>
    </row>
    <row r="120" s="14" customFormat="1">
      <c r="A120" s="14"/>
      <c r="B120" s="243"/>
      <c r="C120" s="244"/>
      <c r="D120" s="234" t="s">
        <v>171</v>
      </c>
      <c r="E120" s="245" t="s">
        <v>19</v>
      </c>
      <c r="F120" s="246" t="s">
        <v>4948</v>
      </c>
      <c r="G120" s="244"/>
      <c r="H120" s="247">
        <v>10.800000000000001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171</v>
      </c>
      <c r="AU120" s="253" t="s">
        <v>81</v>
      </c>
      <c r="AV120" s="14" t="s">
        <v>81</v>
      </c>
      <c r="AW120" s="14" t="s">
        <v>33</v>
      </c>
      <c r="AX120" s="14" t="s">
        <v>72</v>
      </c>
      <c r="AY120" s="253" t="s">
        <v>160</v>
      </c>
    </row>
    <row r="121" s="15" customFormat="1">
      <c r="A121" s="15"/>
      <c r="B121" s="254"/>
      <c r="C121" s="255"/>
      <c r="D121" s="234" t="s">
        <v>171</v>
      </c>
      <c r="E121" s="256" t="s">
        <v>19</v>
      </c>
      <c r="F121" s="257" t="s">
        <v>173</v>
      </c>
      <c r="G121" s="255"/>
      <c r="H121" s="258">
        <v>47.599999999999994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171</v>
      </c>
      <c r="AU121" s="264" t="s">
        <v>81</v>
      </c>
      <c r="AV121" s="15" t="s">
        <v>167</v>
      </c>
      <c r="AW121" s="15" t="s">
        <v>33</v>
      </c>
      <c r="AX121" s="15" t="s">
        <v>79</v>
      </c>
      <c r="AY121" s="264" t="s">
        <v>160</v>
      </c>
    </row>
    <row r="122" s="2" customFormat="1" ht="37.8" customHeight="1">
      <c r="A122" s="40"/>
      <c r="B122" s="41"/>
      <c r="C122" s="214" t="s">
        <v>199</v>
      </c>
      <c r="D122" s="214" t="s">
        <v>162</v>
      </c>
      <c r="E122" s="215" t="s">
        <v>245</v>
      </c>
      <c r="F122" s="216" t="s">
        <v>246</v>
      </c>
      <c r="G122" s="217" t="s">
        <v>222</v>
      </c>
      <c r="H122" s="218">
        <v>904.39999999999998</v>
      </c>
      <c r="I122" s="219"/>
      <c r="J122" s="220">
        <f>ROUND(I122*H122,2)</f>
        <v>0</v>
      </c>
      <c r="K122" s="216" t="s">
        <v>166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167</v>
      </c>
      <c r="AT122" s="225" t="s">
        <v>162</v>
      </c>
      <c r="AU122" s="225" t="s">
        <v>81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167</v>
      </c>
      <c r="BM122" s="225" t="s">
        <v>4950</v>
      </c>
    </row>
    <row r="123" s="2" customFormat="1">
      <c r="A123" s="40"/>
      <c r="B123" s="41"/>
      <c r="C123" s="42"/>
      <c r="D123" s="227" t="s">
        <v>169</v>
      </c>
      <c r="E123" s="42"/>
      <c r="F123" s="228" t="s">
        <v>248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169</v>
      </c>
      <c r="AU123" s="19" t="s">
        <v>81</v>
      </c>
    </row>
    <row r="124" s="13" customFormat="1">
      <c r="A124" s="13"/>
      <c r="B124" s="232"/>
      <c r="C124" s="233"/>
      <c r="D124" s="234" t="s">
        <v>171</v>
      </c>
      <c r="E124" s="235" t="s">
        <v>19</v>
      </c>
      <c r="F124" s="236" t="s">
        <v>467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171</v>
      </c>
      <c r="AU124" s="242" t="s">
        <v>81</v>
      </c>
      <c r="AV124" s="13" t="s">
        <v>79</v>
      </c>
      <c r="AW124" s="13" t="s">
        <v>33</v>
      </c>
      <c r="AX124" s="13" t="s">
        <v>72</v>
      </c>
      <c r="AY124" s="242" t="s">
        <v>160</v>
      </c>
    </row>
    <row r="125" s="14" customFormat="1">
      <c r="A125" s="14"/>
      <c r="B125" s="243"/>
      <c r="C125" s="244"/>
      <c r="D125" s="234" t="s">
        <v>171</v>
      </c>
      <c r="E125" s="245" t="s">
        <v>19</v>
      </c>
      <c r="F125" s="246" t="s">
        <v>4951</v>
      </c>
      <c r="G125" s="244"/>
      <c r="H125" s="247">
        <v>904.39999999999998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171</v>
      </c>
      <c r="AU125" s="253" t="s">
        <v>81</v>
      </c>
      <c r="AV125" s="14" t="s">
        <v>81</v>
      </c>
      <c r="AW125" s="14" t="s">
        <v>33</v>
      </c>
      <c r="AX125" s="14" t="s">
        <v>72</v>
      </c>
      <c r="AY125" s="253" t="s">
        <v>160</v>
      </c>
    </row>
    <row r="126" s="15" customFormat="1">
      <c r="A126" s="15"/>
      <c r="B126" s="254"/>
      <c r="C126" s="255"/>
      <c r="D126" s="234" t="s">
        <v>171</v>
      </c>
      <c r="E126" s="256" t="s">
        <v>19</v>
      </c>
      <c r="F126" s="257" t="s">
        <v>173</v>
      </c>
      <c r="G126" s="255"/>
      <c r="H126" s="258">
        <v>904.39999999999998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171</v>
      </c>
      <c r="AU126" s="264" t="s">
        <v>81</v>
      </c>
      <c r="AV126" s="15" t="s">
        <v>167</v>
      </c>
      <c r="AW126" s="15" t="s">
        <v>33</v>
      </c>
      <c r="AX126" s="15" t="s">
        <v>79</v>
      </c>
      <c r="AY126" s="264" t="s">
        <v>160</v>
      </c>
    </row>
    <row r="127" s="2" customFormat="1" ht="24.15" customHeight="1">
      <c r="A127" s="40"/>
      <c r="B127" s="41"/>
      <c r="C127" s="214" t="s">
        <v>204</v>
      </c>
      <c r="D127" s="214" t="s">
        <v>162</v>
      </c>
      <c r="E127" s="215" t="s">
        <v>251</v>
      </c>
      <c r="F127" s="216" t="s">
        <v>252</v>
      </c>
      <c r="G127" s="217" t="s">
        <v>253</v>
      </c>
      <c r="H127" s="218">
        <v>95.200000000000003</v>
      </c>
      <c r="I127" s="219"/>
      <c r="J127" s="220">
        <f>ROUND(I127*H127,2)</f>
        <v>0</v>
      </c>
      <c r="K127" s="216" t="s">
        <v>166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167</v>
      </c>
      <c r="AT127" s="225" t="s">
        <v>162</v>
      </c>
      <c r="AU127" s="225" t="s">
        <v>81</v>
      </c>
      <c r="AY127" s="19" t="s">
        <v>160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167</v>
      </c>
      <c r="BM127" s="225" t="s">
        <v>4952</v>
      </c>
    </row>
    <row r="128" s="2" customFormat="1">
      <c r="A128" s="40"/>
      <c r="B128" s="41"/>
      <c r="C128" s="42"/>
      <c r="D128" s="227" t="s">
        <v>169</v>
      </c>
      <c r="E128" s="42"/>
      <c r="F128" s="228" t="s">
        <v>255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169</v>
      </c>
      <c r="AU128" s="19" t="s">
        <v>81</v>
      </c>
    </row>
    <row r="129" s="13" customFormat="1">
      <c r="A129" s="13"/>
      <c r="B129" s="232"/>
      <c r="C129" s="233"/>
      <c r="D129" s="234" t="s">
        <v>171</v>
      </c>
      <c r="E129" s="235" t="s">
        <v>19</v>
      </c>
      <c r="F129" s="236" t="s">
        <v>4937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171</v>
      </c>
      <c r="AU129" s="242" t="s">
        <v>81</v>
      </c>
      <c r="AV129" s="13" t="s">
        <v>79</v>
      </c>
      <c r="AW129" s="13" t="s">
        <v>33</v>
      </c>
      <c r="AX129" s="13" t="s">
        <v>72</v>
      </c>
      <c r="AY129" s="242" t="s">
        <v>160</v>
      </c>
    </row>
    <row r="130" s="14" customFormat="1">
      <c r="A130" s="14"/>
      <c r="B130" s="243"/>
      <c r="C130" s="244"/>
      <c r="D130" s="234" t="s">
        <v>171</v>
      </c>
      <c r="E130" s="245" t="s">
        <v>19</v>
      </c>
      <c r="F130" s="246" t="s">
        <v>4945</v>
      </c>
      <c r="G130" s="244"/>
      <c r="H130" s="247">
        <v>20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171</v>
      </c>
      <c r="AU130" s="253" t="s">
        <v>81</v>
      </c>
      <c r="AV130" s="14" t="s">
        <v>81</v>
      </c>
      <c r="AW130" s="14" t="s">
        <v>33</v>
      </c>
      <c r="AX130" s="14" t="s">
        <v>72</v>
      </c>
      <c r="AY130" s="253" t="s">
        <v>160</v>
      </c>
    </row>
    <row r="131" s="13" customFormat="1">
      <c r="A131" s="13"/>
      <c r="B131" s="232"/>
      <c r="C131" s="233"/>
      <c r="D131" s="234" t="s">
        <v>171</v>
      </c>
      <c r="E131" s="235" t="s">
        <v>19</v>
      </c>
      <c r="F131" s="236" t="s">
        <v>4938</v>
      </c>
      <c r="G131" s="233"/>
      <c r="H131" s="235" t="s">
        <v>19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171</v>
      </c>
      <c r="AU131" s="242" t="s">
        <v>81</v>
      </c>
      <c r="AV131" s="13" t="s">
        <v>79</v>
      </c>
      <c r="AW131" s="13" t="s">
        <v>33</v>
      </c>
      <c r="AX131" s="13" t="s">
        <v>72</v>
      </c>
      <c r="AY131" s="242" t="s">
        <v>160</v>
      </c>
    </row>
    <row r="132" s="14" customFormat="1">
      <c r="A132" s="14"/>
      <c r="B132" s="243"/>
      <c r="C132" s="244"/>
      <c r="D132" s="234" t="s">
        <v>171</v>
      </c>
      <c r="E132" s="245" t="s">
        <v>19</v>
      </c>
      <c r="F132" s="246" t="s">
        <v>4946</v>
      </c>
      <c r="G132" s="244"/>
      <c r="H132" s="247">
        <v>16.800000000000001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171</v>
      </c>
      <c r="AU132" s="253" t="s">
        <v>81</v>
      </c>
      <c r="AV132" s="14" t="s">
        <v>81</v>
      </c>
      <c r="AW132" s="14" t="s">
        <v>33</v>
      </c>
      <c r="AX132" s="14" t="s">
        <v>72</v>
      </c>
      <c r="AY132" s="253" t="s">
        <v>160</v>
      </c>
    </row>
    <row r="133" s="13" customFormat="1">
      <c r="A133" s="13"/>
      <c r="B133" s="232"/>
      <c r="C133" s="233"/>
      <c r="D133" s="234" t="s">
        <v>171</v>
      </c>
      <c r="E133" s="235" t="s">
        <v>19</v>
      </c>
      <c r="F133" s="236" t="s">
        <v>4947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171</v>
      </c>
      <c r="AU133" s="242" t="s">
        <v>81</v>
      </c>
      <c r="AV133" s="13" t="s">
        <v>79</v>
      </c>
      <c r="AW133" s="13" t="s">
        <v>33</v>
      </c>
      <c r="AX133" s="13" t="s">
        <v>72</v>
      </c>
      <c r="AY133" s="242" t="s">
        <v>160</v>
      </c>
    </row>
    <row r="134" s="14" customFormat="1">
      <c r="A134" s="14"/>
      <c r="B134" s="243"/>
      <c r="C134" s="244"/>
      <c r="D134" s="234" t="s">
        <v>171</v>
      </c>
      <c r="E134" s="245" t="s">
        <v>19</v>
      </c>
      <c r="F134" s="246" t="s">
        <v>4948</v>
      </c>
      <c r="G134" s="244"/>
      <c r="H134" s="247">
        <v>10.800000000000001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171</v>
      </c>
      <c r="AU134" s="253" t="s">
        <v>81</v>
      </c>
      <c r="AV134" s="14" t="s">
        <v>81</v>
      </c>
      <c r="AW134" s="14" t="s">
        <v>33</v>
      </c>
      <c r="AX134" s="14" t="s">
        <v>72</v>
      </c>
      <c r="AY134" s="253" t="s">
        <v>160</v>
      </c>
    </row>
    <row r="135" s="15" customFormat="1">
      <c r="A135" s="15"/>
      <c r="B135" s="254"/>
      <c r="C135" s="255"/>
      <c r="D135" s="234" t="s">
        <v>171</v>
      </c>
      <c r="E135" s="256" t="s">
        <v>19</v>
      </c>
      <c r="F135" s="257" t="s">
        <v>173</v>
      </c>
      <c r="G135" s="255"/>
      <c r="H135" s="258">
        <v>47.599999999999994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171</v>
      </c>
      <c r="AU135" s="264" t="s">
        <v>81</v>
      </c>
      <c r="AV135" s="15" t="s">
        <v>167</v>
      </c>
      <c r="AW135" s="15" t="s">
        <v>33</v>
      </c>
      <c r="AX135" s="15" t="s">
        <v>72</v>
      </c>
      <c r="AY135" s="264" t="s">
        <v>160</v>
      </c>
    </row>
    <row r="136" s="14" customFormat="1">
      <c r="A136" s="14"/>
      <c r="B136" s="243"/>
      <c r="C136" s="244"/>
      <c r="D136" s="234" t="s">
        <v>171</v>
      </c>
      <c r="E136" s="245" t="s">
        <v>19</v>
      </c>
      <c r="F136" s="246" t="s">
        <v>4953</v>
      </c>
      <c r="G136" s="244"/>
      <c r="H136" s="247">
        <v>95.200000000000003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171</v>
      </c>
      <c r="AU136" s="253" t="s">
        <v>81</v>
      </c>
      <c r="AV136" s="14" t="s">
        <v>81</v>
      </c>
      <c r="AW136" s="14" t="s">
        <v>33</v>
      </c>
      <c r="AX136" s="14" t="s">
        <v>79</v>
      </c>
      <c r="AY136" s="253" t="s">
        <v>160</v>
      </c>
    </row>
    <row r="137" s="2" customFormat="1" ht="24.15" customHeight="1">
      <c r="A137" s="40"/>
      <c r="B137" s="41"/>
      <c r="C137" s="214" t="s">
        <v>213</v>
      </c>
      <c r="D137" s="214" t="s">
        <v>162</v>
      </c>
      <c r="E137" s="215" t="s">
        <v>258</v>
      </c>
      <c r="F137" s="216" t="s">
        <v>259</v>
      </c>
      <c r="G137" s="217" t="s">
        <v>222</v>
      </c>
      <c r="H137" s="218">
        <v>47.600000000000001</v>
      </c>
      <c r="I137" s="219"/>
      <c r="J137" s="220">
        <f>ROUND(I137*H137,2)</f>
        <v>0</v>
      </c>
      <c r="K137" s="216" t="s">
        <v>166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167</v>
      </c>
      <c r="AT137" s="225" t="s">
        <v>162</v>
      </c>
      <c r="AU137" s="225" t="s">
        <v>81</v>
      </c>
      <c r="AY137" s="19" t="s">
        <v>160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167</v>
      </c>
      <c r="BM137" s="225" t="s">
        <v>4954</v>
      </c>
    </row>
    <row r="138" s="2" customFormat="1">
      <c r="A138" s="40"/>
      <c r="B138" s="41"/>
      <c r="C138" s="42"/>
      <c r="D138" s="227" t="s">
        <v>169</v>
      </c>
      <c r="E138" s="42"/>
      <c r="F138" s="228" t="s">
        <v>261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169</v>
      </c>
      <c r="AU138" s="19" t="s">
        <v>81</v>
      </c>
    </row>
    <row r="139" s="13" customFormat="1">
      <c r="A139" s="13"/>
      <c r="B139" s="232"/>
      <c r="C139" s="233"/>
      <c r="D139" s="234" t="s">
        <v>171</v>
      </c>
      <c r="E139" s="235" t="s">
        <v>19</v>
      </c>
      <c r="F139" s="236" t="s">
        <v>4937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171</v>
      </c>
      <c r="AU139" s="242" t="s">
        <v>81</v>
      </c>
      <c r="AV139" s="13" t="s">
        <v>79</v>
      </c>
      <c r="AW139" s="13" t="s">
        <v>33</v>
      </c>
      <c r="AX139" s="13" t="s">
        <v>72</v>
      </c>
      <c r="AY139" s="242" t="s">
        <v>160</v>
      </c>
    </row>
    <row r="140" s="14" customFormat="1">
      <c r="A140" s="14"/>
      <c r="B140" s="243"/>
      <c r="C140" s="244"/>
      <c r="D140" s="234" t="s">
        <v>171</v>
      </c>
      <c r="E140" s="245" t="s">
        <v>19</v>
      </c>
      <c r="F140" s="246" t="s">
        <v>4945</v>
      </c>
      <c r="G140" s="244"/>
      <c r="H140" s="247">
        <v>20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171</v>
      </c>
      <c r="AU140" s="253" t="s">
        <v>81</v>
      </c>
      <c r="AV140" s="14" t="s">
        <v>81</v>
      </c>
      <c r="AW140" s="14" t="s">
        <v>33</v>
      </c>
      <c r="AX140" s="14" t="s">
        <v>72</v>
      </c>
      <c r="AY140" s="253" t="s">
        <v>160</v>
      </c>
    </row>
    <row r="141" s="13" customFormat="1">
      <c r="A141" s="13"/>
      <c r="B141" s="232"/>
      <c r="C141" s="233"/>
      <c r="D141" s="234" t="s">
        <v>171</v>
      </c>
      <c r="E141" s="235" t="s">
        <v>19</v>
      </c>
      <c r="F141" s="236" t="s">
        <v>4938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171</v>
      </c>
      <c r="AU141" s="242" t="s">
        <v>81</v>
      </c>
      <c r="AV141" s="13" t="s">
        <v>79</v>
      </c>
      <c r="AW141" s="13" t="s">
        <v>33</v>
      </c>
      <c r="AX141" s="13" t="s">
        <v>72</v>
      </c>
      <c r="AY141" s="242" t="s">
        <v>160</v>
      </c>
    </row>
    <row r="142" s="14" customFormat="1">
      <c r="A142" s="14"/>
      <c r="B142" s="243"/>
      <c r="C142" s="244"/>
      <c r="D142" s="234" t="s">
        <v>171</v>
      </c>
      <c r="E142" s="245" t="s">
        <v>19</v>
      </c>
      <c r="F142" s="246" t="s">
        <v>4946</v>
      </c>
      <c r="G142" s="244"/>
      <c r="H142" s="247">
        <v>16.800000000000001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171</v>
      </c>
      <c r="AU142" s="253" t="s">
        <v>81</v>
      </c>
      <c r="AV142" s="14" t="s">
        <v>81</v>
      </c>
      <c r="AW142" s="14" t="s">
        <v>33</v>
      </c>
      <c r="AX142" s="14" t="s">
        <v>72</v>
      </c>
      <c r="AY142" s="253" t="s">
        <v>160</v>
      </c>
    </row>
    <row r="143" s="13" customFormat="1">
      <c r="A143" s="13"/>
      <c r="B143" s="232"/>
      <c r="C143" s="233"/>
      <c r="D143" s="234" t="s">
        <v>171</v>
      </c>
      <c r="E143" s="235" t="s">
        <v>19</v>
      </c>
      <c r="F143" s="236" t="s">
        <v>4947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171</v>
      </c>
      <c r="AU143" s="242" t="s">
        <v>81</v>
      </c>
      <c r="AV143" s="13" t="s">
        <v>79</v>
      </c>
      <c r="AW143" s="13" t="s">
        <v>33</v>
      </c>
      <c r="AX143" s="13" t="s">
        <v>72</v>
      </c>
      <c r="AY143" s="242" t="s">
        <v>160</v>
      </c>
    </row>
    <row r="144" s="14" customFormat="1">
      <c r="A144" s="14"/>
      <c r="B144" s="243"/>
      <c r="C144" s="244"/>
      <c r="D144" s="234" t="s">
        <v>171</v>
      </c>
      <c r="E144" s="245" t="s">
        <v>19</v>
      </c>
      <c r="F144" s="246" t="s">
        <v>4948</v>
      </c>
      <c r="G144" s="244"/>
      <c r="H144" s="247">
        <v>10.800000000000001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171</v>
      </c>
      <c r="AU144" s="253" t="s">
        <v>81</v>
      </c>
      <c r="AV144" s="14" t="s">
        <v>81</v>
      </c>
      <c r="AW144" s="14" t="s">
        <v>33</v>
      </c>
      <c r="AX144" s="14" t="s">
        <v>72</v>
      </c>
      <c r="AY144" s="253" t="s">
        <v>160</v>
      </c>
    </row>
    <row r="145" s="15" customFormat="1">
      <c r="A145" s="15"/>
      <c r="B145" s="254"/>
      <c r="C145" s="255"/>
      <c r="D145" s="234" t="s">
        <v>171</v>
      </c>
      <c r="E145" s="256" t="s">
        <v>19</v>
      </c>
      <c r="F145" s="257" t="s">
        <v>173</v>
      </c>
      <c r="G145" s="255"/>
      <c r="H145" s="258">
        <v>47.599999999999994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171</v>
      </c>
      <c r="AU145" s="264" t="s">
        <v>81</v>
      </c>
      <c r="AV145" s="15" t="s">
        <v>167</v>
      </c>
      <c r="AW145" s="15" t="s">
        <v>33</v>
      </c>
      <c r="AX145" s="15" t="s">
        <v>79</v>
      </c>
      <c r="AY145" s="264" t="s">
        <v>160</v>
      </c>
    </row>
    <row r="146" s="2" customFormat="1" ht="21.75" customHeight="1">
      <c r="A146" s="40"/>
      <c r="B146" s="41"/>
      <c r="C146" s="214" t="s">
        <v>219</v>
      </c>
      <c r="D146" s="214" t="s">
        <v>162</v>
      </c>
      <c r="E146" s="215" t="s">
        <v>4955</v>
      </c>
      <c r="F146" s="216" t="s">
        <v>4956</v>
      </c>
      <c r="G146" s="217" t="s">
        <v>181</v>
      </c>
      <c r="H146" s="218">
        <v>128</v>
      </c>
      <c r="I146" s="219"/>
      <c r="J146" s="220">
        <f>ROUND(I146*H146,2)</f>
        <v>0</v>
      </c>
      <c r="K146" s="216" t="s">
        <v>166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167</v>
      </c>
      <c r="AT146" s="225" t="s">
        <v>162</v>
      </c>
      <c r="AU146" s="225" t="s">
        <v>81</v>
      </c>
      <c r="AY146" s="19" t="s">
        <v>160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167</v>
      </c>
      <c r="BM146" s="225" t="s">
        <v>4957</v>
      </c>
    </row>
    <row r="147" s="2" customFormat="1">
      <c r="A147" s="40"/>
      <c r="B147" s="41"/>
      <c r="C147" s="42"/>
      <c r="D147" s="227" t="s">
        <v>169</v>
      </c>
      <c r="E147" s="42"/>
      <c r="F147" s="228" t="s">
        <v>4958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169</v>
      </c>
      <c r="AU147" s="19" t="s">
        <v>81</v>
      </c>
    </row>
    <row r="148" s="13" customFormat="1">
      <c r="A148" s="13"/>
      <c r="B148" s="232"/>
      <c r="C148" s="233"/>
      <c r="D148" s="234" t="s">
        <v>171</v>
      </c>
      <c r="E148" s="235" t="s">
        <v>19</v>
      </c>
      <c r="F148" s="236" t="s">
        <v>4937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171</v>
      </c>
      <c r="AU148" s="242" t="s">
        <v>81</v>
      </c>
      <c r="AV148" s="13" t="s">
        <v>79</v>
      </c>
      <c r="AW148" s="13" t="s">
        <v>33</v>
      </c>
      <c r="AX148" s="13" t="s">
        <v>72</v>
      </c>
      <c r="AY148" s="242" t="s">
        <v>160</v>
      </c>
    </row>
    <row r="149" s="14" customFormat="1">
      <c r="A149" s="14"/>
      <c r="B149" s="243"/>
      <c r="C149" s="244"/>
      <c r="D149" s="234" t="s">
        <v>171</v>
      </c>
      <c r="E149" s="245" t="s">
        <v>19</v>
      </c>
      <c r="F149" s="246" t="s">
        <v>513</v>
      </c>
      <c r="G149" s="244"/>
      <c r="H149" s="247">
        <v>50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171</v>
      </c>
      <c r="AU149" s="253" t="s">
        <v>81</v>
      </c>
      <c r="AV149" s="14" t="s">
        <v>81</v>
      </c>
      <c r="AW149" s="14" t="s">
        <v>33</v>
      </c>
      <c r="AX149" s="14" t="s">
        <v>72</v>
      </c>
      <c r="AY149" s="253" t="s">
        <v>160</v>
      </c>
    </row>
    <row r="150" s="13" customFormat="1">
      <c r="A150" s="13"/>
      <c r="B150" s="232"/>
      <c r="C150" s="233"/>
      <c r="D150" s="234" t="s">
        <v>171</v>
      </c>
      <c r="E150" s="235" t="s">
        <v>19</v>
      </c>
      <c r="F150" s="236" t="s">
        <v>4938</v>
      </c>
      <c r="G150" s="233"/>
      <c r="H150" s="235" t="s">
        <v>19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171</v>
      </c>
      <c r="AU150" s="242" t="s">
        <v>81</v>
      </c>
      <c r="AV150" s="13" t="s">
        <v>79</v>
      </c>
      <c r="AW150" s="13" t="s">
        <v>33</v>
      </c>
      <c r="AX150" s="13" t="s">
        <v>72</v>
      </c>
      <c r="AY150" s="242" t="s">
        <v>160</v>
      </c>
    </row>
    <row r="151" s="14" customFormat="1">
      <c r="A151" s="14"/>
      <c r="B151" s="243"/>
      <c r="C151" s="244"/>
      <c r="D151" s="234" t="s">
        <v>171</v>
      </c>
      <c r="E151" s="245" t="s">
        <v>19</v>
      </c>
      <c r="F151" s="246" t="s">
        <v>452</v>
      </c>
      <c r="G151" s="244"/>
      <c r="H151" s="247">
        <v>42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171</v>
      </c>
      <c r="AU151" s="253" t="s">
        <v>81</v>
      </c>
      <c r="AV151" s="14" t="s">
        <v>81</v>
      </c>
      <c r="AW151" s="14" t="s">
        <v>33</v>
      </c>
      <c r="AX151" s="14" t="s">
        <v>72</v>
      </c>
      <c r="AY151" s="253" t="s">
        <v>160</v>
      </c>
    </row>
    <row r="152" s="13" customFormat="1">
      <c r="A152" s="13"/>
      <c r="B152" s="232"/>
      <c r="C152" s="233"/>
      <c r="D152" s="234" t="s">
        <v>171</v>
      </c>
      <c r="E152" s="235" t="s">
        <v>19</v>
      </c>
      <c r="F152" s="236" t="s">
        <v>185</v>
      </c>
      <c r="G152" s="233"/>
      <c r="H152" s="235" t="s">
        <v>19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171</v>
      </c>
      <c r="AU152" s="242" t="s">
        <v>81</v>
      </c>
      <c r="AV152" s="13" t="s">
        <v>79</v>
      </c>
      <c r="AW152" s="13" t="s">
        <v>33</v>
      </c>
      <c r="AX152" s="13" t="s">
        <v>72</v>
      </c>
      <c r="AY152" s="242" t="s">
        <v>160</v>
      </c>
    </row>
    <row r="153" s="14" customFormat="1">
      <c r="A153" s="14"/>
      <c r="B153" s="243"/>
      <c r="C153" s="244"/>
      <c r="D153" s="234" t="s">
        <v>171</v>
      </c>
      <c r="E153" s="245" t="s">
        <v>19</v>
      </c>
      <c r="F153" s="246" t="s">
        <v>398</v>
      </c>
      <c r="G153" s="244"/>
      <c r="H153" s="247">
        <v>36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171</v>
      </c>
      <c r="AU153" s="253" t="s">
        <v>81</v>
      </c>
      <c r="AV153" s="14" t="s">
        <v>81</v>
      </c>
      <c r="AW153" s="14" t="s">
        <v>33</v>
      </c>
      <c r="AX153" s="14" t="s">
        <v>72</v>
      </c>
      <c r="AY153" s="253" t="s">
        <v>160</v>
      </c>
    </row>
    <row r="154" s="15" customFormat="1">
      <c r="A154" s="15"/>
      <c r="B154" s="254"/>
      <c r="C154" s="255"/>
      <c r="D154" s="234" t="s">
        <v>171</v>
      </c>
      <c r="E154" s="256" t="s">
        <v>19</v>
      </c>
      <c r="F154" s="257" t="s">
        <v>173</v>
      </c>
      <c r="G154" s="255"/>
      <c r="H154" s="258">
        <v>128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171</v>
      </c>
      <c r="AU154" s="264" t="s">
        <v>81</v>
      </c>
      <c r="AV154" s="15" t="s">
        <v>167</v>
      </c>
      <c r="AW154" s="15" t="s">
        <v>33</v>
      </c>
      <c r="AX154" s="15" t="s">
        <v>79</v>
      </c>
      <c r="AY154" s="264" t="s">
        <v>160</v>
      </c>
    </row>
    <row r="155" s="12" customFormat="1" ht="22.8" customHeight="1">
      <c r="A155" s="12"/>
      <c r="B155" s="198"/>
      <c r="C155" s="199"/>
      <c r="D155" s="200" t="s">
        <v>71</v>
      </c>
      <c r="E155" s="212" t="s">
        <v>199</v>
      </c>
      <c r="F155" s="212" t="s">
        <v>1274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SUM(P156:P198)</f>
        <v>0</v>
      </c>
      <c r="Q155" s="206"/>
      <c r="R155" s="207">
        <f>SUM(R156:R198)</f>
        <v>130.48895999999999</v>
      </c>
      <c r="S155" s="206"/>
      <c r="T155" s="208">
        <f>SUM(T156:T198)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79</v>
      </c>
      <c r="AT155" s="210" t="s">
        <v>71</v>
      </c>
      <c r="AU155" s="210" t="s">
        <v>79</v>
      </c>
      <c r="AY155" s="209" t="s">
        <v>160</v>
      </c>
      <c r="BK155" s="211">
        <f>SUM(BK156:BK198)</f>
        <v>0</v>
      </c>
    </row>
    <row r="156" s="2" customFormat="1" ht="21.75" customHeight="1">
      <c r="A156" s="40"/>
      <c r="B156" s="41"/>
      <c r="C156" s="214" t="s">
        <v>228</v>
      </c>
      <c r="D156" s="214" t="s">
        <v>162</v>
      </c>
      <c r="E156" s="215" t="s">
        <v>4959</v>
      </c>
      <c r="F156" s="216" t="s">
        <v>4960</v>
      </c>
      <c r="G156" s="217" t="s">
        <v>181</v>
      </c>
      <c r="H156" s="218">
        <v>92</v>
      </c>
      <c r="I156" s="219"/>
      <c r="J156" s="220">
        <f>ROUND(I156*H156,2)</f>
        <v>0</v>
      </c>
      <c r="K156" s="216" t="s">
        <v>166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0.34499999999999997</v>
      </c>
      <c r="R156" s="223">
        <f>Q156*H156</f>
        <v>31.739999999999998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167</v>
      </c>
      <c r="AT156" s="225" t="s">
        <v>162</v>
      </c>
      <c r="AU156" s="225" t="s">
        <v>81</v>
      </c>
      <c r="AY156" s="19" t="s">
        <v>160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167</v>
      </c>
      <c r="BM156" s="225" t="s">
        <v>4961</v>
      </c>
    </row>
    <row r="157" s="2" customFormat="1">
      <c r="A157" s="40"/>
      <c r="B157" s="41"/>
      <c r="C157" s="42"/>
      <c r="D157" s="227" t="s">
        <v>169</v>
      </c>
      <c r="E157" s="42"/>
      <c r="F157" s="228" t="s">
        <v>4962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169</v>
      </c>
      <c r="AU157" s="19" t="s">
        <v>81</v>
      </c>
    </row>
    <row r="158" s="13" customFormat="1">
      <c r="A158" s="13"/>
      <c r="B158" s="232"/>
      <c r="C158" s="233"/>
      <c r="D158" s="234" t="s">
        <v>171</v>
      </c>
      <c r="E158" s="235" t="s">
        <v>19</v>
      </c>
      <c r="F158" s="236" t="s">
        <v>4937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171</v>
      </c>
      <c r="AU158" s="242" t="s">
        <v>81</v>
      </c>
      <c r="AV158" s="13" t="s">
        <v>79</v>
      </c>
      <c r="AW158" s="13" t="s">
        <v>33</v>
      </c>
      <c r="AX158" s="13" t="s">
        <v>72</v>
      </c>
      <c r="AY158" s="242" t="s">
        <v>160</v>
      </c>
    </row>
    <row r="159" s="14" customFormat="1">
      <c r="A159" s="14"/>
      <c r="B159" s="243"/>
      <c r="C159" s="244"/>
      <c r="D159" s="234" t="s">
        <v>171</v>
      </c>
      <c r="E159" s="245" t="s">
        <v>19</v>
      </c>
      <c r="F159" s="246" t="s">
        <v>513</v>
      </c>
      <c r="G159" s="244"/>
      <c r="H159" s="247">
        <v>50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171</v>
      </c>
      <c r="AU159" s="253" t="s">
        <v>81</v>
      </c>
      <c r="AV159" s="14" t="s">
        <v>81</v>
      </c>
      <c r="AW159" s="14" t="s">
        <v>33</v>
      </c>
      <c r="AX159" s="14" t="s">
        <v>72</v>
      </c>
      <c r="AY159" s="253" t="s">
        <v>160</v>
      </c>
    </row>
    <row r="160" s="13" customFormat="1">
      <c r="A160" s="13"/>
      <c r="B160" s="232"/>
      <c r="C160" s="233"/>
      <c r="D160" s="234" t="s">
        <v>171</v>
      </c>
      <c r="E160" s="235" t="s">
        <v>19</v>
      </c>
      <c r="F160" s="236" t="s">
        <v>4938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171</v>
      </c>
      <c r="AU160" s="242" t="s">
        <v>81</v>
      </c>
      <c r="AV160" s="13" t="s">
        <v>79</v>
      </c>
      <c r="AW160" s="13" t="s">
        <v>33</v>
      </c>
      <c r="AX160" s="13" t="s">
        <v>72</v>
      </c>
      <c r="AY160" s="242" t="s">
        <v>160</v>
      </c>
    </row>
    <row r="161" s="14" customFormat="1">
      <c r="A161" s="14"/>
      <c r="B161" s="243"/>
      <c r="C161" s="244"/>
      <c r="D161" s="234" t="s">
        <v>171</v>
      </c>
      <c r="E161" s="245" t="s">
        <v>19</v>
      </c>
      <c r="F161" s="246" t="s">
        <v>452</v>
      </c>
      <c r="G161" s="244"/>
      <c r="H161" s="247">
        <v>42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171</v>
      </c>
      <c r="AU161" s="253" t="s">
        <v>81</v>
      </c>
      <c r="AV161" s="14" t="s">
        <v>81</v>
      </c>
      <c r="AW161" s="14" t="s">
        <v>33</v>
      </c>
      <c r="AX161" s="14" t="s">
        <v>72</v>
      </c>
      <c r="AY161" s="253" t="s">
        <v>160</v>
      </c>
    </row>
    <row r="162" s="15" customFormat="1">
      <c r="A162" s="15"/>
      <c r="B162" s="254"/>
      <c r="C162" s="255"/>
      <c r="D162" s="234" t="s">
        <v>171</v>
      </c>
      <c r="E162" s="256" t="s">
        <v>19</v>
      </c>
      <c r="F162" s="257" t="s">
        <v>173</v>
      </c>
      <c r="G162" s="255"/>
      <c r="H162" s="258">
        <v>92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171</v>
      </c>
      <c r="AU162" s="264" t="s">
        <v>81</v>
      </c>
      <c r="AV162" s="15" t="s">
        <v>167</v>
      </c>
      <c r="AW162" s="15" t="s">
        <v>33</v>
      </c>
      <c r="AX162" s="15" t="s">
        <v>79</v>
      </c>
      <c r="AY162" s="264" t="s">
        <v>160</v>
      </c>
    </row>
    <row r="163" s="2" customFormat="1" ht="21.75" customHeight="1">
      <c r="A163" s="40"/>
      <c r="B163" s="41"/>
      <c r="C163" s="214" t="s">
        <v>212</v>
      </c>
      <c r="D163" s="214" t="s">
        <v>162</v>
      </c>
      <c r="E163" s="215" t="s">
        <v>1276</v>
      </c>
      <c r="F163" s="216" t="s">
        <v>1277</v>
      </c>
      <c r="G163" s="217" t="s">
        <v>181</v>
      </c>
      <c r="H163" s="218">
        <v>92</v>
      </c>
      <c r="I163" s="219"/>
      <c r="J163" s="220">
        <f>ROUND(I163*H163,2)</f>
        <v>0</v>
      </c>
      <c r="K163" s="216" t="s">
        <v>166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0.46000000000000002</v>
      </c>
      <c r="R163" s="223">
        <f>Q163*H163</f>
        <v>42.32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167</v>
      </c>
      <c r="AT163" s="225" t="s">
        <v>162</v>
      </c>
      <c r="AU163" s="225" t="s">
        <v>81</v>
      </c>
      <c r="AY163" s="19" t="s">
        <v>160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167</v>
      </c>
      <c r="BM163" s="225" t="s">
        <v>4963</v>
      </c>
    </row>
    <row r="164" s="2" customFormat="1">
      <c r="A164" s="40"/>
      <c r="B164" s="41"/>
      <c r="C164" s="42"/>
      <c r="D164" s="227" t="s">
        <v>169</v>
      </c>
      <c r="E164" s="42"/>
      <c r="F164" s="228" t="s">
        <v>1279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169</v>
      </c>
      <c r="AU164" s="19" t="s">
        <v>81</v>
      </c>
    </row>
    <row r="165" s="13" customFormat="1">
      <c r="A165" s="13"/>
      <c r="B165" s="232"/>
      <c r="C165" s="233"/>
      <c r="D165" s="234" t="s">
        <v>171</v>
      </c>
      <c r="E165" s="235" t="s">
        <v>19</v>
      </c>
      <c r="F165" s="236" t="s">
        <v>4937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171</v>
      </c>
      <c r="AU165" s="242" t="s">
        <v>81</v>
      </c>
      <c r="AV165" s="13" t="s">
        <v>79</v>
      </c>
      <c r="AW165" s="13" t="s">
        <v>33</v>
      </c>
      <c r="AX165" s="13" t="s">
        <v>72</v>
      </c>
      <c r="AY165" s="242" t="s">
        <v>160</v>
      </c>
    </row>
    <row r="166" s="14" customFormat="1">
      <c r="A166" s="14"/>
      <c r="B166" s="243"/>
      <c r="C166" s="244"/>
      <c r="D166" s="234" t="s">
        <v>171</v>
      </c>
      <c r="E166" s="245" t="s">
        <v>19</v>
      </c>
      <c r="F166" s="246" t="s">
        <v>513</v>
      </c>
      <c r="G166" s="244"/>
      <c r="H166" s="247">
        <v>50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171</v>
      </c>
      <c r="AU166" s="253" t="s">
        <v>81</v>
      </c>
      <c r="AV166" s="14" t="s">
        <v>81</v>
      </c>
      <c r="AW166" s="14" t="s">
        <v>33</v>
      </c>
      <c r="AX166" s="14" t="s">
        <v>72</v>
      </c>
      <c r="AY166" s="253" t="s">
        <v>160</v>
      </c>
    </row>
    <row r="167" s="13" customFormat="1">
      <c r="A167" s="13"/>
      <c r="B167" s="232"/>
      <c r="C167" s="233"/>
      <c r="D167" s="234" t="s">
        <v>171</v>
      </c>
      <c r="E167" s="235" t="s">
        <v>19</v>
      </c>
      <c r="F167" s="236" t="s">
        <v>4938</v>
      </c>
      <c r="G167" s="233"/>
      <c r="H167" s="235" t="s">
        <v>19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171</v>
      </c>
      <c r="AU167" s="242" t="s">
        <v>81</v>
      </c>
      <c r="AV167" s="13" t="s">
        <v>79</v>
      </c>
      <c r="AW167" s="13" t="s">
        <v>33</v>
      </c>
      <c r="AX167" s="13" t="s">
        <v>72</v>
      </c>
      <c r="AY167" s="242" t="s">
        <v>160</v>
      </c>
    </row>
    <row r="168" s="14" customFormat="1">
      <c r="A168" s="14"/>
      <c r="B168" s="243"/>
      <c r="C168" s="244"/>
      <c r="D168" s="234" t="s">
        <v>171</v>
      </c>
      <c r="E168" s="245" t="s">
        <v>19</v>
      </c>
      <c r="F168" s="246" t="s">
        <v>452</v>
      </c>
      <c r="G168" s="244"/>
      <c r="H168" s="247">
        <v>42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171</v>
      </c>
      <c r="AU168" s="253" t="s">
        <v>81</v>
      </c>
      <c r="AV168" s="14" t="s">
        <v>81</v>
      </c>
      <c r="AW168" s="14" t="s">
        <v>33</v>
      </c>
      <c r="AX168" s="14" t="s">
        <v>72</v>
      </c>
      <c r="AY168" s="253" t="s">
        <v>160</v>
      </c>
    </row>
    <row r="169" s="15" customFormat="1">
      <c r="A169" s="15"/>
      <c r="B169" s="254"/>
      <c r="C169" s="255"/>
      <c r="D169" s="234" t="s">
        <v>171</v>
      </c>
      <c r="E169" s="256" t="s">
        <v>19</v>
      </c>
      <c r="F169" s="257" t="s">
        <v>173</v>
      </c>
      <c r="G169" s="255"/>
      <c r="H169" s="258">
        <v>92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171</v>
      </c>
      <c r="AU169" s="264" t="s">
        <v>81</v>
      </c>
      <c r="AV169" s="15" t="s">
        <v>167</v>
      </c>
      <c r="AW169" s="15" t="s">
        <v>33</v>
      </c>
      <c r="AX169" s="15" t="s">
        <v>79</v>
      </c>
      <c r="AY169" s="264" t="s">
        <v>160</v>
      </c>
    </row>
    <row r="170" s="2" customFormat="1" ht="21.75" customHeight="1">
      <c r="A170" s="40"/>
      <c r="B170" s="41"/>
      <c r="C170" s="214" t="s">
        <v>239</v>
      </c>
      <c r="D170" s="214" t="s">
        <v>162</v>
      </c>
      <c r="E170" s="215" t="s">
        <v>4964</v>
      </c>
      <c r="F170" s="216" t="s">
        <v>4965</v>
      </c>
      <c r="G170" s="217" t="s">
        <v>181</v>
      </c>
      <c r="H170" s="218">
        <v>36</v>
      </c>
      <c r="I170" s="219"/>
      <c r="J170" s="220">
        <f>ROUND(I170*H170,2)</f>
        <v>0</v>
      </c>
      <c r="K170" s="216" t="s">
        <v>166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0.57499999999999996</v>
      </c>
      <c r="R170" s="223">
        <f>Q170*H170</f>
        <v>20.699999999999999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167</v>
      </c>
      <c r="AT170" s="225" t="s">
        <v>162</v>
      </c>
      <c r="AU170" s="225" t="s">
        <v>81</v>
      </c>
      <c r="AY170" s="19" t="s">
        <v>160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167</v>
      </c>
      <c r="BM170" s="225" t="s">
        <v>4966</v>
      </c>
    </row>
    <row r="171" s="2" customFormat="1">
      <c r="A171" s="40"/>
      <c r="B171" s="41"/>
      <c r="C171" s="42"/>
      <c r="D171" s="227" t="s">
        <v>169</v>
      </c>
      <c r="E171" s="42"/>
      <c r="F171" s="228" t="s">
        <v>4967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169</v>
      </c>
      <c r="AU171" s="19" t="s">
        <v>81</v>
      </c>
    </row>
    <row r="172" s="13" customFormat="1">
      <c r="A172" s="13"/>
      <c r="B172" s="232"/>
      <c r="C172" s="233"/>
      <c r="D172" s="234" t="s">
        <v>171</v>
      </c>
      <c r="E172" s="235" t="s">
        <v>19</v>
      </c>
      <c r="F172" s="236" t="s">
        <v>185</v>
      </c>
      <c r="G172" s="233"/>
      <c r="H172" s="235" t="s">
        <v>19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171</v>
      </c>
      <c r="AU172" s="242" t="s">
        <v>81</v>
      </c>
      <c r="AV172" s="13" t="s">
        <v>79</v>
      </c>
      <c r="AW172" s="13" t="s">
        <v>33</v>
      </c>
      <c r="AX172" s="13" t="s">
        <v>72</v>
      </c>
      <c r="AY172" s="242" t="s">
        <v>160</v>
      </c>
    </row>
    <row r="173" s="14" customFormat="1">
      <c r="A173" s="14"/>
      <c r="B173" s="243"/>
      <c r="C173" s="244"/>
      <c r="D173" s="234" t="s">
        <v>171</v>
      </c>
      <c r="E173" s="245" t="s">
        <v>19</v>
      </c>
      <c r="F173" s="246" t="s">
        <v>398</v>
      </c>
      <c r="G173" s="244"/>
      <c r="H173" s="247">
        <v>36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171</v>
      </c>
      <c r="AU173" s="253" t="s">
        <v>81</v>
      </c>
      <c r="AV173" s="14" t="s">
        <v>81</v>
      </c>
      <c r="AW173" s="14" t="s">
        <v>33</v>
      </c>
      <c r="AX173" s="14" t="s">
        <v>72</v>
      </c>
      <c r="AY173" s="253" t="s">
        <v>160</v>
      </c>
    </row>
    <row r="174" s="15" customFormat="1">
      <c r="A174" s="15"/>
      <c r="B174" s="254"/>
      <c r="C174" s="255"/>
      <c r="D174" s="234" t="s">
        <v>171</v>
      </c>
      <c r="E174" s="256" t="s">
        <v>19</v>
      </c>
      <c r="F174" s="257" t="s">
        <v>173</v>
      </c>
      <c r="G174" s="255"/>
      <c r="H174" s="258">
        <v>36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171</v>
      </c>
      <c r="AU174" s="264" t="s">
        <v>81</v>
      </c>
      <c r="AV174" s="15" t="s">
        <v>167</v>
      </c>
      <c r="AW174" s="15" t="s">
        <v>33</v>
      </c>
      <c r="AX174" s="15" t="s">
        <v>79</v>
      </c>
      <c r="AY174" s="264" t="s">
        <v>160</v>
      </c>
    </row>
    <row r="175" s="2" customFormat="1" ht="37.8" customHeight="1">
      <c r="A175" s="40"/>
      <c r="B175" s="41"/>
      <c r="C175" s="214" t="s">
        <v>244</v>
      </c>
      <c r="D175" s="214" t="s">
        <v>162</v>
      </c>
      <c r="E175" s="215" t="s">
        <v>4968</v>
      </c>
      <c r="F175" s="216" t="s">
        <v>4969</v>
      </c>
      <c r="G175" s="217" t="s">
        <v>181</v>
      </c>
      <c r="H175" s="218">
        <v>36</v>
      </c>
      <c r="I175" s="219"/>
      <c r="J175" s="220">
        <f>ROUND(I175*H175,2)</f>
        <v>0</v>
      </c>
      <c r="K175" s="216" t="s">
        <v>166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0.089219999999999994</v>
      </c>
      <c r="R175" s="223">
        <f>Q175*H175</f>
        <v>3.2119199999999997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167</v>
      </c>
      <c r="AT175" s="225" t="s">
        <v>162</v>
      </c>
      <c r="AU175" s="225" t="s">
        <v>81</v>
      </c>
      <c r="AY175" s="19" t="s">
        <v>160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167</v>
      </c>
      <c r="BM175" s="225" t="s">
        <v>4970</v>
      </c>
    </row>
    <row r="176" s="2" customFormat="1">
      <c r="A176" s="40"/>
      <c r="B176" s="41"/>
      <c r="C176" s="42"/>
      <c r="D176" s="227" t="s">
        <v>169</v>
      </c>
      <c r="E176" s="42"/>
      <c r="F176" s="228" t="s">
        <v>4971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169</v>
      </c>
      <c r="AU176" s="19" t="s">
        <v>81</v>
      </c>
    </row>
    <row r="177" s="13" customFormat="1">
      <c r="A177" s="13"/>
      <c r="B177" s="232"/>
      <c r="C177" s="233"/>
      <c r="D177" s="234" t="s">
        <v>171</v>
      </c>
      <c r="E177" s="235" t="s">
        <v>19</v>
      </c>
      <c r="F177" s="236" t="s">
        <v>185</v>
      </c>
      <c r="G177" s="233"/>
      <c r="H177" s="235" t="s">
        <v>19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171</v>
      </c>
      <c r="AU177" s="242" t="s">
        <v>81</v>
      </c>
      <c r="AV177" s="13" t="s">
        <v>79</v>
      </c>
      <c r="AW177" s="13" t="s">
        <v>33</v>
      </c>
      <c r="AX177" s="13" t="s">
        <v>72</v>
      </c>
      <c r="AY177" s="242" t="s">
        <v>160</v>
      </c>
    </row>
    <row r="178" s="14" customFormat="1">
      <c r="A178" s="14"/>
      <c r="B178" s="243"/>
      <c r="C178" s="244"/>
      <c r="D178" s="234" t="s">
        <v>171</v>
      </c>
      <c r="E178" s="245" t="s">
        <v>19</v>
      </c>
      <c r="F178" s="246" t="s">
        <v>398</v>
      </c>
      <c r="G178" s="244"/>
      <c r="H178" s="247">
        <v>36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171</v>
      </c>
      <c r="AU178" s="253" t="s">
        <v>81</v>
      </c>
      <c r="AV178" s="14" t="s">
        <v>81</v>
      </c>
      <c r="AW178" s="14" t="s">
        <v>33</v>
      </c>
      <c r="AX178" s="14" t="s">
        <v>72</v>
      </c>
      <c r="AY178" s="253" t="s">
        <v>160</v>
      </c>
    </row>
    <row r="179" s="15" customFormat="1">
      <c r="A179" s="15"/>
      <c r="B179" s="254"/>
      <c r="C179" s="255"/>
      <c r="D179" s="234" t="s">
        <v>171</v>
      </c>
      <c r="E179" s="256" t="s">
        <v>19</v>
      </c>
      <c r="F179" s="257" t="s">
        <v>173</v>
      </c>
      <c r="G179" s="255"/>
      <c r="H179" s="258">
        <v>36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171</v>
      </c>
      <c r="AU179" s="264" t="s">
        <v>81</v>
      </c>
      <c r="AV179" s="15" t="s">
        <v>167</v>
      </c>
      <c r="AW179" s="15" t="s">
        <v>33</v>
      </c>
      <c r="AX179" s="15" t="s">
        <v>79</v>
      </c>
      <c r="AY179" s="264" t="s">
        <v>160</v>
      </c>
    </row>
    <row r="180" s="2" customFormat="1" ht="16.5" customHeight="1">
      <c r="A180" s="40"/>
      <c r="B180" s="41"/>
      <c r="C180" s="279" t="s">
        <v>250</v>
      </c>
      <c r="D180" s="279" t="s">
        <v>1270</v>
      </c>
      <c r="E180" s="280" t="s">
        <v>4972</v>
      </c>
      <c r="F180" s="281" t="s">
        <v>4973</v>
      </c>
      <c r="G180" s="282" t="s">
        <v>181</v>
      </c>
      <c r="H180" s="283">
        <v>37.079999999999998</v>
      </c>
      <c r="I180" s="284"/>
      <c r="J180" s="285">
        <f>ROUND(I180*H180,2)</f>
        <v>0</v>
      </c>
      <c r="K180" s="281" t="s">
        <v>166</v>
      </c>
      <c r="L180" s="286"/>
      <c r="M180" s="287" t="s">
        <v>19</v>
      </c>
      <c r="N180" s="288" t="s">
        <v>43</v>
      </c>
      <c r="O180" s="86"/>
      <c r="P180" s="223">
        <f>O180*H180</f>
        <v>0</v>
      </c>
      <c r="Q180" s="223">
        <v>0.14000000000000001</v>
      </c>
      <c r="R180" s="223">
        <f>Q180*H180</f>
        <v>5.1912000000000003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219</v>
      </c>
      <c r="AT180" s="225" t="s">
        <v>1270</v>
      </c>
      <c r="AU180" s="225" t="s">
        <v>81</v>
      </c>
      <c r="AY180" s="19" t="s">
        <v>160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167</v>
      </c>
      <c r="BM180" s="225" t="s">
        <v>4974</v>
      </c>
    </row>
    <row r="181" s="13" customFormat="1">
      <c r="A181" s="13"/>
      <c r="B181" s="232"/>
      <c r="C181" s="233"/>
      <c r="D181" s="234" t="s">
        <v>171</v>
      </c>
      <c r="E181" s="235" t="s">
        <v>19</v>
      </c>
      <c r="F181" s="236" t="s">
        <v>185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171</v>
      </c>
      <c r="AU181" s="242" t="s">
        <v>81</v>
      </c>
      <c r="AV181" s="13" t="s">
        <v>79</v>
      </c>
      <c r="AW181" s="13" t="s">
        <v>33</v>
      </c>
      <c r="AX181" s="13" t="s">
        <v>72</v>
      </c>
      <c r="AY181" s="242" t="s">
        <v>160</v>
      </c>
    </row>
    <row r="182" s="14" customFormat="1">
      <c r="A182" s="14"/>
      <c r="B182" s="243"/>
      <c r="C182" s="244"/>
      <c r="D182" s="234" t="s">
        <v>171</v>
      </c>
      <c r="E182" s="245" t="s">
        <v>19</v>
      </c>
      <c r="F182" s="246" t="s">
        <v>398</v>
      </c>
      <c r="G182" s="244"/>
      <c r="H182" s="247">
        <v>36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171</v>
      </c>
      <c r="AU182" s="253" t="s">
        <v>81</v>
      </c>
      <c r="AV182" s="14" t="s">
        <v>81</v>
      </c>
      <c r="AW182" s="14" t="s">
        <v>33</v>
      </c>
      <c r="AX182" s="14" t="s">
        <v>72</v>
      </c>
      <c r="AY182" s="253" t="s">
        <v>160</v>
      </c>
    </row>
    <row r="183" s="15" customFormat="1">
      <c r="A183" s="15"/>
      <c r="B183" s="254"/>
      <c r="C183" s="255"/>
      <c r="D183" s="234" t="s">
        <v>171</v>
      </c>
      <c r="E183" s="256" t="s">
        <v>19</v>
      </c>
      <c r="F183" s="257" t="s">
        <v>173</v>
      </c>
      <c r="G183" s="255"/>
      <c r="H183" s="258">
        <v>36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171</v>
      </c>
      <c r="AU183" s="264" t="s">
        <v>81</v>
      </c>
      <c r="AV183" s="15" t="s">
        <v>167</v>
      </c>
      <c r="AW183" s="15" t="s">
        <v>33</v>
      </c>
      <c r="AX183" s="15" t="s">
        <v>72</v>
      </c>
      <c r="AY183" s="264" t="s">
        <v>160</v>
      </c>
    </row>
    <row r="184" s="14" customFormat="1">
      <c r="A184" s="14"/>
      <c r="B184" s="243"/>
      <c r="C184" s="244"/>
      <c r="D184" s="234" t="s">
        <v>171</v>
      </c>
      <c r="E184" s="245" t="s">
        <v>19</v>
      </c>
      <c r="F184" s="246" t="s">
        <v>4975</v>
      </c>
      <c r="G184" s="244"/>
      <c r="H184" s="247">
        <v>37.079999999999998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171</v>
      </c>
      <c r="AU184" s="253" t="s">
        <v>81</v>
      </c>
      <c r="AV184" s="14" t="s">
        <v>81</v>
      </c>
      <c r="AW184" s="14" t="s">
        <v>33</v>
      </c>
      <c r="AX184" s="14" t="s">
        <v>79</v>
      </c>
      <c r="AY184" s="253" t="s">
        <v>160</v>
      </c>
    </row>
    <row r="185" s="2" customFormat="1" ht="44.25" customHeight="1">
      <c r="A185" s="40"/>
      <c r="B185" s="41"/>
      <c r="C185" s="214" t="s">
        <v>257</v>
      </c>
      <c r="D185" s="214" t="s">
        <v>162</v>
      </c>
      <c r="E185" s="215" t="s">
        <v>4976</v>
      </c>
      <c r="F185" s="216" t="s">
        <v>4977</v>
      </c>
      <c r="G185" s="217" t="s">
        <v>181</v>
      </c>
      <c r="H185" s="218">
        <v>92</v>
      </c>
      <c r="I185" s="219"/>
      <c r="J185" s="220">
        <f>ROUND(I185*H185,2)</f>
        <v>0</v>
      </c>
      <c r="K185" s="216" t="s">
        <v>166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0.11162</v>
      </c>
      <c r="R185" s="223">
        <f>Q185*H185</f>
        <v>10.26904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167</v>
      </c>
      <c r="AT185" s="225" t="s">
        <v>162</v>
      </c>
      <c r="AU185" s="225" t="s">
        <v>81</v>
      </c>
      <c r="AY185" s="19" t="s">
        <v>160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167</v>
      </c>
      <c r="BM185" s="225" t="s">
        <v>4978</v>
      </c>
    </row>
    <row r="186" s="2" customFormat="1">
      <c r="A186" s="40"/>
      <c r="B186" s="41"/>
      <c r="C186" s="42"/>
      <c r="D186" s="227" t="s">
        <v>169</v>
      </c>
      <c r="E186" s="42"/>
      <c r="F186" s="228" t="s">
        <v>4979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169</v>
      </c>
      <c r="AU186" s="19" t="s">
        <v>81</v>
      </c>
    </row>
    <row r="187" s="13" customFormat="1">
      <c r="A187" s="13"/>
      <c r="B187" s="232"/>
      <c r="C187" s="233"/>
      <c r="D187" s="234" t="s">
        <v>171</v>
      </c>
      <c r="E187" s="235" t="s">
        <v>19</v>
      </c>
      <c r="F187" s="236" t="s">
        <v>4937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171</v>
      </c>
      <c r="AU187" s="242" t="s">
        <v>81</v>
      </c>
      <c r="AV187" s="13" t="s">
        <v>79</v>
      </c>
      <c r="AW187" s="13" t="s">
        <v>33</v>
      </c>
      <c r="AX187" s="13" t="s">
        <v>72</v>
      </c>
      <c r="AY187" s="242" t="s">
        <v>160</v>
      </c>
    </row>
    <row r="188" s="14" customFormat="1">
      <c r="A188" s="14"/>
      <c r="B188" s="243"/>
      <c r="C188" s="244"/>
      <c r="D188" s="234" t="s">
        <v>171</v>
      </c>
      <c r="E188" s="245" t="s">
        <v>19</v>
      </c>
      <c r="F188" s="246" t="s">
        <v>513</v>
      </c>
      <c r="G188" s="244"/>
      <c r="H188" s="247">
        <v>50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171</v>
      </c>
      <c r="AU188" s="253" t="s">
        <v>81</v>
      </c>
      <c r="AV188" s="14" t="s">
        <v>81</v>
      </c>
      <c r="AW188" s="14" t="s">
        <v>33</v>
      </c>
      <c r="AX188" s="14" t="s">
        <v>72</v>
      </c>
      <c r="AY188" s="253" t="s">
        <v>160</v>
      </c>
    </row>
    <row r="189" s="13" customFormat="1">
      <c r="A189" s="13"/>
      <c r="B189" s="232"/>
      <c r="C189" s="233"/>
      <c r="D189" s="234" t="s">
        <v>171</v>
      </c>
      <c r="E189" s="235" t="s">
        <v>19</v>
      </c>
      <c r="F189" s="236" t="s">
        <v>4938</v>
      </c>
      <c r="G189" s="233"/>
      <c r="H189" s="235" t="s">
        <v>19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171</v>
      </c>
      <c r="AU189" s="242" t="s">
        <v>81</v>
      </c>
      <c r="AV189" s="13" t="s">
        <v>79</v>
      </c>
      <c r="AW189" s="13" t="s">
        <v>33</v>
      </c>
      <c r="AX189" s="13" t="s">
        <v>72</v>
      </c>
      <c r="AY189" s="242" t="s">
        <v>160</v>
      </c>
    </row>
    <row r="190" s="14" customFormat="1">
      <c r="A190" s="14"/>
      <c r="B190" s="243"/>
      <c r="C190" s="244"/>
      <c r="D190" s="234" t="s">
        <v>171</v>
      </c>
      <c r="E190" s="245" t="s">
        <v>19</v>
      </c>
      <c r="F190" s="246" t="s">
        <v>452</v>
      </c>
      <c r="G190" s="244"/>
      <c r="H190" s="247">
        <v>42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171</v>
      </c>
      <c r="AU190" s="253" t="s">
        <v>81</v>
      </c>
      <c r="AV190" s="14" t="s">
        <v>81</v>
      </c>
      <c r="AW190" s="14" t="s">
        <v>33</v>
      </c>
      <c r="AX190" s="14" t="s">
        <v>72</v>
      </c>
      <c r="AY190" s="253" t="s">
        <v>160</v>
      </c>
    </row>
    <row r="191" s="15" customFormat="1">
      <c r="A191" s="15"/>
      <c r="B191" s="254"/>
      <c r="C191" s="255"/>
      <c r="D191" s="234" t="s">
        <v>171</v>
      </c>
      <c r="E191" s="256" t="s">
        <v>19</v>
      </c>
      <c r="F191" s="257" t="s">
        <v>173</v>
      </c>
      <c r="G191" s="255"/>
      <c r="H191" s="258">
        <v>92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171</v>
      </c>
      <c r="AU191" s="264" t="s">
        <v>81</v>
      </c>
      <c r="AV191" s="15" t="s">
        <v>167</v>
      </c>
      <c r="AW191" s="15" t="s">
        <v>33</v>
      </c>
      <c r="AX191" s="15" t="s">
        <v>79</v>
      </c>
      <c r="AY191" s="264" t="s">
        <v>160</v>
      </c>
    </row>
    <row r="192" s="2" customFormat="1" ht="16.5" customHeight="1">
      <c r="A192" s="40"/>
      <c r="B192" s="41"/>
      <c r="C192" s="279" t="s">
        <v>8</v>
      </c>
      <c r="D192" s="279" t="s">
        <v>1270</v>
      </c>
      <c r="E192" s="280" t="s">
        <v>4980</v>
      </c>
      <c r="F192" s="281" t="s">
        <v>4981</v>
      </c>
      <c r="G192" s="282" t="s">
        <v>181</v>
      </c>
      <c r="H192" s="283">
        <v>94.760000000000005</v>
      </c>
      <c r="I192" s="284"/>
      <c r="J192" s="285">
        <f>ROUND(I192*H192,2)</f>
        <v>0</v>
      </c>
      <c r="K192" s="281" t="s">
        <v>166</v>
      </c>
      <c r="L192" s="286"/>
      <c r="M192" s="287" t="s">
        <v>19</v>
      </c>
      <c r="N192" s="288" t="s">
        <v>43</v>
      </c>
      <c r="O192" s="86"/>
      <c r="P192" s="223">
        <f>O192*H192</f>
        <v>0</v>
      </c>
      <c r="Q192" s="223">
        <v>0.17999999999999999</v>
      </c>
      <c r="R192" s="223">
        <f>Q192*H192</f>
        <v>17.056799999999999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219</v>
      </c>
      <c r="AT192" s="225" t="s">
        <v>1270</v>
      </c>
      <c r="AU192" s="225" t="s">
        <v>81</v>
      </c>
      <c r="AY192" s="19" t="s">
        <v>160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167</v>
      </c>
      <c r="BM192" s="225" t="s">
        <v>4982</v>
      </c>
    </row>
    <row r="193" s="13" customFormat="1">
      <c r="A193" s="13"/>
      <c r="B193" s="232"/>
      <c r="C193" s="233"/>
      <c r="D193" s="234" t="s">
        <v>171</v>
      </c>
      <c r="E193" s="235" t="s">
        <v>19</v>
      </c>
      <c r="F193" s="236" t="s">
        <v>4937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171</v>
      </c>
      <c r="AU193" s="242" t="s">
        <v>81</v>
      </c>
      <c r="AV193" s="13" t="s">
        <v>79</v>
      </c>
      <c r="AW193" s="13" t="s">
        <v>33</v>
      </c>
      <c r="AX193" s="13" t="s">
        <v>72</v>
      </c>
      <c r="AY193" s="242" t="s">
        <v>160</v>
      </c>
    </row>
    <row r="194" s="14" customFormat="1">
      <c r="A194" s="14"/>
      <c r="B194" s="243"/>
      <c r="C194" s="244"/>
      <c r="D194" s="234" t="s">
        <v>171</v>
      </c>
      <c r="E194" s="245" t="s">
        <v>19</v>
      </c>
      <c r="F194" s="246" t="s">
        <v>513</v>
      </c>
      <c r="G194" s="244"/>
      <c r="H194" s="247">
        <v>50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171</v>
      </c>
      <c r="AU194" s="253" t="s">
        <v>81</v>
      </c>
      <c r="AV194" s="14" t="s">
        <v>81</v>
      </c>
      <c r="AW194" s="14" t="s">
        <v>33</v>
      </c>
      <c r="AX194" s="14" t="s">
        <v>72</v>
      </c>
      <c r="AY194" s="253" t="s">
        <v>160</v>
      </c>
    </row>
    <row r="195" s="13" customFormat="1">
      <c r="A195" s="13"/>
      <c r="B195" s="232"/>
      <c r="C195" s="233"/>
      <c r="D195" s="234" t="s">
        <v>171</v>
      </c>
      <c r="E195" s="235" t="s">
        <v>19</v>
      </c>
      <c r="F195" s="236" t="s">
        <v>4938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171</v>
      </c>
      <c r="AU195" s="242" t="s">
        <v>81</v>
      </c>
      <c r="AV195" s="13" t="s">
        <v>79</v>
      </c>
      <c r="AW195" s="13" t="s">
        <v>33</v>
      </c>
      <c r="AX195" s="13" t="s">
        <v>72</v>
      </c>
      <c r="AY195" s="242" t="s">
        <v>160</v>
      </c>
    </row>
    <row r="196" s="14" customFormat="1">
      <c r="A196" s="14"/>
      <c r="B196" s="243"/>
      <c r="C196" s="244"/>
      <c r="D196" s="234" t="s">
        <v>171</v>
      </c>
      <c r="E196" s="245" t="s">
        <v>19</v>
      </c>
      <c r="F196" s="246" t="s">
        <v>452</v>
      </c>
      <c r="G196" s="244"/>
      <c r="H196" s="247">
        <v>42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171</v>
      </c>
      <c r="AU196" s="253" t="s">
        <v>81</v>
      </c>
      <c r="AV196" s="14" t="s">
        <v>81</v>
      </c>
      <c r="AW196" s="14" t="s">
        <v>33</v>
      </c>
      <c r="AX196" s="14" t="s">
        <v>72</v>
      </c>
      <c r="AY196" s="253" t="s">
        <v>160</v>
      </c>
    </row>
    <row r="197" s="15" customFormat="1">
      <c r="A197" s="15"/>
      <c r="B197" s="254"/>
      <c r="C197" s="255"/>
      <c r="D197" s="234" t="s">
        <v>171</v>
      </c>
      <c r="E197" s="256" t="s">
        <v>19</v>
      </c>
      <c r="F197" s="257" t="s">
        <v>173</v>
      </c>
      <c r="G197" s="255"/>
      <c r="H197" s="258">
        <v>92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171</v>
      </c>
      <c r="AU197" s="264" t="s">
        <v>81</v>
      </c>
      <c r="AV197" s="15" t="s">
        <v>167</v>
      </c>
      <c r="AW197" s="15" t="s">
        <v>33</v>
      </c>
      <c r="AX197" s="15" t="s">
        <v>72</v>
      </c>
      <c r="AY197" s="264" t="s">
        <v>160</v>
      </c>
    </row>
    <row r="198" s="14" customFormat="1">
      <c r="A198" s="14"/>
      <c r="B198" s="243"/>
      <c r="C198" s="244"/>
      <c r="D198" s="234" t="s">
        <v>171</v>
      </c>
      <c r="E198" s="245" t="s">
        <v>19</v>
      </c>
      <c r="F198" s="246" t="s">
        <v>4983</v>
      </c>
      <c r="G198" s="244"/>
      <c r="H198" s="247">
        <v>94.760000000000005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171</v>
      </c>
      <c r="AU198" s="253" t="s">
        <v>81</v>
      </c>
      <c r="AV198" s="14" t="s">
        <v>81</v>
      </c>
      <c r="AW198" s="14" t="s">
        <v>33</v>
      </c>
      <c r="AX198" s="14" t="s">
        <v>79</v>
      </c>
      <c r="AY198" s="253" t="s">
        <v>160</v>
      </c>
    </row>
    <row r="199" s="12" customFormat="1" ht="22.8" customHeight="1">
      <c r="A199" s="12"/>
      <c r="B199" s="198"/>
      <c r="C199" s="199"/>
      <c r="D199" s="200" t="s">
        <v>71</v>
      </c>
      <c r="E199" s="212" t="s">
        <v>228</v>
      </c>
      <c r="F199" s="212" t="s">
        <v>282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SUM(P200:P237)</f>
        <v>0</v>
      </c>
      <c r="Q199" s="206"/>
      <c r="R199" s="207">
        <f>SUM(R200:R237)</f>
        <v>22.920689879999998</v>
      </c>
      <c r="S199" s="206"/>
      <c r="T199" s="208">
        <f>SUM(T200:T237)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79</v>
      </c>
      <c r="AT199" s="210" t="s">
        <v>71</v>
      </c>
      <c r="AU199" s="210" t="s">
        <v>79</v>
      </c>
      <c r="AY199" s="209" t="s">
        <v>160</v>
      </c>
      <c r="BK199" s="211">
        <f>SUM(BK200:BK237)</f>
        <v>0</v>
      </c>
    </row>
    <row r="200" s="2" customFormat="1" ht="24.15" customHeight="1">
      <c r="A200" s="40"/>
      <c r="B200" s="41"/>
      <c r="C200" s="214" t="s">
        <v>269</v>
      </c>
      <c r="D200" s="214" t="s">
        <v>162</v>
      </c>
      <c r="E200" s="215" t="s">
        <v>4984</v>
      </c>
      <c r="F200" s="216" t="s">
        <v>4985</v>
      </c>
      <c r="G200" s="217" t="s">
        <v>207</v>
      </c>
      <c r="H200" s="218">
        <v>19</v>
      </c>
      <c r="I200" s="219"/>
      <c r="J200" s="220">
        <f>ROUND(I200*H200,2)</f>
        <v>0</v>
      </c>
      <c r="K200" s="216" t="s">
        <v>166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0.20219000000000001</v>
      </c>
      <c r="R200" s="223">
        <f>Q200*H200</f>
        <v>3.8416100000000002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167</v>
      </c>
      <c r="AT200" s="225" t="s">
        <v>162</v>
      </c>
      <c r="AU200" s="225" t="s">
        <v>81</v>
      </c>
      <c r="AY200" s="19" t="s">
        <v>160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167</v>
      </c>
      <c r="BM200" s="225" t="s">
        <v>4986</v>
      </c>
    </row>
    <row r="201" s="2" customFormat="1">
      <c r="A201" s="40"/>
      <c r="B201" s="41"/>
      <c r="C201" s="42"/>
      <c r="D201" s="227" t="s">
        <v>169</v>
      </c>
      <c r="E201" s="42"/>
      <c r="F201" s="228" t="s">
        <v>4987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169</v>
      </c>
      <c r="AU201" s="19" t="s">
        <v>81</v>
      </c>
    </row>
    <row r="202" s="13" customFormat="1">
      <c r="A202" s="13"/>
      <c r="B202" s="232"/>
      <c r="C202" s="233"/>
      <c r="D202" s="234" t="s">
        <v>171</v>
      </c>
      <c r="E202" s="235" t="s">
        <v>19</v>
      </c>
      <c r="F202" s="236" t="s">
        <v>4937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171</v>
      </c>
      <c r="AU202" s="242" t="s">
        <v>81</v>
      </c>
      <c r="AV202" s="13" t="s">
        <v>79</v>
      </c>
      <c r="AW202" s="13" t="s">
        <v>33</v>
      </c>
      <c r="AX202" s="13" t="s">
        <v>72</v>
      </c>
      <c r="AY202" s="242" t="s">
        <v>160</v>
      </c>
    </row>
    <row r="203" s="14" customFormat="1">
      <c r="A203" s="14"/>
      <c r="B203" s="243"/>
      <c r="C203" s="244"/>
      <c r="D203" s="234" t="s">
        <v>171</v>
      </c>
      <c r="E203" s="245" t="s">
        <v>19</v>
      </c>
      <c r="F203" s="246" t="s">
        <v>212</v>
      </c>
      <c r="G203" s="244"/>
      <c r="H203" s="247">
        <v>10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171</v>
      </c>
      <c r="AU203" s="253" t="s">
        <v>81</v>
      </c>
      <c r="AV203" s="14" t="s">
        <v>81</v>
      </c>
      <c r="AW203" s="14" t="s">
        <v>33</v>
      </c>
      <c r="AX203" s="14" t="s">
        <v>72</v>
      </c>
      <c r="AY203" s="253" t="s">
        <v>160</v>
      </c>
    </row>
    <row r="204" s="13" customFormat="1">
      <c r="A204" s="13"/>
      <c r="B204" s="232"/>
      <c r="C204" s="233"/>
      <c r="D204" s="234" t="s">
        <v>171</v>
      </c>
      <c r="E204" s="235" t="s">
        <v>19</v>
      </c>
      <c r="F204" s="236" t="s">
        <v>4938</v>
      </c>
      <c r="G204" s="233"/>
      <c r="H204" s="235" t="s">
        <v>19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171</v>
      </c>
      <c r="AU204" s="242" t="s">
        <v>81</v>
      </c>
      <c r="AV204" s="13" t="s">
        <v>79</v>
      </c>
      <c r="AW204" s="13" t="s">
        <v>33</v>
      </c>
      <c r="AX204" s="13" t="s">
        <v>72</v>
      </c>
      <c r="AY204" s="242" t="s">
        <v>160</v>
      </c>
    </row>
    <row r="205" s="14" customFormat="1">
      <c r="A205" s="14"/>
      <c r="B205" s="243"/>
      <c r="C205" s="244"/>
      <c r="D205" s="234" t="s">
        <v>171</v>
      </c>
      <c r="E205" s="245" t="s">
        <v>19</v>
      </c>
      <c r="F205" s="246" t="s">
        <v>228</v>
      </c>
      <c r="G205" s="244"/>
      <c r="H205" s="247">
        <v>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171</v>
      </c>
      <c r="AU205" s="253" t="s">
        <v>81</v>
      </c>
      <c r="AV205" s="14" t="s">
        <v>81</v>
      </c>
      <c r="AW205" s="14" t="s">
        <v>33</v>
      </c>
      <c r="AX205" s="14" t="s">
        <v>72</v>
      </c>
      <c r="AY205" s="253" t="s">
        <v>160</v>
      </c>
    </row>
    <row r="206" s="15" customFormat="1">
      <c r="A206" s="15"/>
      <c r="B206" s="254"/>
      <c r="C206" s="255"/>
      <c r="D206" s="234" t="s">
        <v>171</v>
      </c>
      <c r="E206" s="256" t="s">
        <v>19</v>
      </c>
      <c r="F206" s="257" t="s">
        <v>173</v>
      </c>
      <c r="G206" s="255"/>
      <c r="H206" s="258">
        <v>19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171</v>
      </c>
      <c r="AU206" s="264" t="s">
        <v>81</v>
      </c>
      <c r="AV206" s="15" t="s">
        <v>167</v>
      </c>
      <c r="AW206" s="15" t="s">
        <v>33</v>
      </c>
      <c r="AX206" s="15" t="s">
        <v>79</v>
      </c>
      <c r="AY206" s="264" t="s">
        <v>160</v>
      </c>
    </row>
    <row r="207" s="2" customFormat="1" ht="16.5" customHeight="1">
      <c r="A207" s="40"/>
      <c r="B207" s="41"/>
      <c r="C207" s="279" t="s">
        <v>275</v>
      </c>
      <c r="D207" s="279" t="s">
        <v>1270</v>
      </c>
      <c r="E207" s="280" t="s">
        <v>4988</v>
      </c>
      <c r="F207" s="281" t="s">
        <v>4989</v>
      </c>
      <c r="G207" s="282" t="s">
        <v>207</v>
      </c>
      <c r="H207" s="283">
        <v>54.366</v>
      </c>
      <c r="I207" s="284"/>
      <c r="J207" s="285">
        <f>ROUND(I207*H207,2)</f>
        <v>0</v>
      </c>
      <c r="K207" s="281" t="s">
        <v>166</v>
      </c>
      <c r="L207" s="286"/>
      <c r="M207" s="287" t="s">
        <v>19</v>
      </c>
      <c r="N207" s="288" t="s">
        <v>43</v>
      </c>
      <c r="O207" s="86"/>
      <c r="P207" s="223">
        <f>O207*H207</f>
        <v>0</v>
      </c>
      <c r="Q207" s="223">
        <v>0.048300000000000003</v>
      </c>
      <c r="R207" s="223">
        <f>Q207*H207</f>
        <v>2.6258778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219</v>
      </c>
      <c r="AT207" s="225" t="s">
        <v>1270</v>
      </c>
      <c r="AU207" s="225" t="s">
        <v>81</v>
      </c>
      <c r="AY207" s="19" t="s">
        <v>160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167</v>
      </c>
      <c r="BM207" s="225" t="s">
        <v>4990</v>
      </c>
    </row>
    <row r="208" s="13" customFormat="1">
      <c r="A208" s="13"/>
      <c r="B208" s="232"/>
      <c r="C208" s="233"/>
      <c r="D208" s="234" t="s">
        <v>171</v>
      </c>
      <c r="E208" s="235" t="s">
        <v>19</v>
      </c>
      <c r="F208" s="236" t="s">
        <v>4937</v>
      </c>
      <c r="G208" s="233"/>
      <c r="H208" s="235" t="s">
        <v>19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171</v>
      </c>
      <c r="AU208" s="242" t="s">
        <v>81</v>
      </c>
      <c r="AV208" s="13" t="s">
        <v>79</v>
      </c>
      <c r="AW208" s="13" t="s">
        <v>33</v>
      </c>
      <c r="AX208" s="13" t="s">
        <v>72</v>
      </c>
      <c r="AY208" s="242" t="s">
        <v>160</v>
      </c>
    </row>
    <row r="209" s="14" customFormat="1">
      <c r="A209" s="14"/>
      <c r="B209" s="243"/>
      <c r="C209" s="244"/>
      <c r="D209" s="234" t="s">
        <v>171</v>
      </c>
      <c r="E209" s="245" t="s">
        <v>19</v>
      </c>
      <c r="F209" s="246" t="s">
        <v>4991</v>
      </c>
      <c r="G209" s="244"/>
      <c r="H209" s="247">
        <v>34.299999999999997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171</v>
      </c>
      <c r="AU209" s="253" t="s">
        <v>81</v>
      </c>
      <c r="AV209" s="14" t="s">
        <v>81</v>
      </c>
      <c r="AW209" s="14" t="s">
        <v>33</v>
      </c>
      <c r="AX209" s="14" t="s">
        <v>72</v>
      </c>
      <c r="AY209" s="253" t="s">
        <v>160</v>
      </c>
    </row>
    <row r="210" s="13" customFormat="1">
      <c r="A210" s="13"/>
      <c r="B210" s="232"/>
      <c r="C210" s="233"/>
      <c r="D210" s="234" t="s">
        <v>171</v>
      </c>
      <c r="E210" s="235" t="s">
        <v>19</v>
      </c>
      <c r="F210" s="236" t="s">
        <v>4938</v>
      </c>
      <c r="G210" s="233"/>
      <c r="H210" s="235" t="s">
        <v>19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171</v>
      </c>
      <c r="AU210" s="242" t="s">
        <v>81</v>
      </c>
      <c r="AV210" s="13" t="s">
        <v>79</v>
      </c>
      <c r="AW210" s="13" t="s">
        <v>33</v>
      </c>
      <c r="AX210" s="13" t="s">
        <v>72</v>
      </c>
      <c r="AY210" s="242" t="s">
        <v>160</v>
      </c>
    </row>
    <row r="211" s="14" customFormat="1">
      <c r="A211" s="14"/>
      <c r="B211" s="243"/>
      <c r="C211" s="244"/>
      <c r="D211" s="234" t="s">
        <v>171</v>
      </c>
      <c r="E211" s="245" t="s">
        <v>19</v>
      </c>
      <c r="F211" s="246" t="s">
        <v>4992</v>
      </c>
      <c r="G211" s="244"/>
      <c r="H211" s="247">
        <v>19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171</v>
      </c>
      <c r="AU211" s="253" t="s">
        <v>81</v>
      </c>
      <c r="AV211" s="14" t="s">
        <v>81</v>
      </c>
      <c r="AW211" s="14" t="s">
        <v>33</v>
      </c>
      <c r="AX211" s="14" t="s">
        <v>72</v>
      </c>
      <c r="AY211" s="253" t="s">
        <v>160</v>
      </c>
    </row>
    <row r="212" s="15" customFormat="1">
      <c r="A212" s="15"/>
      <c r="B212" s="254"/>
      <c r="C212" s="255"/>
      <c r="D212" s="234" t="s">
        <v>171</v>
      </c>
      <c r="E212" s="256" t="s">
        <v>19</v>
      </c>
      <c r="F212" s="257" t="s">
        <v>173</v>
      </c>
      <c r="G212" s="255"/>
      <c r="H212" s="258">
        <v>53.299999999999997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171</v>
      </c>
      <c r="AU212" s="264" t="s">
        <v>81</v>
      </c>
      <c r="AV212" s="15" t="s">
        <v>167</v>
      </c>
      <c r="AW212" s="15" t="s">
        <v>33</v>
      </c>
      <c r="AX212" s="15" t="s">
        <v>72</v>
      </c>
      <c r="AY212" s="264" t="s">
        <v>160</v>
      </c>
    </row>
    <row r="213" s="14" customFormat="1">
      <c r="A213" s="14"/>
      <c r="B213" s="243"/>
      <c r="C213" s="244"/>
      <c r="D213" s="234" t="s">
        <v>171</v>
      </c>
      <c r="E213" s="245" t="s">
        <v>19</v>
      </c>
      <c r="F213" s="246" t="s">
        <v>4993</v>
      </c>
      <c r="G213" s="244"/>
      <c r="H213" s="247">
        <v>54.366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171</v>
      </c>
      <c r="AU213" s="253" t="s">
        <v>81</v>
      </c>
      <c r="AV213" s="14" t="s">
        <v>81</v>
      </c>
      <c r="AW213" s="14" t="s">
        <v>33</v>
      </c>
      <c r="AX213" s="14" t="s">
        <v>79</v>
      </c>
      <c r="AY213" s="253" t="s">
        <v>160</v>
      </c>
    </row>
    <row r="214" s="2" customFormat="1" ht="24.15" customHeight="1">
      <c r="A214" s="40"/>
      <c r="B214" s="41"/>
      <c r="C214" s="214" t="s">
        <v>283</v>
      </c>
      <c r="D214" s="214" t="s">
        <v>162</v>
      </c>
      <c r="E214" s="215" t="s">
        <v>4994</v>
      </c>
      <c r="F214" s="216" t="s">
        <v>4995</v>
      </c>
      <c r="G214" s="217" t="s">
        <v>207</v>
      </c>
      <c r="H214" s="218">
        <v>43.299999999999997</v>
      </c>
      <c r="I214" s="219"/>
      <c r="J214" s="220">
        <f>ROUND(I214*H214,2)</f>
        <v>0</v>
      </c>
      <c r="K214" s="216" t="s">
        <v>166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0.15540000000000001</v>
      </c>
      <c r="R214" s="223">
        <f>Q214*H214</f>
        <v>6.7288199999999998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167</v>
      </c>
      <c r="AT214" s="225" t="s">
        <v>162</v>
      </c>
      <c r="AU214" s="225" t="s">
        <v>81</v>
      </c>
      <c r="AY214" s="19" t="s">
        <v>160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167</v>
      </c>
      <c r="BM214" s="225" t="s">
        <v>4996</v>
      </c>
    </row>
    <row r="215" s="2" customFormat="1">
      <c r="A215" s="40"/>
      <c r="B215" s="41"/>
      <c r="C215" s="42"/>
      <c r="D215" s="227" t="s">
        <v>169</v>
      </c>
      <c r="E215" s="42"/>
      <c r="F215" s="228" t="s">
        <v>4997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169</v>
      </c>
      <c r="AU215" s="19" t="s">
        <v>81</v>
      </c>
    </row>
    <row r="216" s="13" customFormat="1">
      <c r="A216" s="13"/>
      <c r="B216" s="232"/>
      <c r="C216" s="233"/>
      <c r="D216" s="234" t="s">
        <v>171</v>
      </c>
      <c r="E216" s="235" t="s">
        <v>19</v>
      </c>
      <c r="F216" s="236" t="s">
        <v>4937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171</v>
      </c>
      <c r="AU216" s="242" t="s">
        <v>81</v>
      </c>
      <c r="AV216" s="13" t="s">
        <v>79</v>
      </c>
      <c r="AW216" s="13" t="s">
        <v>33</v>
      </c>
      <c r="AX216" s="13" t="s">
        <v>72</v>
      </c>
      <c r="AY216" s="242" t="s">
        <v>160</v>
      </c>
    </row>
    <row r="217" s="14" customFormat="1">
      <c r="A217" s="14"/>
      <c r="B217" s="243"/>
      <c r="C217" s="244"/>
      <c r="D217" s="234" t="s">
        <v>171</v>
      </c>
      <c r="E217" s="245" t="s">
        <v>19</v>
      </c>
      <c r="F217" s="246" t="s">
        <v>4998</v>
      </c>
      <c r="G217" s="244"/>
      <c r="H217" s="247">
        <v>24.300000000000001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171</v>
      </c>
      <c r="AU217" s="253" t="s">
        <v>81</v>
      </c>
      <c r="AV217" s="14" t="s">
        <v>81</v>
      </c>
      <c r="AW217" s="14" t="s">
        <v>33</v>
      </c>
      <c r="AX217" s="14" t="s">
        <v>72</v>
      </c>
      <c r="AY217" s="253" t="s">
        <v>160</v>
      </c>
    </row>
    <row r="218" s="13" customFormat="1">
      <c r="A218" s="13"/>
      <c r="B218" s="232"/>
      <c r="C218" s="233"/>
      <c r="D218" s="234" t="s">
        <v>171</v>
      </c>
      <c r="E218" s="235" t="s">
        <v>19</v>
      </c>
      <c r="F218" s="236" t="s">
        <v>4938</v>
      </c>
      <c r="G218" s="233"/>
      <c r="H218" s="235" t="s">
        <v>19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171</v>
      </c>
      <c r="AU218" s="242" t="s">
        <v>81</v>
      </c>
      <c r="AV218" s="13" t="s">
        <v>79</v>
      </c>
      <c r="AW218" s="13" t="s">
        <v>33</v>
      </c>
      <c r="AX218" s="13" t="s">
        <v>72</v>
      </c>
      <c r="AY218" s="242" t="s">
        <v>160</v>
      </c>
    </row>
    <row r="219" s="14" customFormat="1">
      <c r="A219" s="14"/>
      <c r="B219" s="243"/>
      <c r="C219" s="244"/>
      <c r="D219" s="234" t="s">
        <v>171</v>
      </c>
      <c r="E219" s="245" t="s">
        <v>19</v>
      </c>
      <c r="F219" s="246" t="s">
        <v>4992</v>
      </c>
      <c r="G219" s="244"/>
      <c r="H219" s="247">
        <v>19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171</v>
      </c>
      <c r="AU219" s="253" t="s">
        <v>81</v>
      </c>
      <c r="AV219" s="14" t="s">
        <v>81</v>
      </c>
      <c r="AW219" s="14" t="s">
        <v>33</v>
      </c>
      <c r="AX219" s="14" t="s">
        <v>72</v>
      </c>
      <c r="AY219" s="253" t="s">
        <v>160</v>
      </c>
    </row>
    <row r="220" s="15" customFormat="1">
      <c r="A220" s="15"/>
      <c r="B220" s="254"/>
      <c r="C220" s="255"/>
      <c r="D220" s="234" t="s">
        <v>171</v>
      </c>
      <c r="E220" s="256" t="s">
        <v>19</v>
      </c>
      <c r="F220" s="257" t="s">
        <v>173</v>
      </c>
      <c r="G220" s="255"/>
      <c r="H220" s="258">
        <v>43.299999999999997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171</v>
      </c>
      <c r="AU220" s="264" t="s">
        <v>81</v>
      </c>
      <c r="AV220" s="15" t="s">
        <v>167</v>
      </c>
      <c r="AW220" s="15" t="s">
        <v>33</v>
      </c>
      <c r="AX220" s="15" t="s">
        <v>79</v>
      </c>
      <c r="AY220" s="264" t="s">
        <v>160</v>
      </c>
    </row>
    <row r="221" s="2" customFormat="1" ht="16.5" customHeight="1">
      <c r="A221" s="40"/>
      <c r="B221" s="41"/>
      <c r="C221" s="279" t="s">
        <v>289</v>
      </c>
      <c r="D221" s="279" t="s">
        <v>1270</v>
      </c>
      <c r="E221" s="280" t="s">
        <v>4999</v>
      </c>
      <c r="F221" s="281" t="s">
        <v>5000</v>
      </c>
      <c r="G221" s="282" t="s">
        <v>207</v>
      </c>
      <c r="H221" s="283">
        <v>44.165999999999997</v>
      </c>
      <c r="I221" s="284"/>
      <c r="J221" s="285">
        <f>ROUND(I221*H221,2)</f>
        <v>0</v>
      </c>
      <c r="K221" s="281" t="s">
        <v>166</v>
      </c>
      <c r="L221" s="286"/>
      <c r="M221" s="287" t="s">
        <v>19</v>
      </c>
      <c r="N221" s="288" t="s">
        <v>43</v>
      </c>
      <c r="O221" s="86"/>
      <c r="P221" s="223">
        <f>O221*H221</f>
        <v>0</v>
      </c>
      <c r="Q221" s="223">
        <v>0.10199999999999999</v>
      </c>
      <c r="R221" s="223">
        <f>Q221*H221</f>
        <v>4.5049319999999993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219</v>
      </c>
      <c r="AT221" s="225" t="s">
        <v>1270</v>
      </c>
      <c r="AU221" s="225" t="s">
        <v>81</v>
      </c>
      <c r="AY221" s="19" t="s">
        <v>160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167</v>
      </c>
      <c r="BM221" s="225" t="s">
        <v>5001</v>
      </c>
    </row>
    <row r="222" s="13" customFormat="1">
      <c r="A222" s="13"/>
      <c r="B222" s="232"/>
      <c r="C222" s="233"/>
      <c r="D222" s="234" t="s">
        <v>171</v>
      </c>
      <c r="E222" s="235" t="s">
        <v>19</v>
      </c>
      <c r="F222" s="236" t="s">
        <v>4937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171</v>
      </c>
      <c r="AU222" s="242" t="s">
        <v>81</v>
      </c>
      <c r="AV222" s="13" t="s">
        <v>79</v>
      </c>
      <c r="AW222" s="13" t="s">
        <v>33</v>
      </c>
      <c r="AX222" s="13" t="s">
        <v>72</v>
      </c>
      <c r="AY222" s="242" t="s">
        <v>160</v>
      </c>
    </row>
    <row r="223" s="14" customFormat="1">
      <c r="A223" s="14"/>
      <c r="B223" s="243"/>
      <c r="C223" s="244"/>
      <c r="D223" s="234" t="s">
        <v>171</v>
      </c>
      <c r="E223" s="245" t="s">
        <v>19</v>
      </c>
      <c r="F223" s="246" t="s">
        <v>4998</v>
      </c>
      <c r="G223" s="244"/>
      <c r="H223" s="247">
        <v>24.300000000000001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171</v>
      </c>
      <c r="AU223" s="253" t="s">
        <v>81</v>
      </c>
      <c r="AV223" s="14" t="s">
        <v>81</v>
      </c>
      <c r="AW223" s="14" t="s">
        <v>33</v>
      </c>
      <c r="AX223" s="14" t="s">
        <v>72</v>
      </c>
      <c r="AY223" s="253" t="s">
        <v>160</v>
      </c>
    </row>
    <row r="224" s="13" customFormat="1">
      <c r="A224" s="13"/>
      <c r="B224" s="232"/>
      <c r="C224" s="233"/>
      <c r="D224" s="234" t="s">
        <v>171</v>
      </c>
      <c r="E224" s="235" t="s">
        <v>19</v>
      </c>
      <c r="F224" s="236" t="s">
        <v>4938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171</v>
      </c>
      <c r="AU224" s="242" t="s">
        <v>81</v>
      </c>
      <c r="AV224" s="13" t="s">
        <v>79</v>
      </c>
      <c r="AW224" s="13" t="s">
        <v>33</v>
      </c>
      <c r="AX224" s="13" t="s">
        <v>72</v>
      </c>
      <c r="AY224" s="242" t="s">
        <v>160</v>
      </c>
    </row>
    <row r="225" s="14" customFormat="1">
      <c r="A225" s="14"/>
      <c r="B225" s="243"/>
      <c r="C225" s="244"/>
      <c r="D225" s="234" t="s">
        <v>171</v>
      </c>
      <c r="E225" s="245" t="s">
        <v>19</v>
      </c>
      <c r="F225" s="246" t="s">
        <v>4992</v>
      </c>
      <c r="G225" s="244"/>
      <c r="H225" s="247">
        <v>19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171</v>
      </c>
      <c r="AU225" s="253" t="s">
        <v>81</v>
      </c>
      <c r="AV225" s="14" t="s">
        <v>81</v>
      </c>
      <c r="AW225" s="14" t="s">
        <v>33</v>
      </c>
      <c r="AX225" s="14" t="s">
        <v>72</v>
      </c>
      <c r="AY225" s="253" t="s">
        <v>160</v>
      </c>
    </row>
    <row r="226" s="15" customFormat="1">
      <c r="A226" s="15"/>
      <c r="B226" s="254"/>
      <c r="C226" s="255"/>
      <c r="D226" s="234" t="s">
        <v>171</v>
      </c>
      <c r="E226" s="256" t="s">
        <v>19</v>
      </c>
      <c r="F226" s="257" t="s">
        <v>173</v>
      </c>
      <c r="G226" s="255"/>
      <c r="H226" s="258">
        <v>43.299999999999997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171</v>
      </c>
      <c r="AU226" s="264" t="s">
        <v>81</v>
      </c>
      <c r="AV226" s="15" t="s">
        <v>167</v>
      </c>
      <c r="AW226" s="15" t="s">
        <v>33</v>
      </c>
      <c r="AX226" s="15" t="s">
        <v>72</v>
      </c>
      <c r="AY226" s="264" t="s">
        <v>160</v>
      </c>
    </row>
    <row r="227" s="14" customFormat="1">
      <c r="A227" s="14"/>
      <c r="B227" s="243"/>
      <c r="C227" s="244"/>
      <c r="D227" s="234" t="s">
        <v>171</v>
      </c>
      <c r="E227" s="245" t="s">
        <v>19</v>
      </c>
      <c r="F227" s="246" t="s">
        <v>5002</v>
      </c>
      <c r="G227" s="244"/>
      <c r="H227" s="247">
        <v>44.165999999999997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171</v>
      </c>
      <c r="AU227" s="253" t="s">
        <v>81</v>
      </c>
      <c r="AV227" s="14" t="s">
        <v>81</v>
      </c>
      <c r="AW227" s="14" t="s">
        <v>33</v>
      </c>
      <c r="AX227" s="14" t="s">
        <v>79</v>
      </c>
      <c r="AY227" s="253" t="s">
        <v>160</v>
      </c>
    </row>
    <row r="228" s="2" customFormat="1" ht="24.15" customHeight="1">
      <c r="A228" s="40"/>
      <c r="B228" s="41"/>
      <c r="C228" s="214" t="s">
        <v>295</v>
      </c>
      <c r="D228" s="214" t="s">
        <v>162</v>
      </c>
      <c r="E228" s="215" t="s">
        <v>5003</v>
      </c>
      <c r="F228" s="216" t="s">
        <v>5004</v>
      </c>
      <c r="G228" s="217" t="s">
        <v>207</v>
      </c>
      <c r="H228" s="218">
        <v>27.949999999999999</v>
      </c>
      <c r="I228" s="219"/>
      <c r="J228" s="220">
        <f>ROUND(I228*H228,2)</f>
        <v>0</v>
      </c>
      <c r="K228" s="216" t="s">
        <v>166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0.1295</v>
      </c>
      <c r="R228" s="223">
        <f>Q228*H228</f>
        <v>3.6195249999999999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167</v>
      </c>
      <c r="AT228" s="225" t="s">
        <v>162</v>
      </c>
      <c r="AU228" s="225" t="s">
        <v>81</v>
      </c>
      <c r="AY228" s="19" t="s">
        <v>160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167</v>
      </c>
      <c r="BM228" s="225" t="s">
        <v>5005</v>
      </c>
    </row>
    <row r="229" s="2" customFormat="1">
      <c r="A229" s="40"/>
      <c r="B229" s="41"/>
      <c r="C229" s="42"/>
      <c r="D229" s="227" t="s">
        <v>169</v>
      </c>
      <c r="E229" s="42"/>
      <c r="F229" s="228" t="s">
        <v>5006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169</v>
      </c>
      <c r="AU229" s="19" t="s">
        <v>81</v>
      </c>
    </row>
    <row r="230" s="13" customFormat="1">
      <c r="A230" s="13"/>
      <c r="B230" s="232"/>
      <c r="C230" s="233"/>
      <c r="D230" s="234" t="s">
        <v>171</v>
      </c>
      <c r="E230" s="235" t="s">
        <v>19</v>
      </c>
      <c r="F230" s="236" t="s">
        <v>185</v>
      </c>
      <c r="G230" s="233"/>
      <c r="H230" s="235" t="s">
        <v>19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171</v>
      </c>
      <c r="AU230" s="242" t="s">
        <v>81</v>
      </c>
      <c r="AV230" s="13" t="s">
        <v>79</v>
      </c>
      <c r="AW230" s="13" t="s">
        <v>33</v>
      </c>
      <c r="AX230" s="13" t="s">
        <v>72</v>
      </c>
      <c r="AY230" s="242" t="s">
        <v>160</v>
      </c>
    </row>
    <row r="231" s="14" customFormat="1">
      <c r="A231" s="14"/>
      <c r="B231" s="243"/>
      <c r="C231" s="244"/>
      <c r="D231" s="234" t="s">
        <v>171</v>
      </c>
      <c r="E231" s="245" t="s">
        <v>19</v>
      </c>
      <c r="F231" s="246" t="s">
        <v>5007</v>
      </c>
      <c r="G231" s="244"/>
      <c r="H231" s="247">
        <v>27.949999999999999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171</v>
      </c>
      <c r="AU231" s="253" t="s">
        <v>81</v>
      </c>
      <c r="AV231" s="14" t="s">
        <v>81</v>
      </c>
      <c r="AW231" s="14" t="s">
        <v>33</v>
      </c>
      <c r="AX231" s="14" t="s">
        <v>72</v>
      </c>
      <c r="AY231" s="253" t="s">
        <v>160</v>
      </c>
    </row>
    <row r="232" s="15" customFormat="1">
      <c r="A232" s="15"/>
      <c r="B232" s="254"/>
      <c r="C232" s="255"/>
      <c r="D232" s="234" t="s">
        <v>171</v>
      </c>
      <c r="E232" s="256" t="s">
        <v>19</v>
      </c>
      <c r="F232" s="257" t="s">
        <v>173</v>
      </c>
      <c r="G232" s="255"/>
      <c r="H232" s="258">
        <v>27.949999999999999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171</v>
      </c>
      <c r="AU232" s="264" t="s">
        <v>81</v>
      </c>
      <c r="AV232" s="15" t="s">
        <v>167</v>
      </c>
      <c r="AW232" s="15" t="s">
        <v>33</v>
      </c>
      <c r="AX232" s="15" t="s">
        <v>79</v>
      </c>
      <c r="AY232" s="264" t="s">
        <v>160</v>
      </c>
    </row>
    <row r="233" s="2" customFormat="1" ht="16.5" customHeight="1">
      <c r="A233" s="40"/>
      <c r="B233" s="41"/>
      <c r="C233" s="279" t="s">
        <v>7</v>
      </c>
      <c r="D233" s="279" t="s">
        <v>1270</v>
      </c>
      <c r="E233" s="280" t="s">
        <v>5008</v>
      </c>
      <c r="F233" s="281" t="s">
        <v>5009</v>
      </c>
      <c r="G233" s="282" t="s">
        <v>207</v>
      </c>
      <c r="H233" s="283">
        <v>28.509</v>
      </c>
      <c r="I233" s="284"/>
      <c r="J233" s="285">
        <f>ROUND(I233*H233,2)</f>
        <v>0</v>
      </c>
      <c r="K233" s="281" t="s">
        <v>166</v>
      </c>
      <c r="L233" s="286"/>
      <c r="M233" s="287" t="s">
        <v>19</v>
      </c>
      <c r="N233" s="288" t="s">
        <v>43</v>
      </c>
      <c r="O233" s="86"/>
      <c r="P233" s="223">
        <f>O233*H233</f>
        <v>0</v>
      </c>
      <c r="Q233" s="223">
        <v>0.056120000000000003</v>
      </c>
      <c r="R233" s="223">
        <f>Q233*H233</f>
        <v>1.5999250800000002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219</v>
      </c>
      <c r="AT233" s="225" t="s">
        <v>1270</v>
      </c>
      <c r="AU233" s="225" t="s">
        <v>81</v>
      </c>
      <c r="AY233" s="19" t="s">
        <v>160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167</v>
      </c>
      <c r="BM233" s="225" t="s">
        <v>5010</v>
      </c>
    </row>
    <row r="234" s="13" customFormat="1">
      <c r="A234" s="13"/>
      <c r="B234" s="232"/>
      <c r="C234" s="233"/>
      <c r="D234" s="234" t="s">
        <v>171</v>
      </c>
      <c r="E234" s="235" t="s">
        <v>19</v>
      </c>
      <c r="F234" s="236" t="s">
        <v>185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171</v>
      </c>
      <c r="AU234" s="242" t="s">
        <v>81</v>
      </c>
      <c r="AV234" s="13" t="s">
        <v>79</v>
      </c>
      <c r="AW234" s="13" t="s">
        <v>33</v>
      </c>
      <c r="AX234" s="13" t="s">
        <v>72</v>
      </c>
      <c r="AY234" s="242" t="s">
        <v>160</v>
      </c>
    </row>
    <row r="235" s="14" customFormat="1">
      <c r="A235" s="14"/>
      <c r="B235" s="243"/>
      <c r="C235" s="244"/>
      <c r="D235" s="234" t="s">
        <v>171</v>
      </c>
      <c r="E235" s="245" t="s">
        <v>19</v>
      </c>
      <c r="F235" s="246" t="s">
        <v>5007</v>
      </c>
      <c r="G235" s="244"/>
      <c r="H235" s="247">
        <v>27.949999999999999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171</v>
      </c>
      <c r="AU235" s="253" t="s">
        <v>81</v>
      </c>
      <c r="AV235" s="14" t="s">
        <v>81</v>
      </c>
      <c r="AW235" s="14" t="s">
        <v>33</v>
      </c>
      <c r="AX235" s="14" t="s">
        <v>72</v>
      </c>
      <c r="AY235" s="253" t="s">
        <v>160</v>
      </c>
    </row>
    <row r="236" s="15" customFormat="1">
      <c r="A236" s="15"/>
      <c r="B236" s="254"/>
      <c r="C236" s="255"/>
      <c r="D236" s="234" t="s">
        <v>171</v>
      </c>
      <c r="E236" s="256" t="s">
        <v>19</v>
      </c>
      <c r="F236" s="257" t="s">
        <v>173</v>
      </c>
      <c r="G236" s="255"/>
      <c r="H236" s="258">
        <v>27.949999999999999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171</v>
      </c>
      <c r="AU236" s="264" t="s">
        <v>81</v>
      </c>
      <c r="AV236" s="15" t="s">
        <v>167</v>
      </c>
      <c r="AW236" s="15" t="s">
        <v>33</v>
      </c>
      <c r="AX236" s="15" t="s">
        <v>72</v>
      </c>
      <c r="AY236" s="264" t="s">
        <v>160</v>
      </c>
    </row>
    <row r="237" s="14" customFormat="1">
      <c r="A237" s="14"/>
      <c r="B237" s="243"/>
      <c r="C237" s="244"/>
      <c r="D237" s="234" t="s">
        <v>171</v>
      </c>
      <c r="E237" s="245" t="s">
        <v>19</v>
      </c>
      <c r="F237" s="246" t="s">
        <v>5011</v>
      </c>
      <c r="G237" s="244"/>
      <c r="H237" s="247">
        <v>28.509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171</v>
      </c>
      <c r="AU237" s="253" t="s">
        <v>81</v>
      </c>
      <c r="AV237" s="14" t="s">
        <v>81</v>
      </c>
      <c r="AW237" s="14" t="s">
        <v>33</v>
      </c>
      <c r="AX237" s="14" t="s">
        <v>79</v>
      </c>
      <c r="AY237" s="253" t="s">
        <v>160</v>
      </c>
    </row>
    <row r="238" s="12" customFormat="1" ht="22.8" customHeight="1">
      <c r="A238" s="12"/>
      <c r="B238" s="198"/>
      <c r="C238" s="199"/>
      <c r="D238" s="200" t="s">
        <v>71</v>
      </c>
      <c r="E238" s="212" t="s">
        <v>450</v>
      </c>
      <c r="F238" s="212" t="s">
        <v>451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SUM(P239:P245)</f>
        <v>0</v>
      </c>
      <c r="Q238" s="206"/>
      <c r="R238" s="207">
        <f>SUM(R239:R245)</f>
        <v>0</v>
      </c>
      <c r="S238" s="206"/>
      <c r="T238" s="208">
        <f>SUM(T239:T245)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79</v>
      </c>
      <c r="AT238" s="210" t="s">
        <v>71</v>
      </c>
      <c r="AU238" s="210" t="s">
        <v>79</v>
      </c>
      <c r="AY238" s="209" t="s">
        <v>160</v>
      </c>
      <c r="BK238" s="211">
        <f>SUM(BK239:BK245)</f>
        <v>0</v>
      </c>
    </row>
    <row r="239" s="2" customFormat="1" ht="24.15" customHeight="1">
      <c r="A239" s="40"/>
      <c r="B239" s="41"/>
      <c r="C239" s="214" t="s">
        <v>304</v>
      </c>
      <c r="D239" s="214" t="s">
        <v>162</v>
      </c>
      <c r="E239" s="215" t="s">
        <v>5012</v>
      </c>
      <c r="F239" s="216" t="s">
        <v>5013</v>
      </c>
      <c r="G239" s="217" t="s">
        <v>253</v>
      </c>
      <c r="H239" s="218">
        <v>3.895</v>
      </c>
      <c r="I239" s="219"/>
      <c r="J239" s="220">
        <f>ROUND(I239*H239,2)</f>
        <v>0</v>
      </c>
      <c r="K239" s="216" t="s">
        <v>166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167</v>
      </c>
      <c r="AT239" s="225" t="s">
        <v>162</v>
      </c>
      <c r="AU239" s="225" t="s">
        <v>81</v>
      </c>
      <c r="AY239" s="19" t="s">
        <v>160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167</v>
      </c>
      <c r="BM239" s="225" t="s">
        <v>5014</v>
      </c>
    </row>
    <row r="240" s="2" customFormat="1">
      <c r="A240" s="40"/>
      <c r="B240" s="41"/>
      <c r="C240" s="42"/>
      <c r="D240" s="227" t="s">
        <v>169</v>
      </c>
      <c r="E240" s="42"/>
      <c r="F240" s="228" t="s">
        <v>5015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169</v>
      </c>
      <c r="AU240" s="19" t="s">
        <v>81</v>
      </c>
    </row>
    <row r="241" s="2" customFormat="1" ht="24.15" customHeight="1">
      <c r="A241" s="40"/>
      <c r="B241" s="41"/>
      <c r="C241" s="214" t="s">
        <v>309</v>
      </c>
      <c r="D241" s="214" t="s">
        <v>162</v>
      </c>
      <c r="E241" s="215" t="s">
        <v>5016</v>
      </c>
      <c r="F241" s="216" t="s">
        <v>5017</v>
      </c>
      <c r="G241" s="217" t="s">
        <v>253</v>
      </c>
      <c r="H241" s="218">
        <v>74.004999999999995</v>
      </c>
      <c r="I241" s="219"/>
      <c r="J241" s="220">
        <f>ROUND(I241*H241,2)</f>
        <v>0</v>
      </c>
      <c r="K241" s="216" t="s">
        <v>166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167</v>
      </c>
      <c r="AT241" s="225" t="s">
        <v>162</v>
      </c>
      <c r="AU241" s="225" t="s">
        <v>81</v>
      </c>
      <c r="AY241" s="19" t="s">
        <v>160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167</v>
      </c>
      <c r="BM241" s="225" t="s">
        <v>5018</v>
      </c>
    </row>
    <row r="242" s="2" customFormat="1">
      <c r="A242" s="40"/>
      <c r="B242" s="41"/>
      <c r="C242" s="42"/>
      <c r="D242" s="227" t="s">
        <v>169</v>
      </c>
      <c r="E242" s="42"/>
      <c r="F242" s="228" t="s">
        <v>5019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169</v>
      </c>
      <c r="AU242" s="19" t="s">
        <v>81</v>
      </c>
    </row>
    <row r="243" s="14" customFormat="1">
      <c r="A243" s="14"/>
      <c r="B243" s="243"/>
      <c r="C243" s="244"/>
      <c r="D243" s="234" t="s">
        <v>171</v>
      </c>
      <c r="E243" s="244"/>
      <c r="F243" s="246" t="s">
        <v>5020</v>
      </c>
      <c r="G243" s="244"/>
      <c r="H243" s="247">
        <v>74.004999999999995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171</v>
      </c>
      <c r="AU243" s="253" t="s">
        <v>81</v>
      </c>
      <c r="AV243" s="14" t="s">
        <v>81</v>
      </c>
      <c r="AW243" s="14" t="s">
        <v>4</v>
      </c>
      <c r="AX243" s="14" t="s">
        <v>79</v>
      </c>
      <c r="AY243" s="253" t="s">
        <v>160</v>
      </c>
    </row>
    <row r="244" s="2" customFormat="1" ht="24.15" customHeight="1">
      <c r="A244" s="40"/>
      <c r="B244" s="41"/>
      <c r="C244" s="214" t="s">
        <v>314</v>
      </c>
      <c r="D244" s="214" t="s">
        <v>162</v>
      </c>
      <c r="E244" s="215" t="s">
        <v>5021</v>
      </c>
      <c r="F244" s="216" t="s">
        <v>5022</v>
      </c>
      <c r="G244" s="217" t="s">
        <v>253</v>
      </c>
      <c r="H244" s="218">
        <v>3.895</v>
      </c>
      <c r="I244" s="219"/>
      <c r="J244" s="220">
        <f>ROUND(I244*H244,2)</f>
        <v>0</v>
      </c>
      <c r="K244" s="216" t="s">
        <v>166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167</v>
      </c>
      <c r="AT244" s="225" t="s">
        <v>162</v>
      </c>
      <c r="AU244" s="225" t="s">
        <v>81</v>
      </c>
      <c r="AY244" s="19" t="s">
        <v>160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167</v>
      </c>
      <c r="BM244" s="225" t="s">
        <v>5023</v>
      </c>
    </row>
    <row r="245" s="2" customFormat="1">
      <c r="A245" s="40"/>
      <c r="B245" s="41"/>
      <c r="C245" s="42"/>
      <c r="D245" s="227" t="s">
        <v>169</v>
      </c>
      <c r="E245" s="42"/>
      <c r="F245" s="228" t="s">
        <v>5024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169</v>
      </c>
      <c r="AU245" s="19" t="s">
        <v>81</v>
      </c>
    </row>
    <row r="246" s="12" customFormat="1" ht="22.8" customHeight="1">
      <c r="A246" s="12"/>
      <c r="B246" s="198"/>
      <c r="C246" s="199"/>
      <c r="D246" s="200" t="s">
        <v>71</v>
      </c>
      <c r="E246" s="212" t="s">
        <v>474</v>
      </c>
      <c r="F246" s="212" t="s">
        <v>475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SUM(P247:P248)</f>
        <v>0</v>
      </c>
      <c r="Q246" s="206"/>
      <c r="R246" s="207">
        <f>SUM(R247:R248)</f>
        <v>0</v>
      </c>
      <c r="S246" s="206"/>
      <c r="T246" s="208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79</v>
      </c>
      <c r="AT246" s="210" t="s">
        <v>71</v>
      </c>
      <c r="AU246" s="210" t="s">
        <v>79</v>
      </c>
      <c r="AY246" s="209" t="s">
        <v>160</v>
      </c>
      <c r="BK246" s="211">
        <f>SUM(BK247:BK248)</f>
        <v>0</v>
      </c>
    </row>
    <row r="247" s="2" customFormat="1" ht="24.15" customHeight="1">
      <c r="A247" s="40"/>
      <c r="B247" s="41"/>
      <c r="C247" s="214" t="s">
        <v>319</v>
      </c>
      <c r="D247" s="214" t="s">
        <v>162</v>
      </c>
      <c r="E247" s="215" t="s">
        <v>5025</v>
      </c>
      <c r="F247" s="216" t="s">
        <v>5026</v>
      </c>
      <c r="G247" s="217" t="s">
        <v>253</v>
      </c>
      <c r="H247" s="218">
        <v>153.41</v>
      </c>
      <c r="I247" s="219"/>
      <c r="J247" s="220">
        <f>ROUND(I247*H247,2)</f>
        <v>0</v>
      </c>
      <c r="K247" s="216" t="s">
        <v>166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167</v>
      </c>
      <c r="AT247" s="225" t="s">
        <v>162</v>
      </c>
      <c r="AU247" s="225" t="s">
        <v>81</v>
      </c>
      <c r="AY247" s="19" t="s">
        <v>160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167</v>
      </c>
      <c r="BM247" s="225" t="s">
        <v>5027</v>
      </c>
    </row>
    <row r="248" s="2" customFormat="1">
      <c r="A248" s="40"/>
      <c r="B248" s="41"/>
      <c r="C248" s="42"/>
      <c r="D248" s="227" t="s">
        <v>169</v>
      </c>
      <c r="E248" s="42"/>
      <c r="F248" s="228" t="s">
        <v>5028</v>
      </c>
      <c r="G248" s="42"/>
      <c r="H248" s="42"/>
      <c r="I248" s="229"/>
      <c r="J248" s="42"/>
      <c r="K248" s="42"/>
      <c r="L248" s="46"/>
      <c r="M248" s="290"/>
      <c r="N248" s="291"/>
      <c r="O248" s="292"/>
      <c r="P248" s="292"/>
      <c r="Q248" s="292"/>
      <c r="R248" s="292"/>
      <c r="S248" s="292"/>
      <c r="T248" s="293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169</v>
      </c>
      <c r="AU248" s="19" t="s">
        <v>81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eJl0HsijThIkBFvveStA7Hr+b0+ktf32df/a9GS3wTl57uEvn9MPsWBvX2hQpfU+e4ac0OktUQknvdJ+G6Bi0A==" hashValue="CIA4sUsElVpaLbi5y5ySGo3kGyrfwa+Xnlv/n2yWkScYWDopSOBdWBBo49ff9SxSm/G/dNvcdudcPIKZTCf7ig==" algorithmName="SHA-512" password="CC35"/>
  <autoFilter ref="C84:K24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13202111"/>
    <hyperlink ref="F96" r:id="rId2" display="https://podminky.urs.cz/item/CS_URS_2023_01/121151103"/>
    <hyperlink ref="F105" r:id="rId3" display="https://podminky.urs.cz/item/CS_URS_2023_01/122251101"/>
    <hyperlink ref="F114" r:id="rId4" display="https://podminky.urs.cz/item/CS_URS_2023_01/162751117"/>
    <hyperlink ref="F123" r:id="rId5" display="https://podminky.urs.cz/item/CS_URS_2023_01/162751119"/>
    <hyperlink ref="F128" r:id="rId6" display="https://podminky.urs.cz/item/CS_URS_2023_01/171201221"/>
    <hyperlink ref="F138" r:id="rId7" display="https://podminky.urs.cz/item/CS_URS_2023_01/171251201"/>
    <hyperlink ref="F147" r:id="rId8" display="https://podminky.urs.cz/item/CS_URS_2023_01/181951112"/>
    <hyperlink ref="F157" r:id="rId9" display="https://podminky.urs.cz/item/CS_URS_2023_01/564851011"/>
    <hyperlink ref="F164" r:id="rId10" display="https://podminky.urs.cz/item/CS_URS_2023_01/564861011"/>
    <hyperlink ref="F171" r:id="rId11" display="https://podminky.urs.cz/item/CS_URS_2023_01/564871011"/>
    <hyperlink ref="F176" r:id="rId12" display="https://podminky.urs.cz/item/CS_URS_2023_01/596211110"/>
    <hyperlink ref="F186" r:id="rId13" display="https://podminky.urs.cz/item/CS_URS_2023_01/596212211"/>
    <hyperlink ref="F201" r:id="rId14" display="https://podminky.urs.cz/item/CS_URS_2023_01/916131113"/>
    <hyperlink ref="F215" r:id="rId15" display="https://podminky.urs.cz/item/CS_URS_2023_01/916131213"/>
    <hyperlink ref="F229" r:id="rId16" display="https://podminky.urs.cz/item/CS_URS_2023_01/916231213"/>
    <hyperlink ref="F240" r:id="rId17" display="https://podminky.urs.cz/item/CS_URS_2023_01/997221561"/>
    <hyperlink ref="F242" r:id="rId18" display="https://podminky.urs.cz/item/CS_URS_2023_01/997221569"/>
    <hyperlink ref="F245" r:id="rId19" display="https://podminky.urs.cz/item/CS_URS_2023_01/997221615"/>
    <hyperlink ref="F248" r:id="rId20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121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A - stavební úpravy a přístavba - Urgentní příjem Nemocnice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122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5029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120</v>
      </c>
      <c r="G11" s="40"/>
      <c r="H11" s="40"/>
      <c r="I11" s="144" t="s">
        <v>20</v>
      </c>
      <c r="J11" s="135" t="s">
        <v>81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5030</v>
      </c>
      <c r="G12" s="40"/>
      <c r="H12" s="40"/>
      <c r="I12" s="144" t="s">
        <v>23</v>
      </c>
      <c r="J12" s="148" t="str">
        <f>'Rekapitulace stavby'!AN8</f>
        <v>26. 1. 2023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298" t="s">
        <v>5031</v>
      </c>
      <c r="E13" s="40"/>
      <c r="F13" s="299" t="s">
        <v>5032</v>
      </c>
      <c r="G13" s="40"/>
      <c r="H13" s="40"/>
      <c r="I13" s="298" t="s">
        <v>5033</v>
      </c>
      <c r="J13" s="299" t="s">
        <v>452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5034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22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5035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ROUND(J86,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ROUND((SUM(BE86:BE151)),  2)</f>
        <v>0</v>
      </c>
      <c r="G33" s="40"/>
      <c r="H33" s="40"/>
      <c r="I33" s="159">
        <v>0.20999999999999999</v>
      </c>
      <c r="J33" s="158">
        <f>ROUND(((SUM(BE86:BE151))*I33),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ROUND((SUM(BF86:BF151)),  2)</f>
        <v>0</v>
      </c>
      <c r="G34" s="40"/>
      <c r="H34" s="40"/>
      <c r="I34" s="159">
        <v>0.14999999999999999</v>
      </c>
      <c r="J34" s="158">
        <f>ROUND(((SUM(BF86:BF151))*I34),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ROUND((SUM(BG86:BG151)),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ROUND((SUM(BH86:BH151)),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ROUND((SUM(BI86:BI151)),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A - stavební úpravy a přístavba - Urgentní příjem Nemocnice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122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03 - Dešťová kanalizace a likvidace dešťových vod 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Krnov - Horní Předměstí </v>
      </c>
      <c r="G52" s="42"/>
      <c r="H52" s="42"/>
      <c r="I52" s="34" t="s">
        <v>23</v>
      </c>
      <c r="J52" s="74" t="str">
        <f>IF(J12="","",J12)</f>
        <v>26. 1. 2023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Sdružené zdravotnické zařízení Krnov p.o.</v>
      </c>
      <c r="G54" s="42"/>
      <c r="H54" s="42"/>
      <c r="I54" s="34" t="s">
        <v>31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Lenka Jerakasová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127</v>
      </c>
      <c r="D57" s="173"/>
      <c r="E57" s="173"/>
      <c r="F57" s="173"/>
      <c r="G57" s="173"/>
      <c r="H57" s="173"/>
      <c r="I57" s="173"/>
      <c r="J57" s="174" t="s">
        <v>128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129</v>
      </c>
    </row>
    <row r="60" s="9" customFormat="1" ht="24.96" customHeight="1">
      <c r="A60" s="9"/>
      <c r="B60" s="176"/>
      <c r="C60" s="177"/>
      <c r="D60" s="178" t="s">
        <v>130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131</v>
      </c>
      <c r="E61" s="184"/>
      <c r="F61" s="184"/>
      <c r="G61" s="184"/>
      <c r="H61" s="184"/>
      <c r="I61" s="184"/>
      <c r="J61" s="185">
        <f>J88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2"/>
      <c r="C62" s="127"/>
      <c r="D62" s="183" t="s">
        <v>5036</v>
      </c>
      <c r="E62" s="184"/>
      <c r="F62" s="184"/>
      <c r="G62" s="184"/>
      <c r="H62" s="184"/>
      <c r="I62" s="184"/>
      <c r="J62" s="185">
        <f>J116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641</v>
      </c>
      <c r="E63" s="184"/>
      <c r="F63" s="184"/>
      <c r="G63" s="184"/>
      <c r="H63" s="184"/>
      <c r="I63" s="184"/>
      <c r="J63" s="185">
        <f>J125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3009</v>
      </c>
      <c r="E64" s="184"/>
      <c r="F64" s="184"/>
      <c r="G64" s="184"/>
      <c r="H64" s="184"/>
      <c r="I64" s="184"/>
      <c r="J64" s="185">
        <f>J128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133</v>
      </c>
      <c r="E65" s="184"/>
      <c r="F65" s="184"/>
      <c r="G65" s="184"/>
      <c r="H65" s="184"/>
      <c r="I65" s="184"/>
      <c r="J65" s="185">
        <f>J143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135</v>
      </c>
      <c r="E66" s="184"/>
      <c r="F66" s="184"/>
      <c r="G66" s="184"/>
      <c r="H66" s="184"/>
      <c r="I66" s="184"/>
      <c r="J66" s="185">
        <f>J149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145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Pavilon A - stavební úpravy a přístavba - Urgentní příjem Nemocnice Krnov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122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 xml:space="preserve">SO 03 - Dešťová kanalizace a likvidace dešťových vod 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Krnov - Horní Předměstí </v>
      </c>
      <c r="G80" s="42"/>
      <c r="H80" s="42"/>
      <c r="I80" s="34" t="s">
        <v>23</v>
      </c>
      <c r="J80" s="74" t="str">
        <f>IF(J12="","",J12)</f>
        <v>26. 1. 2023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Sdružené zdravotnické zařízení Krnov p.o.</v>
      </c>
      <c r="G82" s="42"/>
      <c r="H82" s="42"/>
      <c r="I82" s="34" t="s">
        <v>31</v>
      </c>
      <c r="J82" s="38" t="str">
        <f>E21</f>
        <v xml:space="preserve"> 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 xml:space="preserve">Lenka Jerakasová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146</v>
      </c>
      <c r="D85" s="190" t="s">
        <v>57</v>
      </c>
      <c r="E85" s="190" t="s">
        <v>53</v>
      </c>
      <c r="F85" s="190" t="s">
        <v>54</v>
      </c>
      <c r="G85" s="190" t="s">
        <v>147</v>
      </c>
      <c r="H85" s="190" t="s">
        <v>148</v>
      </c>
      <c r="I85" s="190" t="s">
        <v>149</v>
      </c>
      <c r="J85" s="190" t="s">
        <v>128</v>
      </c>
      <c r="K85" s="191" t="s">
        <v>150</v>
      </c>
      <c r="L85" s="192"/>
      <c r="M85" s="94" t="s">
        <v>19</v>
      </c>
      <c r="N85" s="95" t="s">
        <v>42</v>
      </c>
      <c r="O85" s="95" t="s">
        <v>151</v>
      </c>
      <c r="P85" s="95" t="s">
        <v>152</v>
      </c>
      <c r="Q85" s="95" t="s">
        <v>153</v>
      </c>
      <c r="R85" s="95" t="s">
        <v>154</v>
      </c>
      <c r="S85" s="95" t="s">
        <v>155</v>
      </c>
      <c r="T85" s="96" t="s">
        <v>156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157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12.904397959999999</v>
      </c>
      <c r="S86" s="98"/>
      <c r="T86" s="196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129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71</v>
      </c>
      <c r="E87" s="201" t="s">
        <v>158</v>
      </c>
      <c r="F87" s="201" t="s">
        <v>159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P88+P125+P128+P143+P149</f>
        <v>0</v>
      </c>
      <c r="Q87" s="206"/>
      <c r="R87" s="207">
        <f>R88+R125+R128+R143+R149</f>
        <v>12.904397959999999</v>
      </c>
      <c r="S87" s="206"/>
      <c r="T87" s="208">
        <f>T88+T125+T128+T143+T149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79</v>
      </c>
      <c r="AT87" s="210" t="s">
        <v>71</v>
      </c>
      <c r="AU87" s="210" t="s">
        <v>72</v>
      </c>
      <c r="AY87" s="209" t="s">
        <v>160</v>
      </c>
      <c r="BK87" s="211">
        <f>BK88+BK125+BK128+BK143+BK149</f>
        <v>0</v>
      </c>
    </row>
    <row r="88" s="12" customFormat="1" ht="22.8" customHeight="1">
      <c r="A88" s="12"/>
      <c r="B88" s="198"/>
      <c r="C88" s="199"/>
      <c r="D88" s="200" t="s">
        <v>71</v>
      </c>
      <c r="E88" s="212" t="s">
        <v>79</v>
      </c>
      <c r="F88" s="212" t="s">
        <v>161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P89+SUM(P90:P116)</f>
        <v>0</v>
      </c>
      <c r="Q88" s="206"/>
      <c r="R88" s="207">
        <f>R89+SUM(R90:R116)</f>
        <v>6.3360000000000003</v>
      </c>
      <c r="S88" s="206"/>
      <c r="T88" s="208">
        <f>T89+SUM(T90:T116)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79</v>
      </c>
      <c r="AT88" s="210" t="s">
        <v>71</v>
      </c>
      <c r="AU88" s="210" t="s">
        <v>79</v>
      </c>
      <c r="AY88" s="209" t="s">
        <v>160</v>
      </c>
      <c r="BK88" s="211">
        <f>BK89+SUM(BK90:BK116)</f>
        <v>0</v>
      </c>
    </row>
    <row r="89" s="2" customFormat="1" ht="24.15" customHeight="1">
      <c r="A89" s="40"/>
      <c r="B89" s="41"/>
      <c r="C89" s="214" t="s">
        <v>79</v>
      </c>
      <c r="D89" s="214" t="s">
        <v>162</v>
      </c>
      <c r="E89" s="215" t="s">
        <v>5037</v>
      </c>
      <c r="F89" s="216" t="s">
        <v>5038</v>
      </c>
      <c r="G89" s="217" t="s">
        <v>222</v>
      </c>
      <c r="H89" s="218">
        <v>32.537999999999997</v>
      </c>
      <c r="I89" s="219"/>
      <c r="J89" s="220">
        <f>ROUND(I89*H89,2)</f>
        <v>0</v>
      </c>
      <c r="K89" s="216" t="s">
        <v>166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167</v>
      </c>
      <c r="AT89" s="225" t="s">
        <v>162</v>
      </c>
      <c r="AU89" s="225" t="s">
        <v>81</v>
      </c>
      <c r="AY89" s="19" t="s">
        <v>160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79</v>
      </c>
      <c r="BK89" s="226">
        <f>ROUND(I89*H89,2)</f>
        <v>0</v>
      </c>
      <c r="BL89" s="19" t="s">
        <v>167</v>
      </c>
      <c r="BM89" s="225" t="s">
        <v>5039</v>
      </c>
    </row>
    <row r="90" s="2" customFormat="1">
      <c r="A90" s="40"/>
      <c r="B90" s="41"/>
      <c r="C90" s="42"/>
      <c r="D90" s="227" t="s">
        <v>169</v>
      </c>
      <c r="E90" s="42"/>
      <c r="F90" s="228" t="s">
        <v>5040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169</v>
      </c>
      <c r="AU90" s="19" t="s">
        <v>81</v>
      </c>
    </row>
    <row r="91" s="14" customFormat="1">
      <c r="A91" s="14"/>
      <c r="B91" s="243"/>
      <c r="C91" s="244"/>
      <c r="D91" s="234" t="s">
        <v>171</v>
      </c>
      <c r="E91" s="245" t="s">
        <v>19</v>
      </c>
      <c r="F91" s="246" t="s">
        <v>5041</v>
      </c>
      <c r="G91" s="244"/>
      <c r="H91" s="247">
        <v>32.537999999999997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171</v>
      </c>
      <c r="AU91" s="253" t="s">
        <v>81</v>
      </c>
      <c r="AV91" s="14" t="s">
        <v>81</v>
      </c>
      <c r="AW91" s="14" t="s">
        <v>33</v>
      </c>
      <c r="AX91" s="14" t="s">
        <v>72</v>
      </c>
      <c r="AY91" s="253" t="s">
        <v>160</v>
      </c>
    </row>
    <row r="92" s="15" customFormat="1">
      <c r="A92" s="15"/>
      <c r="B92" s="254"/>
      <c r="C92" s="255"/>
      <c r="D92" s="234" t="s">
        <v>171</v>
      </c>
      <c r="E92" s="256" t="s">
        <v>19</v>
      </c>
      <c r="F92" s="257" t="s">
        <v>173</v>
      </c>
      <c r="G92" s="255"/>
      <c r="H92" s="258">
        <v>32.537999999999997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4" t="s">
        <v>171</v>
      </c>
      <c r="AU92" s="264" t="s">
        <v>81</v>
      </c>
      <c r="AV92" s="15" t="s">
        <v>167</v>
      </c>
      <c r="AW92" s="15" t="s">
        <v>33</v>
      </c>
      <c r="AX92" s="15" t="s">
        <v>79</v>
      </c>
      <c r="AY92" s="264" t="s">
        <v>160</v>
      </c>
    </row>
    <row r="93" s="2" customFormat="1" ht="37.8" customHeight="1">
      <c r="A93" s="40"/>
      <c r="B93" s="41"/>
      <c r="C93" s="214" t="s">
        <v>81</v>
      </c>
      <c r="D93" s="214" t="s">
        <v>162</v>
      </c>
      <c r="E93" s="215" t="s">
        <v>5042</v>
      </c>
      <c r="F93" s="216" t="s">
        <v>5043</v>
      </c>
      <c r="G93" s="217" t="s">
        <v>222</v>
      </c>
      <c r="H93" s="218">
        <v>15</v>
      </c>
      <c r="I93" s="219"/>
      <c r="J93" s="220">
        <f>ROUND(I93*H93,2)</f>
        <v>0</v>
      </c>
      <c r="K93" s="216" t="s">
        <v>166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167</v>
      </c>
      <c r="AT93" s="225" t="s">
        <v>162</v>
      </c>
      <c r="AU93" s="225" t="s">
        <v>81</v>
      </c>
      <c r="AY93" s="19" t="s">
        <v>160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167</v>
      </c>
      <c r="BM93" s="225" t="s">
        <v>5044</v>
      </c>
    </row>
    <row r="94" s="2" customFormat="1">
      <c r="A94" s="40"/>
      <c r="B94" s="41"/>
      <c r="C94" s="42"/>
      <c r="D94" s="227" t="s">
        <v>169</v>
      </c>
      <c r="E94" s="42"/>
      <c r="F94" s="228" t="s">
        <v>5045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169</v>
      </c>
      <c r="AU94" s="19" t="s">
        <v>81</v>
      </c>
    </row>
    <row r="95" s="2" customFormat="1" ht="37.8" customHeight="1">
      <c r="A95" s="40"/>
      <c r="B95" s="41"/>
      <c r="C95" s="214" t="s">
        <v>178</v>
      </c>
      <c r="D95" s="214" t="s">
        <v>162</v>
      </c>
      <c r="E95" s="215" t="s">
        <v>5046</v>
      </c>
      <c r="F95" s="216" t="s">
        <v>5047</v>
      </c>
      <c r="G95" s="217" t="s">
        <v>222</v>
      </c>
      <c r="H95" s="218">
        <v>150</v>
      </c>
      <c r="I95" s="219"/>
      <c r="J95" s="220">
        <f>ROUND(I95*H95,2)</f>
        <v>0</v>
      </c>
      <c r="K95" s="216" t="s">
        <v>166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167</v>
      </c>
      <c r="AT95" s="225" t="s">
        <v>162</v>
      </c>
      <c r="AU95" s="225" t="s">
        <v>81</v>
      </c>
      <c r="AY95" s="19" t="s">
        <v>160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167</v>
      </c>
      <c r="BM95" s="225" t="s">
        <v>5048</v>
      </c>
    </row>
    <row r="96" s="2" customFormat="1">
      <c r="A96" s="40"/>
      <c r="B96" s="41"/>
      <c r="C96" s="42"/>
      <c r="D96" s="227" t="s">
        <v>169</v>
      </c>
      <c r="E96" s="42"/>
      <c r="F96" s="228" t="s">
        <v>5049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169</v>
      </c>
      <c r="AU96" s="19" t="s">
        <v>81</v>
      </c>
    </row>
    <row r="97" s="14" customFormat="1">
      <c r="A97" s="14"/>
      <c r="B97" s="243"/>
      <c r="C97" s="244"/>
      <c r="D97" s="234" t="s">
        <v>171</v>
      </c>
      <c r="E97" s="245" t="s">
        <v>19</v>
      </c>
      <c r="F97" s="246" t="s">
        <v>5050</v>
      </c>
      <c r="G97" s="244"/>
      <c r="H97" s="247">
        <v>150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171</v>
      </c>
      <c r="AU97" s="253" t="s">
        <v>81</v>
      </c>
      <c r="AV97" s="14" t="s">
        <v>81</v>
      </c>
      <c r="AW97" s="14" t="s">
        <v>33</v>
      </c>
      <c r="AX97" s="14" t="s">
        <v>79</v>
      </c>
      <c r="AY97" s="253" t="s">
        <v>160</v>
      </c>
    </row>
    <row r="98" s="2" customFormat="1" ht="24.15" customHeight="1">
      <c r="A98" s="40"/>
      <c r="B98" s="41"/>
      <c r="C98" s="214" t="s">
        <v>167</v>
      </c>
      <c r="D98" s="214" t="s">
        <v>162</v>
      </c>
      <c r="E98" s="215" t="s">
        <v>5051</v>
      </c>
      <c r="F98" s="216" t="s">
        <v>5052</v>
      </c>
      <c r="G98" s="217" t="s">
        <v>222</v>
      </c>
      <c r="H98" s="218">
        <v>15</v>
      </c>
      <c r="I98" s="219"/>
      <c r="J98" s="220">
        <f>ROUND(I98*H98,2)</f>
        <v>0</v>
      </c>
      <c r="K98" s="216" t="s">
        <v>166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167</v>
      </c>
      <c r="AT98" s="225" t="s">
        <v>162</v>
      </c>
      <c r="AU98" s="225" t="s">
        <v>81</v>
      </c>
      <c r="AY98" s="19" t="s">
        <v>160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167</v>
      </c>
      <c r="BM98" s="225" t="s">
        <v>5053</v>
      </c>
    </row>
    <row r="99" s="2" customFormat="1">
      <c r="A99" s="40"/>
      <c r="B99" s="41"/>
      <c r="C99" s="42"/>
      <c r="D99" s="227" t="s">
        <v>169</v>
      </c>
      <c r="E99" s="42"/>
      <c r="F99" s="228" t="s">
        <v>5054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169</v>
      </c>
      <c r="AU99" s="19" t="s">
        <v>81</v>
      </c>
    </row>
    <row r="100" s="2" customFormat="1" ht="24.15" customHeight="1">
      <c r="A100" s="40"/>
      <c r="B100" s="41"/>
      <c r="C100" s="214" t="s">
        <v>199</v>
      </c>
      <c r="D100" s="214" t="s">
        <v>162</v>
      </c>
      <c r="E100" s="215" t="s">
        <v>5055</v>
      </c>
      <c r="F100" s="216" t="s">
        <v>5056</v>
      </c>
      <c r="G100" s="217" t="s">
        <v>222</v>
      </c>
      <c r="H100" s="218">
        <v>15</v>
      </c>
      <c r="I100" s="219"/>
      <c r="J100" s="220">
        <f>ROUND(I100*H100,2)</f>
        <v>0</v>
      </c>
      <c r="K100" s="216" t="s">
        <v>166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167</v>
      </c>
      <c r="AT100" s="225" t="s">
        <v>162</v>
      </c>
      <c r="AU100" s="225" t="s">
        <v>81</v>
      </c>
      <c r="AY100" s="19" t="s">
        <v>160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167</v>
      </c>
      <c r="BM100" s="225" t="s">
        <v>5057</v>
      </c>
    </row>
    <row r="101" s="2" customFormat="1">
      <c r="A101" s="40"/>
      <c r="B101" s="41"/>
      <c r="C101" s="42"/>
      <c r="D101" s="227" t="s">
        <v>169</v>
      </c>
      <c r="E101" s="42"/>
      <c r="F101" s="228" t="s">
        <v>5058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169</v>
      </c>
      <c r="AU101" s="19" t="s">
        <v>81</v>
      </c>
    </row>
    <row r="102" s="2" customFormat="1" ht="24.15" customHeight="1">
      <c r="A102" s="40"/>
      <c r="B102" s="41"/>
      <c r="C102" s="214" t="s">
        <v>204</v>
      </c>
      <c r="D102" s="214" t="s">
        <v>162</v>
      </c>
      <c r="E102" s="215" t="s">
        <v>5059</v>
      </c>
      <c r="F102" s="216" t="s">
        <v>5060</v>
      </c>
      <c r="G102" s="217" t="s">
        <v>222</v>
      </c>
      <c r="H102" s="218">
        <v>15</v>
      </c>
      <c r="I102" s="219"/>
      <c r="J102" s="220">
        <f>ROUND(I102*H102,2)</f>
        <v>0</v>
      </c>
      <c r="K102" s="216" t="s">
        <v>166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167</v>
      </c>
      <c r="AT102" s="225" t="s">
        <v>162</v>
      </c>
      <c r="AU102" s="225" t="s">
        <v>81</v>
      </c>
      <c r="AY102" s="19" t="s">
        <v>160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167</v>
      </c>
      <c r="BM102" s="225" t="s">
        <v>5061</v>
      </c>
    </row>
    <row r="103" s="2" customFormat="1">
      <c r="A103" s="40"/>
      <c r="B103" s="41"/>
      <c r="C103" s="42"/>
      <c r="D103" s="227" t="s">
        <v>169</v>
      </c>
      <c r="E103" s="42"/>
      <c r="F103" s="228" t="s">
        <v>5062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169</v>
      </c>
      <c r="AU103" s="19" t="s">
        <v>81</v>
      </c>
    </row>
    <row r="104" s="2" customFormat="1" ht="24.15" customHeight="1">
      <c r="A104" s="40"/>
      <c r="B104" s="41"/>
      <c r="C104" s="214" t="s">
        <v>213</v>
      </c>
      <c r="D104" s="214" t="s">
        <v>162</v>
      </c>
      <c r="E104" s="215" t="s">
        <v>251</v>
      </c>
      <c r="F104" s="216" t="s">
        <v>252</v>
      </c>
      <c r="G104" s="217" t="s">
        <v>253</v>
      </c>
      <c r="H104" s="218">
        <v>27</v>
      </c>
      <c r="I104" s="219"/>
      <c r="J104" s="220">
        <f>ROUND(I104*H104,2)</f>
        <v>0</v>
      </c>
      <c r="K104" s="216" t="s">
        <v>166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167</v>
      </c>
      <c r="AT104" s="225" t="s">
        <v>162</v>
      </c>
      <c r="AU104" s="225" t="s">
        <v>81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167</v>
      </c>
      <c r="BM104" s="225" t="s">
        <v>5063</v>
      </c>
    </row>
    <row r="105" s="2" customFormat="1">
      <c r="A105" s="40"/>
      <c r="B105" s="41"/>
      <c r="C105" s="42"/>
      <c r="D105" s="227" t="s">
        <v>169</v>
      </c>
      <c r="E105" s="42"/>
      <c r="F105" s="228" t="s">
        <v>255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169</v>
      </c>
      <c r="AU105" s="19" t="s">
        <v>81</v>
      </c>
    </row>
    <row r="106" s="14" customFormat="1">
      <c r="A106" s="14"/>
      <c r="B106" s="243"/>
      <c r="C106" s="244"/>
      <c r="D106" s="234" t="s">
        <v>171</v>
      </c>
      <c r="E106" s="245" t="s">
        <v>19</v>
      </c>
      <c r="F106" s="246" t="s">
        <v>5064</v>
      </c>
      <c r="G106" s="244"/>
      <c r="H106" s="247">
        <v>27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171</v>
      </c>
      <c r="AU106" s="253" t="s">
        <v>81</v>
      </c>
      <c r="AV106" s="14" t="s">
        <v>81</v>
      </c>
      <c r="AW106" s="14" t="s">
        <v>33</v>
      </c>
      <c r="AX106" s="14" t="s">
        <v>79</v>
      </c>
      <c r="AY106" s="253" t="s">
        <v>160</v>
      </c>
    </row>
    <row r="107" s="2" customFormat="1" ht="24.15" customHeight="1">
      <c r="A107" s="40"/>
      <c r="B107" s="41"/>
      <c r="C107" s="214" t="s">
        <v>219</v>
      </c>
      <c r="D107" s="214" t="s">
        <v>162</v>
      </c>
      <c r="E107" s="215" t="s">
        <v>5065</v>
      </c>
      <c r="F107" s="216" t="s">
        <v>5066</v>
      </c>
      <c r="G107" s="217" t="s">
        <v>222</v>
      </c>
      <c r="H107" s="218">
        <v>18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167</v>
      </c>
      <c r="AT107" s="225" t="s">
        <v>162</v>
      </c>
      <c r="AU107" s="225" t="s">
        <v>81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167</v>
      </c>
      <c r="BM107" s="225" t="s">
        <v>5067</v>
      </c>
    </row>
    <row r="108" s="2" customFormat="1" ht="37.8" customHeight="1">
      <c r="A108" s="40"/>
      <c r="B108" s="41"/>
      <c r="C108" s="214" t="s">
        <v>228</v>
      </c>
      <c r="D108" s="214" t="s">
        <v>162</v>
      </c>
      <c r="E108" s="215" t="s">
        <v>5068</v>
      </c>
      <c r="F108" s="216" t="s">
        <v>5069</v>
      </c>
      <c r="G108" s="217" t="s">
        <v>222</v>
      </c>
      <c r="H108" s="218">
        <v>3.8399999999999999</v>
      </c>
      <c r="I108" s="219"/>
      <c r="J108" s="220">
        <f>ROUND(I108*H108,2)</f>
        <v>0</v>
      </c>
      <c r="K108" s="216" t="s">
        <v>166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167</v>
      </c>
      <c r="AT108" s="225" t="s">
        <v>162</v>
      </c>
      <c r="AU108" s="225" t="s">
        <v>81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167</v>
      </c>
      <c r="BM108" s="225" t="s">
        <v>5070</v>
      </c>
    </row>
    <row r="109" s="2" customFormat="1">
      <c r="A109" s="40"/>
      <c r="B109" s="41"/>
      <c r="C109" s="42"/>
      <c r="D109" s="227" t="s">
        <v>169</v>
      </c>
      <c r="E109" s="42"/>
      <c r="F109" s="228" t="s">
        <v>5071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169</v>
      </c>
      <c r="AU109" s="19" t="s">
        <v>81</v>
      </c>
    </row>
    <row r="110" s="14" customFormat="1">
      <c r="A110" s="14"/>
      <c r="B110" s="243"/>
      <c r="C110" s="244"/>
      <c r="D110" s="234" t="s">
        <v>171</v>
      </c>
      <c r="E110" s="245" t="s">
        <v>19</v>
      </c>
      <c r="F110" s="246" t="s">
        <v>5072</v>
      </c>
      <c r="G110" s="244"/>
      <c r="H110" s="247">
        <v>3.8399999999999999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171</v>
      </c>
      <c r="AU110" s="253" t="s">
        <v>81</v>
      </c>
      <c r="AV110" s="14" t="s">
        <v>81</v>
      </c>
      <c r="AW110" s="14" t="s">
        <v>33</v>
      </c>
      <c r="AX110" s="14" t="s">
        <v>72</v>
      </c>
      <c r="AY110" s="253" t="s">
        <v>160</v>
      </c>
    </row>
    <row r="111" s="15" customFormat="1">
      <c r="A111" s="15"/>
      <c r="B111" s="254"/>
      <c r="C111" s="255"/>
      <c r="D111" s="234" t="s">
        <v>171</v>
      </c>
      <c r="E111" s="256" t="s">
        <v>19</v>
      </c>
      <c r="F111" s="257" t="s">
        <v>173</v>
      </c>
      <c r="G111" s="255"/>
      <c r="H111" s="258">
        <v>3.8399999999999999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171</v>
      </c>
      <c r="AU111" s="264" t="s">
        <v>81</v>
      </c>
      <c r="AV111" s="15" t="s">
        <v>167</v>
      </c>
      <c r="AW111" s="15" t="s">
        <v>33</v>
      </c>
      <c r="AX111" s="15" t="s">
        <v>79</v>
      </c>
      <c r="AY111" s="264" t="s">
        <v>160</v>
      </c>
    </row>
    <row r="112" s="2" customFormat="1" ht="16.5" customHeight="1">
      <c r="A112" s="40"/>
      <c r="B112" s="41"/>
      <c r="C112" s="279" t="s">
        <v>212</v>
      </c>
      <c r="D112" s="279" t="s">
        <v>1270</v>
      </c>
      <c r="E112" s="280" t="s">
        <v>5073</v>
      </c>
      <c r="F112" s="281" t="s">
        <v>5074</v>
      </c>
      <c r="G112" s="282" t="s">
        <v>253</v>
      </c>
      <c r="H112" s="283">
        <v>6.3360000000000003</v>
      </c>
      <c r="I112" s="284"/>
      <c r="J112" s="285">
        <f>ROUND(I112*H112,2)</f>
        <v>0</v>
      </c>
      <c r="K112" s="281" t="s">
        <v>166</v>
      </c>
      <c r="L112" s="286"/>
      <c r="M112" s="287" t="s">
        <v>19</v>
      </c>
      <c r="N112" s="288" t="s">
        <v>43</v>
      </c>
      <c r="O112" s="86"/>
      <c r="P112" s="223">
        <f>O112*H112</f>
        <v>0</v>
      </c>
      <c r="Q112" s="223">
        <v>1</v>
      </c>
      <c r="R112" s="223">
        <f>Q112*H112</f>
        <v>6.3360000000000003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219</v>
      </c>
      <c r="AT112" s="225" t="s">
        <v>1270</v>
      </c>
      <c r="AU112" s="225" t="s">
        <v>81</v>
      </c>
      <c r="AY112" s="19" t="s">
        <v>160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167</v>
      </c>
      <c r="BM112" s="225" t="s">
        <v>5075</v>
      </c>
    </row>
    <row r="113" s="14" customFormat="1">
      <c r="A113" s="14"/>
      <c r="B113" s="243"/>
      <c r="C113" s="244"/>
      <c r="D113" s="234" t="s">
        <v>171</v>
      </c>
      <c r="E113" s="245" t="s">
        <v>19</v>
      </c>
      <c r="F113" s="246" t="s">
        <v>5076</v>
      </c>
      <c r="G113" s="244"/>
      <c r="H113" s="247">
        <v>3.8399999999999999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171</v>
      </c>
      <c r="AU113" s="253" t="s">
        <v>81</v>
      </c>
      <c r="AV113" s="14" t="s">
        <v>81</v>
      </c>
      <c r="AW113" s="14" t="s">
        <v>33</v>
      </c>
      <c r="AX113" s="14" t="s">
        <v>72</v>
      </c>
      <c r="AY113" s="253" t="s">
        <v>160</v>
      </c>
    </row>
    <row r="114" s="15" customFormat="1">
      <c r="A114" s="15"/>
      <c r="B114" s="254"/>
      <c r="C114" s="255"/>
      <c r="D114" s="234" t="s">
        <v>171</v>
      </c>
      <c r="E114" s="256" t="s">
        <v>19</v>
      </c>
      <c r="F114" s="257" t="s">
        <v>173</v>
      </c>
      <c r="G114" s="255"/>
      <c r="H114" s="258">
        <v>3.8399999999999999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4" t="s">
        <v>171</v>
      </c>
      <c r="AU114" s="264" t="s">
        <v>81</v>
      </c>
      <c r="AV114" s="15" t="s">
        <v>167</v>
      </c>
      <c r="AW114" s="15" t="s">
        <v>33</v>
      </c>
      <c r="AX114" s="15" t="s">
        <v>72</v>
      </c>
      <c r="AY114" s="264" t="s">
        <v>160</v>
      </c>
    </row>
    <row r="115" s="14" customFormat="1">
      <c r="A115" s="14"/>
      <c r="B115" s="243"/>
      <c r="C115" s="244"/>
      <c r="D115" s="234" t="s">
        <v>171</v>
      </c>
      <c r="E115" s="245" t="s">
        <v>19</v>
      </c>
      <c r="F115" s="246" t="s">
        <v>5077</v>
      </c>
      <c r="G115" s="244"/>
      <c r="H115" s="247">
        <v>6.3360000000000003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171</v>
      </c>
      <c r="AU115" s="253" t="s">
        <v>81</v>
      </c>
      <c r="AV115" s="14" t="s">
        <v>81</v>
      </c>
      <c r="AW115" s="14" t="s">
        <v>33</v>
      </c>
      <c r="AX115" s="14" t="s">
        <v>79</v>
      </c>
      <c r="AY115" s="253" t="s">
        <v>160</v>
      </c>
    </row>
    <row r="116" s="12" customFormat="1" ht="20.88" customHeight="1">
      <c r="A116" s="12"/>
      <c r="B116" s="198"/>
      <c r="C116" s="199"/>
      <c r="D116" s="200" t="s">
        <v>71</v>
      </c>
      <c r="E116" s="212" t="s">
        <v>167</v>
      </c>
      <c r="F116" s="212" t="s">
        <v>1087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SUM(P117:P124)</f>
        <v>0</v>
      </c>
      <c r="Q116" s="206"/>
      <c r="R116" s="207">
        <f>SUM(R117:R124)</f>
        <v>0</v>
      </c>
      <c r="S116" s="206"/>
      <c r="T116" s="208">
        <f>SUM(T117:T124)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79</v>
      </c>
      <c r="AT116" s="210" t="s">
        <v>71</v>
      </c>
      <c r="AU116" s="210" t="s">
        <v>81</v>
      </c>
      <c r="AY116" s="209" t="s">
        <v>160</v>
      </c>
      <c r="BK116" s="211">
        <f>SUM(BK117:BK124)</f>
        <v>0</v>
      </c>
    </row>
    <row r="117" s="2" customFormat="1" ht="16.5" customHeight="1">
      <c r="A117" s="40"/>
      <c r="B117" s="41"/>
      <c r="C117" s="214" t="s">
        <v>239</v>
      </c>
      <c r="D117" s="214" t="s">
        <v>162</v>
      </c>
      <c r="E117" s="215" t="s">
        <v>5078</v>
      </c>
      <c r="F117" s="216" t="s">
        <v>5079</v>
      </c>
      <c r="G117" s="217" t="s">
        <v>222</v>
      </c>
      <c r="H117" s="218">
        <v>1.9099999999999999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167</v>
      </c>
      <c r="AT117" s="225" t="s">
        <v>162</v>
      </c>
      <c r="AU117" s="225" t="s">
        <v>178</v>
      </c>
      <c r="AY117" s="19" t="s">
        <v>160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167</v>
      </c>
      <c r="BM117" s="225" t="s">
        <v>5080</v>
      </c>
    </row>
    <row r="118" s="14" customFormat="1">
      <c r="A118" s="14"/>
      <c r="B118" s="243"/>
      <c r="C118" s="244"/>
      <c r="D118" s="234" t="s">
        <v>171</v>
      </c>
      <c r="E118" s="245" t="s">
        <v>19</v>
      </c>
      <c r="F118" s="246" t="s">
        <v>5081</v>
      </c>
      <c r="G118" s="244"/>
      <c r="H118" s="247">
        <v>1.728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171</v>
      </c>
      <c r="AU118" s="253" t="s">
        <v>178</v>
      </c>
      <c r="AV118" s="14" t="s">
        <v>81</v>
      </c>
      <c r="AW118" s="14" t="s">
        <v>33</v>
      </c>
      <c r="AX118" s="14" t="s">
        <v>72</v>
      </c>
      <c r="AY118" s="253" t="s">
        <v>160</v>
      </c>
    </row>
    <row r="119" s="14" customFormat="1">
      <c r="A119" s="14"/>
      <c r="B119" s="243"/>
      <c r="C119" s="244"/>
      <c r="D119" s="234" t="s">
        <v>171</v>
      </c>
      <c r="E119" s="245" t="s">
        <v>19</v>
      </c>
      <c r="F119" s="246" t="s">
        <v>5082</v>
      </c>
      <c r="G119" s="244"/>
      <c r="H119" s="247">
        <v>0.182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171</v>
      </c>
      <c r="AU119" s="253" t="s">
        <v>178</v>
      </c>
      <c r="AV119" s="14" t="s">
        <v>81</v>
      </c>
      <c r="AW119" s="14" t="s">
        <v>33</v>
      </c>
      <c r="AX119" s="14" t="s">
        <v>72</v>
      </c>
      <c r="AY119" s="253" t="s">
        <v>160</v>
      </c>
    </row>
    <row r="120" s="15" customFormat="1">
      <c r="A120" s="15"/>
      <c r="B120" s="254"/>
      <c r="C120" s="255"/>
      <c r="D120" s="234" t="s">
        <v>171</v>
      </c>
      <c r="E120" s="256" t="s">
        <v>19</v>
      </c>
      <c r="F120" s="257" t="s">
        <v>173</v>
      </c>
      <c r="G120" s="255"/>
      <c r="H120" s="258">
        <v>1.9099999999999999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171</v>
      </c>
      <c r="AU120" s="264" t="s">
        <v>178</v>
      </c>
      <c r="AV120" s="15" t="s">
        <v>167</v>
      </c>
      <c r="AW120" s="15" t="s">
        <v>33</v>
      </c>
      <c r="AX120" s="15" t="s">
        <v>79</v>
      </c>
      <c r="AY120" s="264" t="s">
        <v>160</v>
      </c>
    </row>
    <row r="121" s="2" customFormat="1" ht="24.15" customHeight="1">
      <c r="A121" s="40"/>
      <c r="B121" s="41"/>
      <c r="C121" s="214" t="s">
        <v>244</v>
      </c>
      <c r="D121" s="214" t="s">
        <v>162</v>
      </c>
      <c r="E121" s="215" t="s">
        <v>5083</v>
      </c>
      <c r="F121" s="216" t="s">
        <v>5084</v>
      </c>
      <c r="G121" s="217" t="s">
        <v>222</v>
      </c>
      <c r="H121" s="218">
        <v>0.24199999999999999</v>
      </c>
      <c r="I121" s="219"/>
      <c r="J121" s="220">
        <f>ROUND(I121*H121,2)</f>
        <v>0</v>
      </c>
      <c r="K121" s="216" t="s">
        <v>166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167</v>
      </c>
      <c r="AT121" s="225" t="s">
        <v>162</v>
      </c>
      <c r="AU121" s="225" t="s">
        <v>178</v>
      </c>
      <c r="AY121" s="19" t="s">
        <v>160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167</v>
      </c>
      <c r="BM121" s="225" t="s">
        <v>5085</v>
      </c>
    </row>
    <row r="122" s="2" customFormat="1">
      <c r="A122" s="40"/>
      <c r="B122" s="41"/>
      <c r="C122" s="42"/>
      <c r="D122" s="227" t="s">
        <v>169</v>
      </c>
      <c r="E122" s="42"/>
      <c r="F122" s="228" t="s">
        <v>5086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169</v>
      </c>
      <c r="AU122" s="19" t="s">
        <v>178</v>
      </c>
    </row>
    <row r="123" s="14" customFormat="1">
      <c r="A123" s="14"/>
      <c r="B123" s="243"/>
      <c r="C123" s="244"/>
      <c r="D123" s="234" t="s">
        <v>171</v>
      </c>
      <c r="E123" s="245" t="s">
        <v>19</v>
      </c>
      <c r="F123" s="246" t="s">
        <v>5087</v>
      </c>
      <c r="G123" s="244"/>
      <c r="H123" s="247">
        <v>0.24199999999999999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171</v>
      </c>
      <c r="AU123" s="253" t="s">
        <v>178</v>
      </c>
      <c r="AV123" s="14" t="s">
        <v>81</v>
      </c>
      <c r="AW123" s="14" t="s">
        <v>33</v>
      </c>
      <c r="AX123" s="14" t="s">
        <v>72</v>
      </c>
      <c r="AY123" s="253" t="s">
        <v>160</v>
      </c>
    </row>
    <row r="124" s="15" customFormat="1">
      <c r="A124" s="15"/>
      <c r="B124" s="254"/>
      <c r="C124" s="255"/>
      <c r="D124" s="234" t="s">
        <v>171</v>
      </c>
      <c r="E124" s="256" t="s">
        <v>19</v>
      </c>
      <c r="F124" s="257" t="s">
        <v>173</v>
      </c>
      <c r="G124" s="255"/>
      <c r="H124" s="258">
        <v>0.24199999999999999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171</v>
      </c>
      <c r="AU124" s="264" t="s">
        <v>178</v>
      </c>
      <c r="AV124" s="15" t="s">
        <v>167</v>
      </c>
      <c r="AW124" s="15" t="s">
        <v>33</v>
      </c>
      <c r="AX124" s="15" t="s">
        <v>79</v>
      </c>
      <c r="AY124" s="264" t="s">
        <v>160</v>
      </c>
    </row>
    <row r="125" s="12" customFormat="1" ht="22.8" customHeight="1">
      <c r="A125" s="12"/>
      <c r="B125" s="198"/>
      <c r="C125" s="199"/>
      <c r="D125" s="200" t="s">
        <v>71</v>
      </c>
      <c r="E125" s="212" t="s">
        <v>81</v>
      </c>
      <c r="F125" s="212" t="s">
        <v>742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SUM(P126:P127)</f>
        <v>0</v>
      </c>
      <c r="Q125" s="206"/>
      <c r="R125" s="207">
        <f>SUM(R126:R127)</f>
        <v>2.3797999999999999</v>
      </c>
      <c r="S125" s="206"/>
      <c r="T125" s="208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79</v>
      </c>
      <c r="AT125" s="210" t="s">
        <v>71</v>
      </c>
      <c r="AU125" s="210" t="s">
        <v>79</v>
      </c>
      <c r="AY125" s="209" t="s">
        <v>160</v>
      </c>
      <c r="BK125" s="211">
        <f>SUM(BK126:BK127)</f>
        <v>0</v>
      </c>
    </row>
    <row r="126" s="2" customFormat="1" ht="37.8" customHeight="1">
      <c r="A126" s="40"/>
      <c r="B126" s="41"/>
      <c r="C126" s="214" t="s">
        <v>250</v>
      </c>
      <c r="D126" s="214" t="s">
        <v>162</v>
      </c>
      <c r="E126" s="215" t="s">
        <v>5088</v>
      </c>
      <c r="F126" s="216" t="s">
        <v>5089</v>
      </c>
      <c r="G126" s="217" t="s">
        <v>207</v>
      </c>
      <c r="H126" s="218">
        <v>10</v>
      </c>
      <c r="I126" s="219"/>
      <c r="J126" s="220">
        <f>ROUND(I126*H126,2)</f>
        <v>0</v>
      </c>
      <c r="K126" s="216" t="s">
        <v>166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0.23798</v>
      </c>
      <c r="R126" s="223">
        <f>Q126*H126</f>
        <v>2.3797999999999999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167</v>
      </c>
      <c r="AT126" s="225" t="s">
        <v>162</v>
      </c>
      <c r="AU126" s="225" t="s">
        <v>81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167</v>
      </c>
      <c r="BM126" s="225" t="s">
        <v>5090</v>
      </c>
    </row>
    <row r="127" s="2" customFormat="1">
      <c r="A127" s="40"/>
      <c r="B127" s="41"/>
      <c r="C127" s="42"/>
      <c r="D127" s="227" t="s">
        <v>169</v>
      </c>
      <c r="E127" s="42"/>
      <c r="F127" s="228" t="s">
        <v>5091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169</v>
      </c>
      <c r="AU127" s="19" t="s">
        <v>81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219</v>
      </c>
      <c r="F128" s="212" t="s">
        <v>3020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SUM(P129:P142)</f>
        <v>0</v>
      </c>
      <c r="Q128" s="206"/>
      <c r="R128" s="207">
        <f>SUM(R129:R142)</f>
        <v>4.1743109999999994</v>
      </c>
      <c r="S128" s="206"/>
      <c r="T128" s="208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79</v>
      </c>
      <c r="AT128" s="210" t="s">
        <v>71</v>
      </c>
      <c r="AU128" s="210" t="s">
        <v>79</v>
      </c>
      <c r="AY128" s="209" t="s">
        <v>160</v>
      </c>
      <c r="BK128" s="211">
        <f>SUM(BK129:BK142)</f>
        <v>0</v>
      </c>
    </row>
    <row r="129" s="2" customFormat="1" ht="16.5" customHeight="1">
      <c r="A129" s="40"/>
      <c r="B129" s="41"/>
      <c r="C129" s="214" t="s">
        <v>257</v>
      </c>
      <c r="D129" s="214" t="s">
        <v>162</v>
      </c>
      <c r="E129" s="215" t="s">
        <v>5092</v>
      </c>
      <c r="F129" s="216" t="s">
        <v>5093</v>
      </c>
      <c r="G129" s="217" t="s">
        <v>207</v>
      </c>
      <c r="H129" s="218">
        <v>3</v>
      </c>
      <c r="I129" s="219"/>
      <c r="J129" s="220">
        <f>ROUND(I129*H129,2)</f>
        <v>0</v>
      </c>
      <c r="K129" s="216" t="s">
        <v>166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1.0000000000000001E-05</v>
      </c>
      <c r="R129" s="223">
        <f>Q129*H129</f>
        <v>3.0000000000000004E-05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167</v>
      </c>
      <c r="AT129" s="225" t="s">
        <v>162</v>
      </c>
      <c r="AU129" s="225" t="s">
        <v>81</v>
      </c>
      <c r="AY129" s="19" t="s">
        <v>160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167</v>
      </c>
      <c r="BM129" s="225" t="s">
        <v>5094</v>
      </c>
    </row>
    <row r="130" s="2" customFormat="1">
      <c r="A130" s="40"/>
      <c r="B130" s="41"/>
      <c r="C130" s="42"/>
      <c r="D130" s="227" t="s">
        <v>169</v>
      </c>
      <c r="E130" s="42"/>
      <c r="F130" s="228" t="s">
        <v>5095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169</v>
      </c>
      <c r="AU130" s="19" t="s">
        <v>81</v>
      </c>
    </row>
    <row r="131" s="2" customFormat="1" ht="16.5" customHeight="1">
      <c r="A131" s="40"/>
      <c r="B131" s="41"/>
      <c r="C131" s="279" t="s">
        <v>8</v>
      </c>
      <c r="D131" s="279" t="s">
        <v>1270</v>
      </c>
      <c r="E131" s="280" t="s">
        <v>5096</v>
      </c>
      <c r="F131" s="281" t="s">
        <v>5097</v>
      </c>
      <c r="G131" s="282" t="s">
        <v>207</v>
      </c>
      <c r="H131" s="283">
        <v>3.0449999999999999</v>
      </c>
      <c r="I131" s="284"/>
      <c r="J131" s="285">
        <f>ROUND(I131*H131,2)</f>
        <v>0</v>
      </c>
      <c r="K131" s="281" t="s">
        <v>166</v>
      </c>
      <c r="L131" s="286"/>
      <c r="M131" s="287" t="s">
        <v>19</v>
      </c>
      <c r="N131" s="288" t="s">
        <v>43</v>
      </c>
      <c r="O131" s="86"/>
      <c r="P131" s="223">
        <f>O131*H131</f>
        <v>0</v>
      </c>
      <c r="Q131" s="223">
        <v>0.0018</v>
      </c>
      <c r="R131" s="223">
        <f>Q131*H131</f>
        <v>0.0054809999999999998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219</v>
      </c>
      <c r="AT131" s="225" t="s">
        <v>1270</v>
      </c>
      <c r="AU131" s="225" t="s">
        <v>81</v>
      </c>
      <c r="AY131" s="19" t="s">
        <v>160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167</v>
      </c>
      <c r="BM131" s="225" t="s">
        <v>5098</v>
      </c>
    </row>
    <row r="132" s="14" customFormat="1">
      <c r="A132" s="14"/>
      <c r="B132" s="243"/>
      <c r="C132" s="244"/>
      <c r="D132" s="234" t="s">
        <v>171</v>
      </c>
      <c r="E132" s="245" t="s">
        <v>19</v>
      </c>
      <c r="F132" s="246" t="s">
        <v>5099</v>
      </c>
      <c r="G132" s="244"/>
      <c r="H132" s="247">
        <v>3.0449999999999999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171</v>
      </c>
      <c r="AU132" s="253" t="s">
        <v>81</v>
      </c>
      <c r="AV132" s="14" t="s">
        <v>81</v>
      </c>
      <c r="AW132" s="14" t="s">
        <v>33</v>
      </c>
      <c r="AX132" s="14" t="s">
        <v>79</v>
      </c>
      <c r="AY132" s="253" t="s">
        <v>160</v>
      </c>
    </row>
    <row r="133" s="2" customFormat="1" ht="24.15" customHeight="1">
      <c r="A133" s="40"/>
      <c r="B133" s="41"/>
      <c r="C133" s="214" t="s">
        <v>269</v>
      </c>
      <c r="D133" s="214" t="s">
        <v>162</v>
      </c>
      <c r="E133" s="215" t="s">
        <v>5100</v>
      </c>
      <c r="F133" s="216" t="s">
        <v>5101</v>
      </c>
      <c r="G133" s="217" t="s">
        <v>165</v>
      </c>
      <c r="H133" s="218">
        <v>1</v>
      </c>
      <c r="I133" s="219"/>
      <c r="J133" s="220">
        <f>ROUND(I133*H133,2)</f>
        <v>0</v>
      </c>
      <c r="K133" s="216" t="s">
        <v>166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1.92726</v>
      </c>
      <c r="R133" s="223">
        <f>Q133*H133</f>
        <v>1.92726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167</v>
      </c>
      <c r="AT133" s="225" t="s">
        <v>162</v>
      </c>
      <c r="AU133" s="225" t="s">
        <v>81</v>
      </c>
      <c r="AY133" s="19" t="s">
        <v>160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167</v>
      </c>
      <c r="BM133" s="225" t="s">
        <v>5102</v>
      </c>
    </row>
    <row r="134" s="2" customFormat="1">
      <c r="A134" s="40"/>
      <c r="B134" s="41"/>
      <c r="C134" s="42"/>
      <c r="D134" s="227" t="s">
        <v>169</v>
      </c>
      <c r="E134" s="42"/>
      <c r="F134" s="228" t="s">
        <v>5103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169</v>
      </c>
      <c r="AU134" s="19" t="s">
        <v>81</v>
      </c>
    </row>
    <row r="135" s="2" customFormat="1" ht="16.5" customHeight="1">
      <c r="A135" s="40"/>
      <c r="B135" s="41"/>
      <c r="C135" s="279" t="s">
        <v>275</v>
      </c>
      <c r="D135" s="279" t="s">
        <v>1270</v>
      </c>
      <c r="E135" s="280" t="s">
        <v>5104</v>
      </c>
      <c r="F135" s="281" t="s">
        <v>5105</v>
      </c>
      <c r="G135" s="282" t="s">
        <v>165</v>
      </c>
      <c r="H135" s="283">
        <v>1</v>
      </c>
      <c r="I135" s="284"/>
      <c r="J135" s="285">
        <f>ROUND(I135*H135,2)</f>
        <v>0</v>
      </c>
      <c r="K135" s="281" t="s">
        <v>166</v>
      </c>
      <c r="L135" s="286"/>
      <c r="M135" s="287" t="s">
        <v>19</v>
      </c>
      <c r="N135" s="288" t="s">
        <v>43</v>
      </c>
      <c r="O135" s="86"/>
      <c r="P135" s="223">
        <f>O135*H135</f>
        <v>0</v>
      </c>
      <c r="Q135" s="223">
        <v>1.2290000000000001</v>
      </c>
      <c r="R135" s="223">
        <f>Q135*H135</f>
        <v>1.2290000000000001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219</v>
      </c>
      <c r="AT135" s="225" t="s">
        <v>1270</v>
      </c>
      <c r="AU135" s="225" t="s">
        <v>81</v>
      </c>
      <c r="AY135" s="19" t="s">
        <v>160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167</v>
      </c>
      <c r="BM135" s="225" t="s">
        <v>5106</v>
      </c>
    </row>
    <row r="136" s="2" customFormat="1" ht="16.5" customHeight="1">
      <c r="A136" s="40"/>
      <c r="B136" s="41"/>
      <c r="C136" s="279" t="s">
        <v>283</v>
      </c>
      <c r="D136" s="279" t="s">
        <v>1270</v>
      </c>
      <c r="E136" s="280" t="s">
        <v>5107</v>
      </c>
      <c r="F136" s="281" t="s">
        <v>5108</v>
      </c>
      <c r="G136" s="282" t="s">
        <v>165</v>
      </c>
      <c r="H136" s="283">
        <v>1</v>
      </c>
      <c r="I136" s="284"/>
      <c r="J136" s="285">
        <f>ROUND(I136*H136,2)</f>
        <v>0</v>
      </c>
      <c r="K136" s="281" t="s">
        <v>166</v>
      </c>
      <c r="L136" s="286"/>
      <c r="M136" s="287" t="s">
        <v>19</v>
      </c>
      <c r="N136" s="288" t="s">
        <v>43</v>
      </c>
      <c r="O136" s="86"/>
      <c r="P136" s="223">
        <f>O136*H136</f>
        <v>0</v>
      </c>
      <c r="Q136" s="223">
        <v>0.055</v>
      </c>
      <c r="R136" s="223">
        <f>Q136*H136</f>
        <v>0.055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219</v>
      </c>
      <c r="AT136" s="225" t="s">
        <v>1270</v>
      </c>
      <c r="AU136" s="225" t="s">
        <v>81</v>
      </c>
      <c r="AY136" s="19" t="s">
        <v>160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167</v>
      </c>
      <c r="BM136" s="225" t="s">
        <v>5109</v>
      </c>
    </row>
    <row r="137" s="2" customFormat="1" ht="16.5" customHeight="1">
      <c r="A137" s="40"/>
      <c r="B137" s="41"/>
      <c r="C137" s="279" t="s">
        <v>289</v>
      </c>
      <c r="D137" s="279" t="s">
        <v>1270</v>
      </c>
      <c r="E137" s="280" t="s">
        <v>5110</v>
      </c>
      <c r="F137" s="281" t="s">
        <v>5111</v>
      </c>
      <c r="G137" s="282" t="s">
        <v>165</v>
      </c>
      <c r="H137" s="283">
        <v>1</v>
      </c>
      <c r="I137" s="284"/>
      <c r="J137" s="285">
        <f>ROUND(I137*H137,2)</f>
        <v>0</v>
      </c>
      <c r="K137" s="281" t="s">
        <v>166</v>
      </c>
      <c r="L137" s="286"/>
      <c r="M137" s="287" t="s">
        <v>19</v>
      </c>
      <c r="N137" s="288" t="s">
        <v>43</v>
      </c>
      <c r="O137" s="86"/>
      <c r="P137" s="223">
        <f>O137*H137</f>
        <v>0</v>
      </c>
      <c r="Q137" s="223">
        <v>0.033000000000000002</v>
      </c>
      <c r="R137" s="223">
        <f>Q137*H137</f>
        <v>0.033000000000000002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219</v>
      </c>
      <c r="AT137" s="225" t="s">
        <v>1270</v>
      </c>
      <c r="AU137" s="225" t="s">
        <v>81</v>
      </c>
      <c r="AY137" s="19" t="s">
        <v>160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167</v>
      </c>
      <c r="BM137" s="225" t="s">
        <v>5112</v>
      </c>
    </row>
    <row r="138" s="2" customFormat="1" ht="16.5" customHeight="1">
      <c r="A138" s="40"/>
      <c r="B138" s="41"/>
      <c r="C138" s="279" t="s">
        <v>295</v>
      </c>
      <c r="D138" s="279" t="s">
        <v>1270</v>
      </c>
      <c r="E138" s="280" t="s">
        <v>5113</v>
      </c>
      <c r="F138" s="281" t="s">
        <v>5114</v>
      </c>
      <c r="G138" s="282" t="s">
        <v>165</v>
      </c>
      <c r="H138" s="283">
        <v>1</v>
      </c>
      <c r="I138" s="284"/>
      <c r="J138" s="285">
        <f>ROUND(I138*H138,2)</f>
        <v>0</v>
      </c>
      <c r="K138" s="281" t="s">
        <v>166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0.48999999999999999</v>
      </c>
      <c r="R138" s="223">
        <f>Q138*H138</f>
        <v>0.48999999999999999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219</v>
      </c>
      <c r="AT138" s="225" t="s">
        <v>1270</v>
      </c>
      <c r="AU138" s="225" t="s">
        <v>81</v>
      </c>
      <c r="AY138" s="19" t="s">
        <v>160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167</v>
      </c>
      <c r="BM138" s="225" t="s">
        <v>5115</v>
      </c>
    </row>
    <row r="139" s="2" customFormat="1" ht="24.15" customHeight="1">
      <c r="A139" s="40"/>
      <c r="B139" s="41"/>
      <c r="C139" s="214" t="s">
        <v>7</v>
      </c>
      <c r="D139" s="214" t="s">
        <v>162</v>
      </c>
      <c r="E139" s="215" t="s">
        <v>5116</v>
      </c>
      <c r="F139" s="216" t="s">
        <v>5117</v>
      </c>
      <c r="G139" s="217" t="s">
        <v>3903</v>
      </c>
      <c r="H139" s="218">
        <v>1</v>
      </c>
      <c r="I139" s="219"/>
      <c r="J139" s="220">
        <f>ROUND(I139*H139,2)</f>
        <v>0</v>
      </c>
      <c r="K139" s="216" t="s">
        <v>5118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0.061199999999999997</v>
      </c>
      <c r="R139" s="223">
        <f>Q139*H139</f>
        <v>0.061199999999999997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167</v>
      </c>
      <c r="AT139" s="225" t="s">
        <v>162</v>
      </c>
      <c r="AU139" s="225" t="s">
        <v>81</v>
      </c>
      <c r="AY139" s="19" t="s">
        <v>160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167</v>
      </c>
      <c r="BM139" s="225" t="s">
        <v>5119</v>
      </c>
    </row>
    <row r="140" s="2" customFormat="1" ht="16.5" customHeight="1">
      <c r="A140" s="40"/>
      <c r="B140" s="41"/>
      <c r="C140" s="214" t="s">
        <v>304</v>
      </c>
      <c r="D140" s="214" t="s">
        <v>162</v>
      </c>
      <c r="E140" s="215" t="s">
        <v>5120</v>
      </c>
      <c r="F140" s="216" t="s">
        <v>5121</v>
      </c>
      <c r="G140" s="217" t="s">
        <v>165</v>
      </c>
      <c r="H140" s="218">
        <v>1</v>
      </c>
      <c r="I140" s="219"/>
      <c r="J140" s="220">
        <f>ROUND(I140*H140,2)</f>
        <v>0</v>
      </c>
      <c r="K140" s="216" t="s">
        <v>166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0.21734000000000001</v>
      </c>
      <c r="R140" s="223">
        <f>Q140*H140</f>
        <v>0.21734000000000001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167</v>
      </c>
      <c r="AT140" s="225" t="s">
        <v>162</v>
      </c>
      <c r="AU140" s="225" t="s">
        <v>81</v>
      </c>
      <c r="AY140" s="19" t="s">
        <v>160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167</v>
      </c>
      <c r="BM140" s="225" t="s">
        <v>5122</v>
      </c>
    </row>
    <row r="141" s="2" customFormat="1">
      <c r="A141" s="40"/>
      <c r="B141" s="41"/>
      <c r="C141" s="42"/>
      <c r="D141" s="227" t="s">
        <v>169</v>
      </c>
      <c r="E141" s="42"/>
      <c r="F141" s="228" t="s">
        <v>5123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169</v>
      </c>
      <c r="AU141" s="19" t="s">
        <v>81</v>
      </c>
    </row>
    <row r="142" s="2" customFormat="1" ht="16.5" customHeight="1">
      <c r="A142" s="40"/>
      <c r="B142" s="41"/>
      <c r="C142" s="279" t="s">
        <v>309</v>
      </c>
      <c r="D142" s="279" t="s">
        <v>1270</v>
      </c>
      <c r="E142" s="280" t="s">
        <v>5124</v>
      </c>
      <c r="F142" s="281" t="s">
        <v>5125</v>
      </c>
      <c r="G142" s="282" t="s">
        <v>165</v>
      </c>
      <c r="H142" s="283">
        <v>1</v>
      </c>
      <c r="I142" s="284"/>
      <c r="J142" s="285">
        <f>ROUND(I142*H142,2)</f>
        <v>0</v>
      </c>
      <c r="K142" s="281" t="s">
        <v>166</v>
      </c>
      <c r="L142" s="286"/>
      <c r="M142" s="287" t="s">
        <v>19</v>
      </c>
      <c r="N142" s="288" t="s">
        <v>43</v>
      </c>
      <c r="O142" s="86"/>
      <c r="P142" s="223">
        <f>O142*H142</f>
        <v>0</v>
      </c>
      <c r="Q142" s="223">
        <v>0.156</v>
      </c>
      <c r="R142" s="223">
        <f>Q142*H142</f>
        <v>0.156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219</v>
      </c>
      <c r="AT142" s="225" t="s">
        <v>1270</v>
      </c>
      <c r="AU142" s="225" t="s">
        <v>81</v>
      </c>
      <c r="AY142" s="19" t="s">
        <v>160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167</v>
      </c>
      <c r="BM142" s="225" t="s">
        <v>5126</v>
      </c>
    </row>
    <row r="143" s="12" customFormat="1" ht="22.8" customHeight="1">
      <c r="A143" s="12"/>
      <c r="B143" s="198"/>
      <c r="C143" s="199"/>
      <c r="D143" s="200" t="s">
        <v>71</v>
      </c>
      <c r="E143" s="212" t="s">
        <v>228</v>
      </c>
      <c r="F143" s="212" t="s">
        <v>282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SUM(P144:P148)</f>
        <v>0</v>
      </c>
      <c r="Q143" s="206"/>
      <c r="R143" s="207">
        <f>SUM(R144:R148)</f>
        <v>0.014286960000000001</v>
      </c>
      <c r="S143" s="206"/>
      <c r="T143" s="208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79</v>
      </c>
      <c r="AT143" s="210" t="s">
        <v>71</v>
      </c>
      <c r="AU143" s="210" t="s">
        <v>79</v>
      </c>
      <c r="AY143" s="209" t="s">
        <v>160</v>
      </c>
      <c r="BK143" s="211">
        <f>SUM(BK144:BK148)</f>
        <v>0</v>
      </c>
    </row>
    <row r="144" s="2" customFormat="1" ht="16.5" customHeight="1">
      <c r="A144" s="40"/>
      <c r="B144" s="41"/>
      <c r="C144" s="214" t="s">
        <v>314</v>
      </c>
      <c r="D144" s="214" t="s">
        <v>162</v>
      </c>
      <c r="E144" s="215" t="s">
        <v>5127</v>
      </c>
      <c r="F144" s="216" t="s">
        <v>5128</v>
      </c>
      <c r="G144" s="217" t="s">
        <v>181</v>
      </c>
      <c r="H144" s="218">
        <v>39.686</v>
      </c>
      <c r="I144" s="219"/>
      <c r="J144" s="220">
        <f>ROUND(I144*H144,2)</f>
        <v>0</v>
      </c>
      <c r="K144" s="216" t="s">
        <v>166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0.00036000000000000002</v>
      </c>
      <c r="R144" s="223">
        <f>Q144*H144</f>
        <v>0.014286960000000001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167</v>
      </c>
      <c r="AT144" s="225" t="s">
        <v>162</v>
      </c>
      <c r="AU144" s="225" t="s">
        <v>81</v>
      </c>
      <c r="AY144" s="19" t="s">
        <v>160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167</v>
      </c>
      <c r="BM144" s="225" t="s">
        <v>5129</v>
      </c>
    </row>
    <row r="145" s="2" customFormat="1">
      <c r="A145" s="40"/>
      <c r="B145" s="41"/>
      <c r="C145" s="42"/>
      <c r="D145" s="227" t="s">
        <v>169</v>
      </c>
      <c r="E145" s="42"/>
      <c r="F145" s="228" t="s">
        <v>5130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169</v>
      </c>
      <c r="AU145" s="19" t="s">
        <v>81</v>
      </c>
    </row>
    <row r="146" s="14" customFormat="1">
      <c r="A146" s="14"/>
      <c r="B146" s="243"/>
      <c r="C146" s="244"/>
      <c r="D146" s="234" t="s">
        <v>171</v>
      </c>
      <c r="E146" s="245" t="s">
        <v>19</v>
      </c>
      <c r="F146" s="246" t="s">
        <v>5131</v>
      </c>
      <c r="G146" s="244"/>
      <c r="H146" s="247">
        <v>30.527999999999999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171</v>
      </c>
      <c r="AU146" s="253" t="s">
        <v>81</v>
      </c>
      <c r="AV146" s="14" t="s">
        <v>81</v>
      </c>
      <c r="AW146" s="14" t="s">
        <v>33</v>
      </c>
      <c r="AX146" s="14" t="s">
        <v>72</v>
      </c>
      <c r="AY146" s="253" t="s">
        <v>160</v>
      </c>
    </row>
    <row r="147" s="15" customFormat="1">
      <c r="A147" s="15"/>
      <c r="B147" s="254"/>
      <c r="C147" s="255"/>
      <c r="D147" s="234" t="s">
        <v>171</v>
      </c>
      <c r="E147" s="256" t="s">
        <v>19</v>
      </c>
      <c r="F147" s="257" t="s">
        <v>173</v>
      </c>
      <c r="G147" s="255"/>
      <c r="H147" s="258">
        <v>30.527999999999999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171</v>
      </c>
      <c r="AU147" s="264" t="s">
        <v>81</v>
      </c>
      <c r="AV147" s="15" t="s">
        <v>167</v>
      </c>
      <c r="AW147" s="15" t="s">
        <v>33</v>
      </c>
      <c r="AX147" s="15" t="s">
        <v>72</v>
      </c>
      <c r="AY147" s="264" t="s">
        <v>160</v>
      </c>
    </row>
    <row r="148" s="14" customFormat="1">
      <c r="A148" s="14"/>
      <c r="B148" s="243"/>
      <c r="C148" s="244"/>
      <c r="D148" s="234" t="s">
        <v>171</v>
      </c>
      <c r="E148" s="245" t="s">
        <v>19</v>
      </c>
      <c r="F148" s="246" t="s">
        <v>5132</v>
      </c>
      <c r="G148" s="244"/>
      <c r="H148" s="247">
        <v>39.686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171</v>
      </c>
      <c r="AU148" s="253" t="s">
        <v>81</v>
      </c>
      <c r="AV148" s="14" t="s">
        <v>81</v>
      </c>
      <c r="AW148" s="14" t="s">
        <v>33</v>
      </c>
      <c r="AX148" s="14" t="s">
        <v>79</v>
      </c>
      <c r="AY148" s="253" t="s">
        <v>160</v>
      </c>
    </row>
    <row r="149" s="12" customFormat="1" ht="22.8" customHeight="1">
      <c r="A149" s="12"/>
      <c r="B149" s="198"/>
      <c r="C149" s="199"/>
      <c r="D149" s="200" t="s">
        <v>71</v>
      </c>
      <c r="E149" s="212" t="s">
        <v>474</v>
      </c>
      <c r="F149" s="212" t="s">
        <v>475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SUM(P150:P151)</f>
        <v>0</v>
      </c>
      <c r="Q149" s="206"/>
      <c r="R149" s="207">
        <f>SUM(R150:R151)</f>
        <v>0</v>
      </c>
      <c r="S149" s="206"/>
      <c r="T149" s="208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79</v>
      </c>
      <c r="AT149" s="210" t="s">
        <v>71</v>
      </c>
      <c r="AU149" s="210" t="s">
        <v>79</v>
      </c>
      <c r="AY149" s="209" t="s">
        <v>160</v>
      </c>
      <c r="BK149" s="211">
        <f>SUM(BK150:BK151)</f>
        <v>0</v>
      </c>
    </row>
    <row r="150" s="2" customFormat="1" ht="24.15" customHeight="1">
      <c r="A150" s="40"/>
      <c r="B150" s="41"/>
      <c r="C150" s="214" t="s">
        <v>319</v>
      </c>
      <c r="D150" s="214" t="s">
        <v>162</v>
      </c>
      <c r="E150" s="215" t="s">
        <v>5133</v>
      </c>
      <c r="F150" s="216" t="s">
        <v>5134</v>
      </c>
      <c r="G150" s="217" t="s">
        <v>253</v>
      </c>
      <c r="H150" s="218">
        <v>12.904</v>
      </c>
      <c r="I150" s="219"/>
      <c r="J150" s="220">
        <f>ROUND(I150*H150,2)</f>
        <v>0</v>
      </c>
      <c r="K150" s="216" t="s">
        <v>166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167</v>
      </c>
      <c r="AT150" s="225" t="s">
        <v>162</v>
      </c>
      <c r="AU150" s="225" t="s">
        <v>81</v>
      </c>
      <c r="AY150" s="19" t="s">
        <v>160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167</v>
      </c>
      <c r="BM150" s="225" t="s">
        <v>5135</v>
      </c>
    </row>
    <row r="151" s="2" customFormat="1">
      <c r="A151" s="40"/>
      <c r="B151" s="41"/>
      <c r="C151" s="42"/>
      <c r="D151" s="227" t="s">
        <v>169</v>
      </c>
      <c r="E151" s="42"/>
      <c r="F151" s="228" t="s">
        <v>5136</v>
      </c>
      <c r="G151" s="42"/>
      <c r="H151" s="42"/>
      <c r="I151" s="229"/>
      <c r="J151" s="42"/>
      <c r="K151" s="42"/>
      <c r="L151" s="46"/>
      <c r="M151" s="290"/>
      <c r="N151" s="291"/>
      <c r="O151" s="292"/>
      <c r="P151" s="292"/>
      <c r="Q151" s="292"/>
      <c r="R151" s="292"/>
      <c r="S151" s="292"/>
      <c r="T151" s="293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169</v>
      </c>
      <c r="AU151" s="19" t="s">
        <v>81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JjebpX3enKCTg9els3TML7fSUqMeZqMaL5UwO6zMeC/qGVmpg0fCCYExxYxGhDmVgdiMm5Jm9rlteVHlT+5QPw==" hashValue="LljH5cigHIUnPHa2Ssx4tBWiMd2gzgf8PhYI1KAgSjijPPvMhOSEP4qug+VpbQRbQ4yniJ3HwSAy9K8C/LBRQg==" algorithmName="SHA-512" password="CC35"/>
  <autoFilter ref="C85:K15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31351202"/>
    <hyperlink ref="F94" r:id="rId2" display="https://podminky.urs.cz/item/CS_URS_2023_01/162751137"/>
    <hyperlink ref="F96" r:id="rId3" display="https://podminky.urs.cz/item/CS_URS_2023_01/162751139"/>
    <hyperlink ref="F99" r:id="rId4" display="https://podminky.urs.cz/item/CS_URS_2023_01/167151112"/>
    <hyperlink ref="F101" r:id="rId5" display="https://podminky.urs.cz/item/CS_URS_2023_01/167151122"/>
    <hyperlink ref="F103" r:id="rId6" display="https://podminky.urs.cz/item/CS_URS_2023_01/171151112"/>
    <hyperlink ref="F105" r:id="rId7" display="https://podminky.urs.cz/item/CS_URS_2023_01/171201221"/>
    <hyperlink ref="F109" r:id="rId8" display="https://podminky.urs.cz/item/CS_URS_2023_01/175111101"/>
    <hyperlink ref="F122" r:id="rId9" display="https://podminky.urs.cz/item/CS_URS_2023_01/452311141"/>
    <hyperlink ref="F127" r:id="rId10" display="https://podminky.urs.cz/item/CS_URS_2023_01/212751105"/>
    <hyperlink ref="F130" r:id="rId11" display="https://podminky.urs.cz/item/CS_URS_2023_01/871270310"/>
    <hyperlink ref="F134" r:id="rId12" display="https://podminky.urs.cz/item/CS_URS_2023_01/894411111"/>
    <hyperlink ref="F141" r:id="rId13" display="https://podminky.urs.cz/item/CS_URS_2023_01/899104112"/>
    <hyperlink ref="F145" r:id="rId14" display="https://podminky.urs.cz/item/CS_URS_2023_01/919726121"/>
    <hyperlink ref="F151" r:id="rId15" display="https://podminky.urs.cz/item/CS_URS_2023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5137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5138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5139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5140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5141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5142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5143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5144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5145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5146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5147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78</v>
      </c>
      <c r="F18" s="311" t="s">
        <v>5148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5149</v>
      </c>
      <c r="F19" s="311" t="s">
        <v>5150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5151</v>
      </c>
      <c r="F20" s="311" t="s">
        <v>5152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5153</v>
      </c>
      <c r="F21" s="311" t="s">
        <v>91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2946</v>
      </c>
      <c r="F22" s="311" t="s">
        <v>2947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85</v>
      </c>
      <c r="F23" s="311" t="s">
        <v>5154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5155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5156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5157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5158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5159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5160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5161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5162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5163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146</v>
      </c>
      <c r="F36" s="311"/>
      <c r="G36" s="311" t="s">
        <v>5164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5165</v>
      </c>
      <c r="F37" s="311"/>
      <c r="G37" s="311" t="s">
        <v>5166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53</v>
      </c>
      <c r="F38" s="311"/>
      <c r="G38" s="311" t="s">
        <v>5167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54</v>
      </c>
      <c r="F39" s="311"/>
      <c r="G39" s="311" t="s">
        <v>5168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147</v>
      </c>
      <c r="F40" s="311"/>
      <c r="G40" s="311" t="s">
        <v>5169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148</v>
      </c>
      <c r="F41" s="311"/>
      <c r="G41" s="311" t="s">
        <v>5170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5171</v>
      </c>
      <c r="F42" s="311"/>
      <c r="G42" s="311" t="s">
        <v>5172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5173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5174</v>
      </c>
      <c r="F44" s="311"/>
      <c r="G44" s="311" t="s">
        <v>5175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150</v>
      </c>
      <c r="F45" s="311"/>
      <c r="G45" s="311" t="s">
        <v>5176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5177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5178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5179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5180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5181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5182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5183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5184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5185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5186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5187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5188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5189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5190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5191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5192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5193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5194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5195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5196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5197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5198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5199</v>
      </c>
      <c r="D76" s="329"/>
      <c r="E76" s="329"/>
      <c r="F76" s="329" t="s">
        <v>5200</v>
      </c>
      <c r="G76" s="330"/>
      <c r="H76" s="329" t="s">
        <v>54</v>
      </c>
      <c r="I76" s="329" t="s">
        <v>57</v>
      </c>
      <c r="J76" s="329" t="s">
        <v>5201</v>
      </c>
      <c r="K76" s="328"/>
    </row>
    <row r="77" s="1" customFormat="1" ht="17.25" customHeight="1">
      <c r="B77" s="326"/>
      <c r="C77" s="331" t="s">
        <v>5202</v>
      </c>
      <c r="D77" s="331"/>
      <c r="E77" s="331"/>
      <c r="F77" s="332" t="s">
        <v>5203</v>
      </c>
      <c r="G77" s="333"/>
      <c r="H77" s="331"/>
      <c r="I77" s="331"/>
      <c r="J77" s="331" t="s">
        <v>5204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53</v>
      </c>
      <c r="D79" s="336"/>
      <c r="E79" s="336"/>
      <c r="F79" s="337" t="s">
        <v>5205</v>
      </c>
      <c r="G79" s="338"/>
      <c r="H79" s="314" t="s">
        <v>5206</v>
      </c>
      <c r="I79" s="314" t="s">
        <v>5207</v>
      </c>
      <c r="J79" s="314">
        <v>20</v>
      </c>
      <c r="K79" s="328"/>
    </row>
    <row r="80" s="1" customFormat="1" ht="15" customHeight="1">
      <c r="B80" s="326"/>
      <c r="C80" s="314" t="s">
        <v>5208</v>
      </c>
      <c r="D80" s="314"/>
      <c r="E80" s="314"/>
      <c r="F80" s="337" t="s">
        <v>5205</v>
      </c>
      <c r="G80" s="338"/>
      <c r="H80" s="314" t="s">
        <v>5209</v>
      </c>
      <c r="I80" s="314" t="s">
        <v>5207</v>
      </c>
      <c r="J80" s="314">
        <v>120</v>
      </c>
      <c r="K80" s="328"/>
    </row>
    <row r="81" s="1" customFormat="1" ht="15" customHeight="1">
      <c r="B81" s="339"/>
      <c r="C81" s="314" t="s">
        <v>5210</v>
      </c>
      <c r="D81" s="314"/>
      <c r="E81" s="314"/>
      <c r="F81" s="337" t="s">
        <v>5211</v>
      </c>
      <c r="G81" s="338"/>
      <c r="H81" s="314" t="s">
        <v>5212</v>
      </c>
      <c r="I81" s="314" t="s">
        <v>5207</v>
      </c>
      <c r="J81" s="314">
        <v>50</v>
      </c>
      <c r="K81" s="328"/>
    </row>
    <row r="82" s="1" customFormat="1" ht="15" customHeight="1">
      <c r="B82" s="339"/>
      <c r="C82" s="314" t="s">
        <v>5213</v>
      </c>
      <c r="D82" s="314"/>
      <c r="E82" s="314"/>
      <c r="F82" s="337" t="s">
        <v>5205</v>
      </c>
      <c r="G82" s="338"/>
      <c r="H82" s="314" t="s">
        <v>5214</v>
      </c>
      <c r="I82" s="314" t="s">
        <v>5215</v>
      </c>
      <c r="J82" s="314"/>
      <c r="K82" s="328"/>
    </row>
    <row r="83" s="1" customFormat="1" ht="15" customHeight="1">
      <c r="B83" s="339"/>
      <c r="C83" s="340" t="s">
        <v>5216</v>
      </c>
      <c r="D83" s="340"/>
      <c r="E83" s="340"/>
      <c r="F83" s="341" t="s">
        <v>5211</v>
      </c>
      <c r="G83" s="340"/>
      <c r="H83" s="340" t="s">
        <v>5217</v>
      </c>
      <c r="I83" s="340" t="s">
        <v>5207</v>
      </c>
      <c r="J83" s="340">
        <v>15</v>
      </c>
      <c r="K83" s="328"/>
    </row>
    <row r="84" s="1" customFormat="1" ht="15" customHeight="1">
      <c r="B84" s="339"/>
      <c r="C84" s="340" t="s">
        <v>5218</v>
      </c>
      <c r="D84" s="340"/>
      <c r="E84" s="340"/>
      <c r="F84" s="341" t="s">
        <v>5211</v>
      </c>
      <c r="G84" s="340"/>
      <c r="H84" s="340" t="s">
        <v>5219</v>
      </c>
      <c r="I84" s="340" t="s">
        <v>5207</v>
      </c>
      <c r="J84" s="340">
        <v>15</v>
      </c>
      <c r="K84" s="328"/>
    </row>
    <row r="85" s="1" customFormat="1" ht="15" customHeight="1">
      <c r="B85" s="339"/>
      <c r="C85" s="340" t="s">
        <v>5220</v>
      </c>
      <c r="D85" s="340"/>
      <c r="E85" s="340"/>
      <c r="F85" s="341" t="s">
        <v>5211</v>
      </c>
      <c r="G85" s="340"/>
      <c r="H85" s="340" t="s">
        <v>5221</v>
      </c>
      <c r="I85" s="340" t="s">
        <v>5207</v>
      </c>
      <c r="J85" s="340">
        <v>20</v>
      </c>
      <c r="K85" s="328"/>
    </row>
    <row r="86" s="1" customFormat="1" ht="15" customHeight="1">
      <c r="B86" s="339"/>
      <c r="C86" s="340" t="s">
        <v>5222</v>
      </c>
      <c r="D86" s="340"/>
      <c r="E86" s="340"/>
      <c r="F86" s="341" t="s">
        <v>5211</v>
      </c>
      <c r="G86" s="340"/>
      <c r="H86" s="340" t="s">
        <v>5223</v>
      </c>
      <c r="I86" s="340" t="s">
        <v>5207</v>
      </c>
      <c r="J86" s="340">
        <v>20</v>
      </c>
      <c r="K86" s="328"/>
    </row>
    <row r="87" s="1" customFormat="1" ht="15" customHeight="1">
      <c r="B87" s="339"/>
      <c r="C87" s="314" t="s">
        <v>5224</v>
      </c>
      <c r="D87" s="314"/>
      <c r="E87" s="314"/>
      <c r="F87" s="337" t="s">
        <v>5211</v>
      </c>
      <c r="G87" s="338"/>
      <c r="H87" s="314" t="s">
        <v>5225</v>
      </c>
      <c r="I87" s="314" t="s">
        <v>5207</v>
      </c>
      <c r="J87" s="314">
        <v>50</v>
      </c>
      <c r="K87" s="328"/>
    </row>
    <row r="88" s="1" customFormat="1" ht="15" customHeight="1">
      <c r="B88" s="339"/>
      <c r="C88" s="314" t="s">
        <v>5226</v>
      </c>
      <c r="D88" s="314"/>
      <c r="E88" s="314"/>
      <c r="F88" s="337" t="s">
        <v>5211</v>
      </c>
      <c r="G88" s="338"/>
      <c r="H88" s="314" t="s">
        <v>5227</v>
      </c>
      <c r="I88" s="314" t="s">
        <v>5207</v>
      </c>
      <c r="J88" s="314">
        <v>20</v>
      </c>
      <c r="K88" s="328"/>
    </row>
    <row r="89" s="1" customFormat="1" ht="15" customHeight="1">
      <c r="B89" s="339"/>
      <c r="C89" s="314" t="s">
        <v>5228</v>
      </c>
      <c r="D89" s="314"/>
      <c r="E89" s="314"/>
      <c r="F89" s="337" t="s">
        <v>5211</v>
      </c>
      <c r="G89" s="338"/>
      <c r="H89" s="314" t="s">
        <v>5229</v>
      </c>
      <c r="I89" s="314" t="s">
        <v>5207</v>
      </c>
      <c r="J89" s="314">
        <v>20</v>
      </c>
      <c r="K89" s="328"/>
    </row>
    <row r="90" s="1" customFormat="1" ht="15" customHeight="1">
      <c r="B90" s="339"/>
      <c r="C90" s="314" t="s">
        <v>5230</v>
      </c>
      <c r="D90" s="314"/>
      <c r="E90" s="314"/>
      <c r="F90" s="337" t="s">
        <v>5211</v>
      </c>
      <c r="G90" s="338"/>
      <c r="H90" s="314" t="s">
        <v>5231</v>
      </c>
      <c r="I90" s="314" t="s">
        <v>5207</v>
      </c>
      <c r="J90" s="314">
        <v>50</v>
      </c>
      <c r="K90" s="328"/>
    </row>
    <row r="91" s="1" customFormat="1" ht="15" customHeight="1">
      <c r="B91" s="339"/>
      <c r="C91" s="314" t="s">
        <v>5232</v>
      </c>
      <c r="D91" s="314"/>
      <c r="E91" s="314"/>
      <c r="F91" s="337" t="s">
        <v>5211</v>
      </c>
      <c r="G91" s="338"/>
      <c r="H91" s="314" t="s">
        <v>5232</v>
      </c>
      <c r="I91" s="314" t="s">
        <v>5207</v>
      </c>
      <c r="J91" s="314">
        <v>50</v>
      </c>
      <c r="K91" s="328"/>
    </row>
    <row r="92" s="1" customFormat="1" ht="15" customHeight="1">
      <c r="B92" s="339"/>
      <c r="C92" s="314" t="s">
        <v>5233</v>
      </c>
      <c r="D92" s="314"/>
      <c r="E92" s="314"/>
      <c r="F92" s="337" t="s">
        <v>5211</v>
      </c>
      <c r="G92" s="338"/>
      <c r="H92" s="314" t="s">
        <v>5234</v>
      </c>
      <c r="I92" s="314" t="s">
        <v>5207</v>
      </c>
      <c r="J92" s="314">
        <v>255</v>
      </c>
      <c r="K92" s="328"/>
    </row>
    <row r="93" s="1" customFormat="1" ht="15" customHeight="1">
      <c r="B93" s="339"/>
      <c r="C93" s="314" t="s">
        <v>5235</v>
      </c>
      <c r="D93" s="314"/>
      <c r="E93" s="314"/>
      <c r="F93" s="337" t="s">
        <v>5205</v>
      </c>
      <c r="G93" s="338"/>
      <c r="H93" s="314" t="s">
        <v>5236</v>
      </c>
      <c r="I93" s="314" t="s">
        <v>5237</v>
      </c>
      <c r="J93" s="314"/>
      <c r="K93" s="328"/>
    </row>
    <row r="94" s="1" customFormat="1" ht="15" customHeight="1">
      <c r="B94" s="339"/>
      <c r="C94" s="314" t="s">
        <v>5238</v>
      </c>
      <c r="D94" s="314"/>
      <c r="E94" s="314"/>
      <c r="F94" s="337" t="s">
        <v>5205</v>
      </c>
      <c r="G94" s="338"/>
      <c r="H94" s="314" t="s">
        <v>5239</v>
      </c>
      <c r="I94" s="314" t="s">
        <v>5240</v>
      </c>
      <c r="J94" s="314"/>
      <c r="K94" s="328"/>
    </row>
    <row r="95" s="1" customFormat="1" ht="15" customHeight="1">
      <c r="B95" s="339"/>
      <c r="C95" s="314" t="s">
        <v>5241</v>
      </c>
      <c r="D95" s="314"/>
      <c r="E95" s="314"/>
      <c r="F95" s="337" t="s">
        <v>5205</v>
      </c>
      <c r="G95" s="338"/>
      <c r="H95" s="314" t="s">
        <v>5241</v>
      </c>
      <c r="I95" s="314" t="s">
        <v>5240</v>
      </c>
      <c r="J95" s="314"/>
      <c r="K95" s="328"/>
    </row>
    <row r="96" s="1" customFormat="1" ht="15" customHeight="1">
      <c r="B96" s="339"/>
      <c r="C96" s="314" t="s">
        <v>38</v>
      </c>
      <c r="D96" s="314"/>
      <c r="E96" s="314"/>
      <c r="F96" s="337" t="s">
        <v>5205</v>
      </c>
      <c r="G96" s="338"/>
      <c r="H96" s="314" t="s">
        <v>5242</v>
      </c>
      <c r="I96" s="314" t="s">
        <v>5240</v>
      </c>
      <c r="J96" s="314"/>
      <c r="K96" s="328"/>
    </row>
    <row r="97" s="1" customFormat="1" ht="15" customHeight="1">
      <c r="B97" s="339"/>
      <c r="C97" s="314" t="s">
        <v>48</v>
      </c>
      <c r="D97" s="314"/>
      <c r="E97" s="314"/>
      <c r="F97" s="337" t="s">
        <v>5205</v>
      </c>
      <c r="G97" s="338"/>
      <c r="H97" s="314" t="s">
        <v>5243</v>
      </c>
      <c r="I97" s="314" t="s">
        <v>5240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5244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5199</v>
      </c>
      <c r="D103" s="329"/>
      <c r="E103" s="329"/>
      <c r="F103" s="329" t="s">
        <v>5200</v>
      </c>
      <c r="G103" s="330"/>
      <c r="H103" s="329" t="s">
        <v>54</v>
      </c>
      <c r="I103" s="329" t="s">
        <v>57</v>
      </c>
      <c r="J103" s="329" t="s">
        <v>5201</v>
      </c>
      <c r="K103" s="328"/>
    </row>
    <row r="104" s="1" customFormat="1" ht="17.25" customHeight="1">
      <c r="B104" s="326"/>
      <c r="C104" s="331" t="s">
        <v>5202</v>
      </c>
      <c r="D104" s="331"/>
      <c r="E104" s="331"/>
      <c r="F104" s="332" t="s">
        <v>5203</v>
      </c>
      <c r="G104" s="333"/>
      <c r="H104" s="331"/>
      <c r="I104" s="331"/>
      <c r="J104" s="331" t="s">
        <v>5204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53</v>
      </c>
      <c r="D106" s="336"/>
      <c r="E106" s="336"/>
      <c r="F106" s="337" t="s">
        <v>5205</v>
      </c>
      <c r="G106" s="314"/>
      <c r="H106" s="314" t="s">
        <v>5245</v>
      </c>
      <c r="I106" s="314" t="s">
        <v>5207</v>
      </c>
      <c r="J106" s="314">
        <v>20</v>
      </c>
      <c r="K106" s="328"/>
    </row>
    <row r="107" s="1" customFormat="1" ht="15" customHeight="1">
      <c r="B107" s="326"/>
      <c r="C107" s="314" t="s">
        <v>5208</v>
      </c>
      <c r="D107" s="314"/>
      <c r="E107" s="314"/>
      <c r="F107" s="337" t="s">
        <v>5205</v>
      </c>
      <c r="G107" s="314"/>
      <c r="H107" s="314" t="s">
        <v>5245</v>
      </c>
      <c r="I107" s="314" t="s">
        <v>5207</v>
      </c>
      <c r="J107" s="314">
        <v>120</v>
      </c>
      <c r="K107" s="328"/>
    </row>
    <row r="108" s="1" customFormat="1" ht="15" customHeight="1">
      <c r="B108" s="339"/>
      <c r="C108" s="314" t="s">
        <v>5210</v>
      </c>
      <c r="D108" s="314"/>
      <c r="E108" s="314"/>
      <c r="F108" s="337" t="s">
        <v>5211</v>
      </c>
      <c r="G108" s="314"/>
      <c r="H108" s="314" t="s">
        <v>5245</v>
      </c>
      <c r="I108" s="314" t="s">
        <v>5207</v>
      </c>
      <c r="J108" s="314">
        <v>50</v>
      </c>
      <c r="K108" s="328"/>
    </row>
    <row r="109" s="1" customFormat="1" ht="15" customHeight="1">
      <c r="B109" s="339"/>
      <c r="C109" s="314" t="s">
        <v>5213</v>
      </c>
      <c r="D109" s="314"/>
      <c r="E109" s="314"/>
      <c r="F109" s="337" t="s">
        <v>5205</v>
      </c>
      <c r="G109" s="314"/>
      <c r="H109" s="314" t="s">
        <v>5245</v>
      </c>
      <c r="I109" s="314" t="s">
        <v>5215</v>
      </c>
      <c r="J109" s="314"/>
      <c r="K109" s="328"/>
    </row>
    <row r="110" s="1" customFormat="1" ht="15" customHeight="1">
      <c r="B110" s="339"/>
      <c r="C110" s="314" t="s">
        <v>5224</v>
      </c>
      <c r="D110" s="314"/>
      <c r="E110" s="314"/>
      <c r="F110" s="337" t="s">
        <v>5211</v>
      </c>
      <c r="G110" s="314"/>
      <c r="H110" s="314" t="s">
        <v>5245</v>
      </c>
      <c r="I110" s="314" t="s">
        <v>5207</v>
      </c>
      <c r="J110" s="314">
        <v>50</v>
      </c>
      <c r="K110" s="328"/>
    </row>
    <row r="111" s="1" customFormat="1" ht="15" customHeight="1">
      <c r="B111" s="339"/>
      <c r="C111" s="314" t="s">
        <v>5232</v>
      </c>
      <c r="D111" s="314"/>
      <c r="E111" s="314"/>
      <c r="F111" s="337" t="s">
        <v>5211</v>
      </c>
      <c r="G111" s="314"/>
      <c r="H111" s="314" t="s">
        <v>5245</v>
      </c>
      <c r="I111" s="314" t="s">
        <v>5207</v>
      </c>
      <c r="J111" s="314">
        <v>50</v>
      </c>
      <c r="K111" s="328"/>
    </row>
    <row r="112" s="1" customFormat="1" ht="15" customHeight="1">
      <c r="B112" s="339"/>
      <c r="C112" s="314" t="s">
        <v>5230</v>
      </c>
      <c r="D112" s="314"/>
      <c r="E112" s="314"/>
      <c r="F112" s="337" t="s">
        <v>5211</v>
      </c>
      <c r="G112" s="314"/>
      <c r="H112" s="314" t="s">
        <v>5245</v>
      </c>
      <c r="I112" s="314" t="s">
        <v>5207</v>
      </c>
      <c r="J112" s="314">
        <v>50</v>
      </c>
      <c r="K112" s="328"/>
    </row>
    <row r="113" s="1" customFormat="1" ht="15" customHeight="1">
      <c r="B113" s="339"/>
      <c r="C113" s="314" t="s">
        <v>53</v>
      </c>
      <c r="D113" s="314"/>
      <c r="E113" s="314"/>
      <c r="F113" s="337" t="s">
        <v>5205</v>
      </c>
      <c r="G113" s="314"/>
      <c r="H113" s="314" t="s">
        <v>5246</v>
      </c>
      <c r="I113" s="314" t="s">
        <v>5207</v>
      </c>
      <c r="J113" s="314">
        <v>20</v>
      </c>
      <c r="K113" s="328"/>
    </row>
    <row r="114" s="1" customFormat="1" ht="15" customHeight="1">
      <c r="B114" s="339"/>
      <c r="C114" s="314" t="s">
        <v>5247</v>
      </c>
      <c r="D114" s="314"/>
      <c r="E114" s="314"/>
      <c r="F114" s="337" t="s">
        <v>5205</v>
      </c>
      <c r="G114" s="314"/>
      <c r="H114" s="314" t="s">
        <v>5248</v>
      </c>
      <c r="I114" s="314" t="s">
        <v>5207</v>
      </c>
      <c r="J114" s="314">
        <v>120</v>
      </c>
      <c r="K114" s="328"/>
    </row>
    <row r="115" s="1" customFormat="1" ht="15" customHeight="1">
      <c r="B115" s="339"/>
      <c r="C115" s="314" t="s">
        <v>38</v>
      </c>
      <c r="D115" s="314"/>
      <c r="E115" s="314"/>
      <c r="F115" s="337" t="s">
        <v>5205</v>
      </c>
      <c r="G115" s="314"/>
      <c r="H115" s="314" t="s">
        <v>5249</v>
      </c>
      <c r="I115" s="314" t="s">
        <v>5240</v>
      </c>
      <c r="J115" s="314"/>
      <c r="K115" s="328"/>
    </row>
    <row r="116" s="1" customFormat="1" ht="15" customHeight="1">
      <c r="B116" s="339"/>
      <c r="C116" s="314" t="s">
        <v>48</v>
      </c>
      <c r="D116" s="314"/>
      <c r="E116" s="314"/>
      <c r="F116" s="337" t="s">
        <v>5205</v>
      </c>
      <c r="G116" s="314"/>
      <c r="H116" s="314" t="s">
        <v>5250</v>
      </c>
      <c r="I116" s="314" t="s">
        <v>5240</v>
      </c>
      <c r="J116" s="314"/>
      <c r="K116" s="328"/>
    </row>
    <row r="117" s="1" customFormat="1" ht="15" customHeight="1">
      <c r="B117" s="339"/>
      <c r="C117" s="314" t="s">
        <v>57</v>
      </c>
      <c r="D117" s="314"/>
      <c r="E117" s="314"/>
      <c r="F117" s="337" t="s">
        <v>5205</v>
      </c>
      <c r="G117" s="314"/>
      <c r="H117" s="314" t="s">
        <v>5251</v>
      </c>
      <c r="I117" s="314" t="s">
        <v>5252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5253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5199</v>
      </c>
      <c r="D123" s="329"/>
      <c r="E123" s="329"/>
      <c r="F123" s="329" t="s">
        <v>5200</v>
      </c>
      <c r="G123" s="330"/>
      <c r="H123" s="329" t="s">
        <v>54</v>
      </c>
      <c r="I123" s="329" t="s">
        <v>57</v>
      </c>
      <c r="J123" s="329" t="s">
        <v>5201</v>
      </c>
      <c r="K123" s="358"/>
    </row>
    <row r="124" s="1" customFormat="1" ht="17.25" customHeight="1">
      <c r="B124" s="357"/>
      <c r="C124" s="331" t="s">
        <v>5202</v>
      </c>
      <c r="D124" s="331"/>
      <c r="E124" s="331"/>
      <c r="F124" s="332" t="s">
        <v>5203</v>
      </c>
      <c r="G124" s="333"/>
      <c r="H124" s="331"/>
      <c r="I124" s="331"/>
      <c r="J124" s="331" t="s">
        <v>5204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5208</v>
      </c>
      <c r="D126" s="336"/>
      <c r="E126" s="336"/>
      <c r="F126" s="337" t="s">
        <v>5205</v>
      </c>
      <c r="G126" s="314"/>
      <c r="H126" s="314" t="s">
        <v>5245</v>
      </c>
      <c r="I126" s="314" t="s">
        <v>5207</v>
      </c>
      <c r="J126" s="314">
        <v>120</v>
      </c>
      <c r="K126" s="362"/>
    </row>
    <row r="127" s="1" customFormat="1" ht="15" customHeight="1">
      <c r="B127" s="359"/>
      <c r="C127" s="314" t="s">
        <v>5254</v>
      </c>
      <c r="D127" s="314"/>
      <c r="E127" s="314"/>
      <c r="F127" s="337" t="s">
        <v>5205</v>
      </c>
      <c r="G127" s="314"/>
      <c r="H127" s="314" t="s">
        <v>5255</v>
      </c>
      <c r="I127" s="314" t="s">
        <v>5207</v>
      </c>
      <c r="J127" s="314" t="s">
        <v>5256</v>
      </c>
      <c r="K127" s="362"/>
    </row>
    <row r="128" s="1" customFormat="1" ht="15" customHeight="1">
      <c r="B128" s="359"/>
      <c r="C128" s="314" t="s">
        <v>85</v>
      </c>
      <c r="D128" s="314"/>
      <c r="E128" s="314"/>
      <c r="F128" s="337" t="s">
        <v>5205</v>
      </c>
      <c r="G128" s="314"/>
      <c r="H128" s="314" t="s">
        <v>5257</v>
      </c>
      <c r="I128" s="314" t="s">
        <v>5207</v>
      </c>
      <c r="J128" s="314" t="s">
        <v>5256</v>
      </c>
      <c r="K128" s="362"/>
    </row>
    <row r="129" s="1" customFormat="1" ht="15" customHeight="1">
      <c r="B129" s="359"/>
      <c r="C129" s="314" t="s">
        <v>5216</v>
      </c>
      <c r="D129" s="314"/>
      <c r="E129" s="314"/>
      <c r="F129" s="337" t="s">
        <v>5211</v>
      </c>
      <c r="G129" s="314"/>
      <c r="H129" s="314" t="s">
        <v>5217</v>
      </c>
      <c r="I129" s="314" t="s">
        <v>5207</v>
      </c>
      <c r="J129" s="314">
        <v>15</v>
      </c>
      <c r="K129" s="362"/>
    </row>
    <row r="130" s="1" customFormat="1" ht="15" customHeight="1">
      <c r="B130" s="359"/>
      <c r="C130" s="340" t="s">
        <v>5218</v>
      </c>
      <c r="D130" s="340"/>
      <c r="E130" s="340"/>
      <c r="F130" s="341" t="s">
        <v>5211</v>
      </c>
      <c r="G130" s="340"/>
      <c r="H130" s="340" t="s">
        <v>5219</v>
      </c>
      <c r="I130" s="340" t="s">
        <v>5207</v>
      </c>
      <c r="J130" s="340">
        <v>15</v>
      </c>
      <c r="K130" s="362"/>
    </row>
    <row r="131" s="1" customFormat="1" ht="15" customHeight="1">
      <c r="B131" s="359"/>
      <c r="C131" s="340" t="s">
        <v>5220</v>
      </c>
      <c r="D131" s="340"/>
      <c r="E131" s="340"/>
      <c r="F131" s="341" t="s">
        <v>5211</v>
      </c>
      <c r="G131" s="340"/>
      <c r="H131" s="340" t="s">
        <v>5221</v>
      </c>
      <c r="I131" s="340" t="s">
        <v>5207</v>
      </c>
      <c r="J131" s="340">
        <v>20</v>
      </c>
      <c r="K131" s="362"/>
    </row>
    <row r="132" s="1" customFormat="1" ht="15" customHeight="1">
      <c r="B132" s="359"/>
      <c r="C132" s="340" t="s">
        <v>5222</v>
      </c>
      <c r="D132" s="340"/>
      <c r="E132" s="340"/>
      <c r="F132" s="341" t="s">
        <v>5211</v>
      </c>
      <c r="G132" s="340"/>
      <c r="H132" s="340" t="s">
        <v>5223</v>
      </c>
      <c r="I132" s="340" t="s">
        <v>5207</v>
      </c>
      <c r="J132" s="340">
        <v>20</v>
      </c>
      <c r="K132" s="362"/>
    </row>
    <row r="133" s="1" customFormat="1" ht="15" customHeight="1">
      <c r="B133" s="359"/>
      <c r="C133" s="314" t="s">
        <v>5210</v>
      </c>
      <c r="D133" s="314"/>
      <c r="E133" s="314"/>
      <c r="F133" s="337" t="s">
        <v>5211</v>
      </c>
      <c r="G133" s="314"/>
      <c r="H133" s="314" t="s">
        <v>5245</v>
      </c>
      <c r="I133" s="314" t="s">
        <v>5207</v>
      </c>
      <c r="J133" s="314">
        <v>50</v>
      </c>
      <c r="K133" s="362"/>
    </row>
    <row r="134" s="1" customFormat="1" ht="15" customHeight="1">
      <c r="B134" s="359"/>
      <c r="C134" s="314" t="s">
        <v>5224</v>
      </c>
      <c r="D134" s="314"/>
      <c r="E134" s="314"/>
      <c r="F134" s="337" t="s">
        <v>5211</v>
      </c>
      <c r="G134" s="314"/>
      <c r="H134" s="314" t="s">
        <v>5245</v>
      </c>
      <c r="I134" s="314" t="s">
        <v>5207</v>
      </c>
      <c r="J134" s="314">
        <v>50</v>
      </c>
      <c r="K134" s="362"/>
    </row>
    <row r="135" s="1" customFormat="1" ht="15" customHeight="1">
      <c r="B135" s="359"/>
      <c r="C135" s="314" t="s">
        <v>5230</v>
      </c>
      <c r="D135" s="314"/>
      <c r="E135" s="314"/>
      <c r="F135" s="337" t="s">
        <v>5211</v>
      </c>
      <c r="G135" s="314"/>
      <c r="H135" s="314" t="s">
        <v>5245</v>
      </c>
      <c r="I135" s="314" t="s">
        <v>5207</v>
      </c>
      <c r="J135" s="314">
        <v>50</v>
      </c>
      <c r="K135" s="362"/>
    </row>
    <row r="136" s="1" customFormat="1" ht="15" customHeight="1">
      <c r="B136" s="359"/>
      <c r="C136" s="314" t="s">
        <v>5232</v>
      </c>
      <c r="D136" s="314"/>
      <c r="E136" s="314"/>
      <c r="F136" s="337" t="s">
        <v>5211</v>
      </c>
      <c r="G136" s="314"/>
      <c r="H136" s="314" t="s">
        <v>5245</v>
      </c>
      <c r="I136" s="314" t="s">
        <v>5207</v>
      </c>
      <c r="J136" s="314">
        <v>50</v>
      </c>
      <c r="K136" s="362"/>
    </row>
    <row r="137" s="1" customFormat="1" ht="15" customHeight="1">
      <c r="B137" s="359"/>
      <c r="C137" s="314" t="s">
        <v>5233</v>
      </c>
      <c r="D137" s="314"/>
      <c r="E137" s="314"/>
      <c r="F137" s="337" t="s">
        <v>5211</v>
      </c>
      <c r="G137" s="314"/>
      <c r="H137" s="314" t="s">
        <v>5258</v>
      </c>
      <c r="I137" s="314" t="s">
        <v>5207</v>
      </c>
      <c r="J137" s="314">
        <v>255</v>
      </c>
      <c r="K137" s="362"/>
    </row>
    <row r="138" s="1" customFormat="1" ht="15" customHeight="1">
      <c r="B138" s="359"/>
      <c r="C138" s="314" t="s">
        <v>5235</v>
      </c>
      <c r="D138" s="314"/>
      <c r="E138" s="314"/>
      <c r="F138" s="337" t="s">
        <v>5205</v>
      </c>
      <c r="G138" s="314"/>
      <c r="H138" s="314" t="s">
        <v>5259</v>
      </c>
      <c r="I138" s="314" t="s">
        <v>5237</v>
      </c>
      <c r="J138" s="314"/>
      <c r="K138" s="362"/>
    </row>
    <row r="139" s="1" customFormat="1" ht="15" customHeight="1">
      <c r="B139" s="359"/>
      <c r="C139" s="314" t="s">
        <v>5238</v>
      </c>
      <c r="D139" s="314"/>
      <c r="E139" s="314"/>
      <c r="F139" s="337" t="s">
        <v>5205</v>
      </c>
      <c r="G139" s="314"/>
      <c r="H139" s="314" t="s">
        <v>5260</v>
      </c>
      <c r="I139" s="314" t="s">
        <v>5240</v>
      </c>
      <c r="J139" s="314"/>
      <c r="K139" s="362"/>
    </row>
    <row r="140" s="1" customFormat="1" ht="15" customHeight="1">
      <c r="B140" s="359"/>
      <c r="C140" s="314" t="s">
        <v>5241</v>
      </c>
      <c r="D140" s="314"/>
      <c r="E140" s="314"/>
      <c r="F140" s="337" t="s">
        <v>5205</v>
      </c>
      <c r="G140" s="314"/>
      <c r="H140" s="314" t="s">
        <v>5241</v>
      </c>
      <c r="I140" s="314" t="s">
        <v>5240</v>
      </c>
      <c r="J140" s="314"/>
      <c r="K140" s="362"/>
    </row>
    <row r="141" s="1" customFormat="1" ht="15" customHeight="1">
      <c r="B141" s="359"/>
      <c r="C141" s="314" t="s">
        <v>38</v>
      </c>
      <c r="D141" s="314"/>
      <c r="E141" s="314"/>
      <c r="F141" s="337" t="s">
        <v>5205</v>
      </c>
      <c r="G141" s="314"/>
      <c r="H141" s="314" t="s">
        <v>5261</v>
      </c>
      <c r="I141" s="314" t="s">
        <v>5240</v>
      </c>
      <c r="J141" s="314"/>
      <c r="K141" s="362"/>
    </row>
    <row r="142" s="1" customFormat="1" ht="15" customHeight="1">
      <c r="B142" s="359"/>
      <c r="C142" s="314" t="s">
        <v>5262</v>
      </c>
      <c r="D142" s="314"/>
      <c r="E142" s="314"/>
      <c r="F142" s="337" t="s">
        <v>5205</v>
      </c>
      <c r="G142" s="314"/>
      <c r="H142" s="314" t="s">
        <v>5263</v>
      </c>
      <c r="I142" s="314" t="s">
        <v>5240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5264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5199</v>
      </c>
      <c r="D148" s="329"/>
      <c r="E148" s="329"/>
      <c r="F148" s="329" t="s">
        <v>5200</v>
      </c>
      <c r="G148" s="330"/>
      <c r="H148" s="329" t="s">
        <v>54</v>
      </c>
      <c r="I148" s="329" t="s">
        <v>57</v>
      </c>
      <c r="J148" s="329" t="s">
        <v>5201</v>
      </c>
      <c r="K148" s="328"/>
    </row>
    <row r="149" s="1" customFormat="1" ht="17.25" customHeight="1">
      <c r="B149" s="326"/>
      <c r="C149" s="331" t="s">
        <v>5202</v>
      </c>
      <c r="D149" s="331"/>
      <c r="E149" s="331"/>
      <c r="F149" s="332" t="s">
        <v>5203</v>
      </c>
      <c r="G149" s="333"/>
      <c r="H149" s="331"/>
      <c r="I149" s="331"/>
      <c r="J149" s="331" t="s">
        <v>5204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5208</v>
      </c>
      <c r="D151" s="314"/>
      <c r="E151" s="314"/>
      <c r="F151" s="367" t="s">
        <v>5205</v>
      </c>
      <c r="G151" s="314"/>
      <c r="H151" s="366" t="s">
        <v>5245</v>
      </c>
      <c r="I151" s="366" t="s">
        <v>5207</v>
      </c>
      <c r="J151" s="366">
        <v>120</v>
      </c>
      <c r="K151" s="362"/>
    </row>
    <row r="152" s="1" customFormat="1" ht="15" customHeight="1">
      <c r="B152" s="339"/>
      <c r="C152" s="366" t="s">
        <v>5254</v>
      </c>
      <c r="D152" s="314"/>
      <c r="E152" s="314"/>
      <c r="F152" s="367" t="s">
        <v>5205</v>
      </c>
      <c r="G152" s="314"/>
      <c r="H152" s="366" t="s">
        <v>5265</v>
      </c>
      <c r="I152" s="366" t="s">
        <v>5207</v>
      </c>
      <c r="J152" s="366" t="s">
        <v>5256</v>
      </c>
      <c r="K152" s="362"/>
    </row>
    <row r="153" s="1" customFormat="1" ht="15" customHeight="1">
      <c r="B153" s="339"/>
      <c r="C153" s="366" t="s">
        <v>85</v>
      </c>
      <c r="D153" s="314"/>
      <c r="E153" s="314"/>
      <c r="F153" s="367" t="s">
        <v>5205</v>
      </c>
      <c r="G153" s="314"/>
      <c r="H153" s="366" t="s">
        <v>5266</v>
      </c>
      <c r="I153" s="366" t="s">
        <v>5207</v>
      </c>
      <c r="J153" s="366" t="s">
        <v>5256</v>
      </c>
      <c r="K153" s="362"/>
    </row>
    <row r="154" s="1" customFormat="1" ht="15" customHeight="1">
      <c r="B154" s="339"/>
      <c r="C154" s="366" t="s">
        <v>5210</v>
      </c>
      <c r="D154" s="314"/>
      <c r="E154" s="314"/>
      <c r="F154" s="367" t="s">
        <v>5211</v>
      </c>
      <c r="G154" s="314"/>
      <c r="H154" s="366" t="s">
        <v>5245</v>
      </c>
      <c r="I154" s="366" t="s">
        <v>5207</v>
      </c>
      <c r="J154" s="366">
        <v>50</v>
      </c>
      <c r="K154" s="362"/>
    </row>
    <row r="155" s="1" customFormat="1" ht="15" customHeight="1">
      <c r="B155" s="339"/>
      <c r="C155" s="366" t="s">
        <v>5213</v>
      </c>
      <c r="D155" s="314"/>
      <c r="E155" s="314"/>
      <c r="F155" s="367" t="s">
        <v>5205</v>
      </c>
      <c r="G155" s="314"/>
      <c r="H155" s="366" t="s">
        <v>5245</v>
      </c>
      <c r="I155" s="366" t="s">
        <v>5215</v>
      </c>
      <c r="J155" s="366"/>
      <c r="K155" s="362"/>
    </row>
    <row r="156" s="1" customFormat="1" ht="15" customHeight="1">
      <c r="B156" s="339"/>
      <c r="C156" s="366" t="s">
        <v>5224</v>
      </c>
      <c r="D156" s="314"/>
      <c r="E156" s="314"/>
      <c r="F156" s="367" t="s">
        <v>5211</v>
      </c>
      <c r="G156" s="314"/>
      <c r="H156" s="366" t="s">
        <v>5245</v>
      </c>
      <c r="I156" s="366" t="s">
        <v>5207</v>
      </c>
      <c r="J156" s="366">
        <v>50</v>
      </c>
      <c r="K156" s="362"/>
    </row>
    <row r="157" s="1" customFormat="1" ht="15" customHeight="1">
      <c r="B157" s="339"/>
      <c r="C157" s="366" t="s">
        <v>5232</v>
      </c>
      <c r="D157" s="314"/>
      <c r="E157" s="314"/>
      <c r="F157" s="367" t="s">
        <v>5211</v>
      </c>
      <c r="G157" s="314"/>
      <c r="H157" s="366" t="s">
        <v>5245</v>
      </c>
      <c r="I157" s="366" t="s">
        <v>5207</v>
      </c>
      <c r="J157" s="366">
        <v>50</v>
      </c>
      <c r="K157" s="362"/>
    </row>
    <row r="158" s="1" customFormat="1" ht="15" customHeight="1">
      <c r="B158" s="339"/>
      <c r="C158" s="366" t="s">
        <v>5230</v>
      </c>
      <c r="D158" s="314"/>
      <c r="E158" s="314"/>
      <c r="F158" s="367" t="s">
        <v>5211</v>
      </c>
      <c r="G158" s="314"/>
      <c r="H158" s="366" t="s">
        <v>5245</v>
      </c>
      <c r="I158" s="366" t="s">
        <v>5207</v>
      </c>
      <c r="J158" s="366">
        <v>50</v>
      </c>
      <c r="K158" s="362"/>
    </row>
    <row r="159" s="1" customFormat="1" ht="15" customHeight="1">
      <c r="B159" s="339"/>
      <c r="C159" s="366" t="s">
        <v>127</v>
      </c>
      <c r="D159" s="314"/>
      <c r="E159" s="314"/>
      <c r="F159" s="367" t="s">
        <v>5205</v>
      </c>
      <c r="G159" s="314"/>
      <c r="H159" s="366" t="s">
        <v>5267</v>
      </c>
      <c r="I159" s="366" t="s">
        <v>5207</v>
      </c>
      <c r="J159" s="366" t="s">
        <v>5268</v>
      </c>
      <c r="K159" s="362"/>
    </row>
    <row r="160" s="1" customFormat="1" ht="15" customHeight="1">
      <c r="B160" s="339"/>
      <c r="C160" s="366" t="s">
        <v>5269</v>
      </c>
      <c r="D160" s="314"/>
      <c r="E160" s="314"/>
      <c r="F160" s="367" t="s">
        <v>5205</v>
      </c>
      <c r="G160" s="314"/>
      <c r="H160" s="366" t="s">
        <v>5270</v>
      </c>
      <c r="I160" s="366" t="s">
        <v>5240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5271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5199</v>
      </c>
      <c r="D166" s="329"/>
      <c r="E166" s="329"/>
      <c r="F166" s="329" t="s">
        <v>5200</v>
      </c>
      <c r="G166" s="371"/>
      <c r="H166" s="372" t="s">
        <v>54</v>
      </c>
      <c r="I166" s="372" t="s">
        <v>57</v>
      </c>
      <c r="J166" s="329" t="s">
        <v>5201</v>
      </c>
      <c r="K166" s="306"/>
    </row>
    <row r="167" s="1" customFormat="1" ht="17.25" customHeight="1">
      <c r="B167" s="307"/>
      <c r="C167" s="331" t="s">
        <v>5202</v>
      </c>
      <c r="D167" s="331"/>
      <c r="E167" s="331"/>
      <c r="F167" s="332" t="s">
        <v>5203</v>
      </c>
      <c r="G167" s="373"/>
      <c r="H167" s="374"/>
      <c r="I167" s="374"/>
      <c r="J167" s="331" t="s">
        <v>5204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5208</v>
      </c>
      <c r="D169" s="314"/>
      <c r="E169" s="314"/>
      <c r="F169" s="337" t="s">
        <v>5205</v>
      </c>
      <c r="G169" s="314"/>
      <c r="H169" s="314" t="s">
        <v>5245</v>
      </c>
      <c r="I169" s="314" t="s">
        <v>5207</v>
      </c>
      <c r="J169" s="314">
        <v>120</v>
      </c>
      <c r="K169" s="362"/>
    </row>
    <row r="170" s="1" customFormat="1" ht="15" customHeight="1">
      <c r="B170" s="339"/>
      <c r="C170" s="314" t="s">
        <v>5254</v>
      </c>
      <c r="D170" s="314"/>
      <c r="E170" s="314"/>
      <c r="F170" s="337" t="s">
        <v>5205</v>
      </c>
      <c r="G170" s="314"/>
      <c r="H170" s="314" t="s">
        <v>5255</v>
      </c>
      <c r="I170" s="314" t="s">
        <v>5207</v>
      </c>
      <c r="J170" s="314" t="s">
        <v>5256</v>
      </c>
      <c r="K170" s="362"/>
    </row>
    <row r="171" s="1" customFormat="1" ht="15" customHeight="1">
      <c r="B171" s="339"/>
      <c r="C171" s="314" t="s">
        <v>85</v>
      </c>
      <c r="D171" s="314"/>
      <c r="E171" s="314"/>
      <c r="F171" s="337" t="s">
        <v>5205</v>
      </c>
      <c r="G171" s="314"/>
      <c r="H171" s="314" t="s">
        <v>5272</v>
      </c>
      <c r="I171" s="314" t="s">
        <v>5207</v>
      </c>
      <c r="J171" s="314" t="s">
        <v>5256</v>
      </c>
      <c r="K171" s="362"/>
    </row>
    <row r="172" s="1" customFormat="1" ht="15" customHeight="1">
      <c r="B172" s="339"/>
      <c r="C172" s="314" t="s">
        <v>5210</v>
      </c>
      <c r="D172" s="314"/>
      <c r="E172" s="314"/>
      <c r="F172" s="337" t="s">
        <v>5211</v>
      </c>
      <c r="G172" s="314"/>
      <c r="H172" s="314" t="s">
        <v>5272</v>
      </c>
      <c r="I172" s="314" t="s">
        <v>5207</v>
      </c>
      <c r="J172" s="314">
        <v>50</v>
      </c>
      <c r="K172" s="362"/>
    </row>
    <row r="173" s="1" customFormat="1" ht="15" customHeight="1">
      <c r="B173" s="339"/>
      <c r="C173" s="314" t="s">
        <v>5213</v>
      </c>
      <c r="D173" s="314"/>
      <c r="E173" s="314"/>
      <c r="F173" s="337" t="s">
        <v>5205</v>
      </c>
      <c r="G173" s="314"/>
      <c r="H173" s="314" t="s">
        <v>5272</v>
      </c>
      <c r="I173" s="314" t="s">
        <v>5215</v>
      </c>
      <c r="J173" s="314"/>
      <c r="K173" s="362"/>
    </row>
    <row r="174" s="1" customFormat="1" ht="15" customHeight="1">
      <c r="B174" s="339"/>
      <c r="C174" s="314" t="s">
        <v>5224</v>
      </c>
      <c r="D174" s="314"/>
      <c r="E174" s="314"/>
      <c r="F174" s="337" t="s">
        <v>5211</v>
      </c>
      <c r="G174" s="314"/>
      <c r="H174" s="314" t="s">
        <v>5272</v>
      </c>
      <c r="I174" s="314" t="s">
        <v>5207</v>
      </c>
      <c r="J174" s="314">
        <v>50</v>
      </c>
      <c r="K174" s="362"/>
    </row>
    <row r="175" s="1" customFormat="1" ht="15" customHeight="1">
      <c r="B175" s="339"/>
      <c r="C175" s="314" t="s">
        <v>5232</v>
      </c>
      <c r="D175" s="314"/>
      <c r="E175" s="314"/>
      <c r="F175" s="337" t="s">
        <v>5211</v>
      </c>
      <c r="G175" s="314"/>
      <c r="H175" s="314" t="s">
        <v>5272</v>
      </c>
      <c r="I175" s="314" t="s">
        <v>5207</v>
      </c>
      <c r="J175" s="314">
        <v>50</v>
      </c>
      <c r="K175" s="362"/>
    </row>
    <row r="176" s="1" customFormat="1" ht="15" customHeight="1">
      <c r="B176" s="339"/>
      <c r="C176" s="314" t="s">
        <v>5230</v>
      </c>
      <c r="D176" s="314"/>
      <c r="E176" s="314"/>
      <c r="F176" s="337" t="s">
        <v>5211</v>
      </c>
      <c r="G176" s="314"/>
      <c r="H176" s="314" t="s">
        <v>5272</v>
      </c>
      <c r="I176" s="314" t="s">
        <v>5207</v>
      </c>
      <c r="J176" s="314">
        <v>50</v>
      </c>
      <c r="K176" s="362"/>
    </row>
    <row r="177" s="1" customFormat="1" ht="15" customHeight="1">
      <c r="B177" s="339"/>
      <c r="C177" s="314" t="s">
        <v>146</v>
      </c>
      <c r="D177" s="314"/>
      <c r="E177" s="314"/>
      <c r="F177" s="337" t="s">
        <v>5205</v>
      </c>
      <c r="G177" s="314"/>
      <c r="H177" s="314" t="s">
        <v>5273</v>
      </c>
      <c r="I177" s="314" t="s">
        <v>5274</v>
      </c>
      <c r="J177" s="314"/>
      <c r="K177" s="362"/>
    </row>
    <row r="178" s="1" customFormat="1" ht="15" customHeight="1">
      <c r="B178" s="339"/>
      <c r="C178" s="314" t="s">
        <v>57</v>
      </c>
      <c r="D178" s="314"/>
      <c r="E178" s="314"/>
      <c r="F178" s="337" t="s">
        <v>5205</v>
      </c>
      <c r="G178" s="314"/>
      <c r="H178" s="314" t="s">
        <v>5275</v>
      </c>
      <c r="I178" s="314" t="s">
        <v>5276</v>
      </c>
      <c r="J178" s="314">
        <v>1</v>
      </c>
      <c r="K178" s="362"/>
    </row>
    <row r="179" s="1" customFormat="1" ht="15" customHeight="1">
      <c r="B179" s="339"/>
      <c r="C179" s="314" t="s">
        <v>53</v>
      </c>
      <c r="D179" s="314"/>
      <c r="E179" s="314"/>
      <c r="F179" s="337" t="s">
        <v>5205</v>
      </c>
      <c r="G179" s="314"/>
      <c r="H179" s="314" t="s">
        <v>5277</v>
      </c>
      <c r="I179" s="314" t="s">
        <v>5207</v>
      </c>
      <c r="J179" s="314">
        <v>20</v>
      </c>
      <c r="K179" s="362"/>
    </row>
    <row r="180" s="1" customFormat="1" ht="15" customHeight="1">
      <c r="B180" s="339"/>
      <c r="C180" s="314" t="s">
        <v>54</v>
      </c>
      <c r="D180" s="314"/>
      <c r="E180" s="314"/>
      <c r="F180" s="337" t="s">
        <v>5205</v>
      </c>
      <c r="G180" s="314"/>
      <c r="H180" s="314" t="s">
        <v>5278</v>
      </c>
      <c r="I180" s="314" t="s">
        <v>5207</v>
      </c>
      <c r="J180" s="314">
        <v>255</v>
      </c>
      <c r="K180" s="362"/>
    </row>
    <row r="181" s="1" customFormat="1" ht="15" customHeight="1">
      <c r="B181" s="339"/>
      <c r="C181" s="314" t="s">
        <v>147</v>
      </c>
      <c r="D181" s="314"/>
      <c r="E181" s="314"/>
      <c r="F181" s="337" t="s">
        <v>5205</v>
      </c>
      <c r="G181" s="314"/>
      <c r="H181" s="314" t="s">
        <v>5169</v>
      </c>
      <c r="I181" s="314" t="s">
        <v>5207</v>
      </c>
      <c r="J181" s="314">
        <v>10</v>
      </c>
      <c r="K181" s="362"/>
    </row>
    <row r="182" s="1" customFormat="1" ht="15" customHeight="1">
      <c r="B182" s="339"/>
      <c r="C182" s="314" t="s">
        <v>148</v>
      </c>
      <c r="D182" s="314"/>
      <c r="E182" s="314"/>
      <c r="F182" s="337" t="s">
        <v>5205</v>
      </c>
      <c r="G182" s="314"/>
      <c r="H182" s="314" t="s">
        <v>5279</v>
      </c>
      <c r="I182" s="314" t="s">
        <v>5240</v>
      </c>
      <c r="J182" s="314"/>
      <c r="K182" s="362"/>
    </row>
    <row r="183" s="1" customFormat="1" ht="15" customHeight="1">
      <c r="B183" s="339"/>
      <c r="C183" s="314" t="s">
        <v>5280</v>
      </c>
      <c r="D183" s="314"/>
      <c r="E183" s="314"/>
      <c r="F183" s="337" t="s">
        <v>5205</v>
      </c>
      <c r="G183" s="314"/>
      <c r="H183" s="314" t="s">
        <v>5281</v>
      </c>
      <c r="I183" s="314" t="s">
        <v>5240</v>
      </c>
      <c r="J183" s="314"/>
      <c r="K183" s="362"/>
    </row>
    <row r="184" s="1" customFormat="1" ht="15" customHeight="1">
      <c r="B184" s="339"/>
      <c r="C184" s="314" t="s">
        <v>5269</v>
      </c>
      <c r="D184" s="314"/>
      <c r="E184" s="314"/>
      <c r="F184" s="337" t="s">
        <v>5205</v>
      </c>
      <c r="G184" s="314"/>
      <c r="H184" s="314" t="s">
        <v>5282</v>
      </c>
      <c r="I184" s="314" t="s">
        <v>5240</v>
      </c>
      <c r="J184" s="314"/>
      <c r="K184" s="362"/>
    </row>
    <row r="185" s="1" customFormat="1" ht="15" customHeight="1">
      <c r="B185" s="339"/>
      <c r="C185" s="314" t="s">
        <v>150</v>
      </c>
      <c r="D185" s="314"/>
      <c r="E185" s="314"/>
      <c r="F185" s="337" t="s">
        <v>5211</v>
      </c>
      <c r="G185" s="314"/>
      <c r="H185" s="314" t="s">
        <v>5283</v>
      </c>
      <c r="I185" s="314" t="s">
        <v>5207</v>
      </c>
      <c r="J185" s="314">
        <v>50</v>
      </c>
      <c r="K185" s="362"/>
    </row>
    <row r="186" s="1" customFormat="1" ht="15" customHeight="1">
      <c r="B186" s="339"/>
      <c r="C186" s="314" t="s">
        <v>5284</v>
      </c>
      <c r="D186" s="314"/>
      <c r="E186" s="314"/>
      <c r="F186" s="337" t="s">
        <v>5211</v>
      </c>
      <c r="G186" s="314"/>
      <c r="H186" s="314" t="s">
        <v>5285</v>
      </c>
      <c r="I186" s="314" t="s">
        <v>5286</v>
      </c>
      <c r="J186" s="314"/>
      <c r="K186" s="362"/>
    </row>
    <row r="187" s="1" customFormat="1" ht="15" customHeight="1">
      <c r="B187" s="339"/>
      <c r="C187" s="314" t="s">
        <v>5287</v>
      </c>
      <c r="D187" s="314"/>
      <c r="E187" s="314"/>
      <c r="F187" s="337" t="s">
        <v>5211</v>
      </c>
      <c r="G187" s="314"/>
      <c r="H187" s="314" t="s">
        <v>5288</v>
      </c>
      <c r="I187" s="314" t="s">
        <v>5286</v>
      </c>
      <c r="J187" s="314"/>
      <c r="K187" s="362"/>
    </row>
    <row r="188" s="1" customFormat="1" ht="15" customHeight="1">
      <c r="B188" s="339"/>
      <c r="C188" s="314" t="s">
        <v>5289</v>
      </c>
      <c r="D188" s="314"/>
      <c r="E188" s="314"/>
      <c r="F188" s="337" t="s">
        <v>5211</v>
      </c>
      <c r="G188" s="314"/>
      <c r="H188" s="314" t="s">
        <v>5290</v>
      </c>
      <c r="I188" s="314" t="s">
        <v>5286</v>
      </c>
      <c r="J188" s="314"/>
      <c r="K188" s="362"/>
    </row>
    <row r="189" s="1" customFormat="1" ht="15" customHeight="1">
      <c r="B189" s="339"/>
      <c r="C189" s="375" t="s">
        <v>5291</v>
      </c>
      <c r="D189" s="314"/>
      <c r="E189" s="314"/>
      <c r="F189" s="337" t="s">
        <v>5211</v>
      </c>
      <c r="G189" s="314"/>
      <c r="H189" s="314" t="s">
        <v>5292</v>
      </c>
      <c r="I189" s="314" t="s">
        <v>5293</v>
      </c>
      <c r="J189" s="376" t="s">
        <v>5294</v>
      </c>
      <c r="K189" s="362"/>
    </row>
    <row r="190" s="1" customFormat="1" ht="15" customHeight="1">
      <c r="B190" s="339"/>
      <c r="C190" s="375" t="s">
        <v>42</v>
      </c>
      <c r="D190" s="314"/>
      <c r="E190" s="314"/>
      <c r="F190" s="337" t="s">
        <v>5205</v>
      </c>
      <c r="G190" s="314"/>
      <c r="H190" s="311" t="s">
        <v>5295</v>
      </c>
      <c r="I190" s="314" t="s">
        <v>5296</v>
      </c>
      <c r="J190" s="314"/>
      <c r="K190" s="362"/>
    </row>
    <row r="191" s="1" customFormat="1" ht="15" customHeight="1">
      <c r="B191" s="339"/>
      <c r="C191" s="375" t="s">
        <v>5297</v>
      </c>
      <c r="D191" s="314"/>
      <c r="E191" s="314"/>
      <c r="F191" s="337" t="s">
        <v>5205</v>
      </c>
      <c r="G191" s="314"/>
      <c r="H191" s="314" t="s">
        <v>5298</v>
      </c>
      <c r="I191" s="314" t="s">
        <v>5240</v>
      </c>
      <c r="J191" s="314"/>
      <c r="K191" s="362"/>
    </row>
    <row r="192" s="1" customFormat="1" ht="15" customHeight="1">
      <c r="B192" s="339"/>
      <c r="C192" s="375" t="s">
        <v>5299</v>
      </c>
      <c r="D192" s="314"/>
      <c r="E192" s="314"/>
      <c r="F192" s="337" t="s">
        <v>5205</v>
      </c>
      <c r="G192" s="314"/>
      <c r="H192" s="314" t="s">
        <v>5300</v>
      </c>
      <c r="I192" s="314" t="s">
        <v>5240</v>
      </c>
      <c r="J192" s="314"/>
      <c r="K192" s="362"/>
    </row>
    <row r="193" s="1" customFormat="1" ht="15" customHeight="1">
      <c r="B193" s="339"/>
      <c r="C193" s="375" t="s">
        <v>5301</v>
      </c>
      <c r="D193" s="314"/>
      <c r="E193" s="314"/>
      <c r="F193" s="337" t="s">
        <v>5211</v>
      </c>
      <c r="G193" s="314"/>
      <c r="H193" s="314" t="s">
        <v>5302</v>
      </c>
      <c r="I193" s="314" t="s">
        <v>5240</v>
      </c>
      <c r="J193" s="314"/>
      <c r="K193" s="362"/>
    </row>
    <row r="194" s="1" customFormat="1" ht="15" customHeight="1">
      <c r="B194" s="368"/>
      <c r="C194" s="377"/>
      <c r="D194" s="348"/>
      <c r="E194" s="348"/>
      <c r="F194" s="348"/>
      <c r="G194" s="348"/>
      <c r="H194" s="348"/>
      <c r="I194" s="348"/>
      <c r="J194" s="348"/>
      <c r="K194" s="369"/>
    </row>
    <row r="195" s="1" customFormat="1" ht="18.75" customHeight="1">
      <c r="B195" s="350"/>
      <c r="C195" s="360"/>
      <c r="D195" s="360"/>
      <c r="E195" s="360"/>
      <c r="F195" s="370"/>
      <c r="G195" s="360"/>
      <c r="H195" s="360"/>
      <c r="I195" s="360"/>
      <c r="J195" s="360"/>
      <c r="K195" s="350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</row>
    <row r="198" s="1" customFormat="1" ht="13.5">
      <c r="B198" s="301"/>
      <c r="C198" s="302"/>
      <c r="D198" s="302"/>
      <c r="E198" s="302"/>
      <c r="F198" s="302"/>
      <c r="G198" s="302"/>
      <c r="H198" s="302"/>
      <c r="I198" s="302"/>
      <c r="J198" s="302"/>
      <c r="K198" s="303"/>
    </row>
    <row r="199" s="1" customFormat="1" ht="21">
      <c r="B199" s="304"/>
      <c r="C199" s="305" t="s">
        <v>5303</v>
      </c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5.5" customHeight="1">
      <c r="B200" s="304"/>
      <c r="C200" s="378" t="s">
        <v>5304</v>
      </c>
      <c r="D200" s="378"/>
      <c r="E200" s="378"/>
      <c r="F200" s="378" t="s">
        <v>5305</v>
      </c>
      <c r="G200" s="379"/>
      <c r="H200" s="378" t="s">
        <v>5306</v>
      </c>
      <c r="I200" s="378"/>
      <c r="J200" s="378"/>
      <c r="K200" s="306"/>
    </row>
    <row r="201" s="1" customFormat="1" ht="5.25" customHeight="1">
      <c r="B201" s="339"/>
      <c r="C201" s="334"/>
      <c r="D201" s="334"/>
      <c r="E201" s="334"/>
      <c r="F201" s="334"/>
      <c r="G201" s="360"/>
      <c r="H201" s="334"/>
      <c r="I201" s="334"/>
      <c r="J201" s="334"/>
      <c r="K201" s="362"/>
    </row>
    <row r="202" s="1" customFormat="1" ht="15" customHeight="1">
      <c r="B202" s="339"/>
      <c r="C202" s="314" t="s">
        <v>5296</v>
      </c>
      <c r="D202" s="314"/>
      <c r="E202" s="314"/>
      <c r="F202" s="337" t="s">
        <v>43</v>
      </c>
      <c r="G202" s="314"/>
      <c r="H202" s="314" t="s">
        <v>5307</v>
      </c>
      <c r="I202" s="314"/>
      <c r="J202" s="314"/>
      <c r="K202" s="362"/>
    </row>
    <row r="203" s="1" customFormat="1" ht="15" customHeight="1">
      <c r="B203" s="339"/>
      <c r="C203" s="314"/>
      <c r="D203" s="314"/>
      <c r="E203" s="314"/>
      <c r="F203" s="337" t="s">
        <v>44</v>
      </c>
      <c r="G203" s="314"/>
      <c r="H203" s="314" t="s">
        <v>5308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47</v>
      </c>
      <c r="G204" s="314"/>
      <c r="H204" s="314" t="s">
        <v>5309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45</v>
      </c>
      <c r="G205" s="314"/>
      <c r="H205" s="314" t="s">
        <v>5310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46</v>
      </c>
      <c r="G206" s="314"/>
      <c r="H206" s="314" t="s">
        <v>5311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/>
      <c r="G207" s="314"/>
      <c r="H207" s="314"/>
      <c r="I207" s="314"/>
      <c r="J207" s="314"/>
      <c r="K207" s="362"/>
    </row>
    <row r="208" s="1" customFormat="1" ht="15" customHeight="1">
      <c r="B208" s="339"/>
      <c r="C208" s="314" t="s">
        <v>5252</v>
      </c>
      <c r="D208" s="314"/>
      <c r="E208" s="314"/>
      <c r="F208" s="337" t="s">
        <v>78</v>
      </c>
      <c r="G208" s="314"/>
      <c r="H208" s="314" t="s">
        <v>5312</v>
      </c>
      <c r="I208" s="314"/>
      <c r="J208" s="314"/>
      <c r="K208" s="362"/>
    </row>
    <row r="209" s="1" customFormat="1" ht="15" customHeight="1">
      <c r="B209" s="339"/>
      <c r="C209" s="314"/>
      <c r="D209" s="314"/>
      <c r="E209" s="314"/>
      <c r="F209" s="337" t="s">
        <v>5151</v>
      </c>
      <c r="G209" s="314"/>
      <c r="H209" s="314" t="s">
        <v>5152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5149</v>
      </c>
      <c r="G210" s="314"/>
      <c r="H210" s="314" t="s">
        <v>5313</v>
      </c>
      <c r="I210" s="314"/>
      <c r="J210" s="314"/>
      <c r="K210" s="362"/>
    </row>
    <row r="211" s="1" customFormat="1" ht="15" customHeight="1">
      <c r="B211" s="380"/>
      <c r="C211" s="314"/>
      <c r="D211" s="314"/>
      <c r="E211" s="314"/>
      <c r="F211" s="337" t="s">
        <v>5153</v>
      </c>
      <c r="G211" s="375"/>
      <c r="H211" s="366" t="s">
        <v>91</v>
      </c>
      <c r="I211" s="366"/>
      <c r="J211" s="366"/>
      <c r="K211" s="381"/>
    </row>
    <row r="212" s="1" customFormat="1" ht="15" customHeight="1">
      <c r="B212" s="380"/>
      <c r="C212" s="314"/>
      <c r="D212" s="314"/>
      <c r="E212" s="314"/>
      <c r="F212" s="337" t="s">
        <v>2946</v>
      </c>
      <c r="G212" s="375"/>
      <c r="H212" s="366" t="s">
        <v>5314</v>
      </c>
      <c r="I212" s="366"/>
      <c r="J212" s="366"/>
      <c r="K212" s="381"/>
    </row>
    <row r="213" s="1" customFormat="1" ht="15" customHeight="1">
      <c r="B213" s="380"/>
      <c r="C213" s="314"/>
      <c r="D213" s="314"/>
      <c r="E213" s="314"/>
      <c r="F213" s="337"/>
      <c r="G213" s="375"/>
      <c r="H213" s="366"/>
      <c r="I213" s="366"/>
      <c r="J213" s="366"/>
      <c r="K213" s="381"/>
    </row>
    <row r="214" s="1" customFormat="1" ht="15" customHeight="1">
      <c r="B214" s="380"/>
      <c r="C214" s="314" t="s">
        <v>5276</v>
      </c>
      <c r="D214" s="314"/>
      <c r="E214" s="314"/>
      <c r="F214" s="337">
        <v>1</v>
      </c>
      <c r="G214" s="375"/>
      <c r="H214" s="366" t="s">
        <v>5315</v>
      </c>
      <c r="I214" s="366"/>
      <c r="J214" s="366"/>
      <c r="K214" s="381"/>
    </row>
    <row r="215" s="1" customFormat="1" ht="15" customHeight="1">
      <c r="B215" s="380"/>
      <c r="C215" s="314"/>
      <c r="D215" s="314"/>
      <c r="E215" s="314"/>
      <c r="F215" s="337">
        <v>2</v>
      </c>
      <c r="G215" s="375"/>
      <c r="H215" s="366" t="s">
        <v>5316</v>
      </c>
      <c r="I215" s="366"/>
      <c r="J215" s="366"/>
      <c r="K215" s="381"/>
    </row>
    <row r="216" s="1" customFormat="1" ht="15" customHeight="1">
      <c r="B216" s="380"/>
      <c r="C216" s="314"/>
      <c r="D216" s="314"/>
      <c r="E216" s="314"/>
      <c r="F216" s="337">
        <v>3</v>
      </c>
      <c r="G216" s="375"/>
      <c r="H216" s="366" t="s">
        <v>5317</v>
      </c>
      <c r="I216" s="366"/>
      <c r="J216" s="366"/>
      <c r="K216" s="381"/>
    </row>
    <row r="217" s="1" customFormat="1" ht="15" customHeight="1">
      <c r="B217" s="380"/>
      <c r="C217" s="314"/>
      <c r="D217" s="314"/>
      <c r="E217" s="314"/>
      <c r="F217" s="337">
        <v>4</v>
      </c>
      <c r="G217" s="375"/>
      <c r="H217" s="366" t="s">
        <v>5318</v>
      </c>
      <c r="I217" s="366"/>
      <c r="J217" s="366"/>
      <c r="K217" s="381"/>
    </row>
    <row r="218" s="1" customFormat="1" ht="12.75" customHeight="1">
      <c r="B218" s="382"/>
      <c r="C218" s="383"/>
      <c r="D218" s="383"/>
      <c r="E218" s="383"/>
      <c r="F218" s="383"/>
      <c r="G218" s="383"/>
      <c r="H218" s="383"/>
      <c r="I218" s="383"/>
      <c r="J218" s="383"/>
      <c r="K218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DESKTOP-HFKOOKP\Tonda</dc:creator>
  <cp:lastModifiedBy>DESKTOP-HFKOOKP\Tonda</cp:lastModifiedBy>
  <dcterms:created xsi:type="dcterms:W3CDTF">2023-07-12T15:07:54Z</dcterms:created>
  <dcterms:modified xsi:type="dcterms:W3CDTF">2023-07-12T15:08:20Z</dcterms:modified>
</cp:coreProperties>
</file>