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am\Desktop\10-pneumatiky\zadání\"/>
    </mc:Choice>
  </mc:AlternateContent>
  <xr:revisionPtr revIDLastSave="0" documentId="13_ncr:1_{BE301FF6-F4AC-4159-B496-624C989CF375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List1" sheetId="2" r:id="rId1"/>
    <sheet name="specifikace a kalkulace ceny" sheetId="1" r:id="rId2"/>
  </sheets>
  <definedNames>
    <definedName name="_xlnm.Print_Area" localSheetId="1">'specifikace a kalkulace ceny'!$B$1:$N$87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L21" i="1" s="1"/>
  <c r="M20" i="1"/>
  <c r="N20" i="1" s="1"/>
  <c r="M64" i="1"/>
  <c r="N64" i="1" s="1"/>
  <c r="L20" i="1" l="1"/>
  <c r="L64" i="1"/>
  <c r="N21" i="1"/>
  <c r="M19" i="1" l="1"/>
  <c r="N19" i="1" s="1"/>
  <c r="M18" i="1"/>
  <c r="L18" i="1" s="1"/>
  <c r="M7" i="1"/>
  <c r="N7" i="1" s="1"/>
  <c r="M6" i="1"/>
  <c r="N6" i="1" s="1"/>
  <c r="L19" i="1" l="1"/>
  <c r="L6" i="1"/>
  <c r="N18" i="1"/>
  <c r="L7" i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0" i="1"/>
  <c r="L70" i="1" s="1"/>
  <c r="M69" i="1"/>
  <c r="L69" i="1" s="1"/>
  <c r="M68" i="1"/>
  <c r="N68" i="1" s="1"/>
  <c r="M67" i="1"/>
  <c r="L67" i="1" s="1"/>
  <c r="M66" i="1"/>
  <c r="L66" i="1" s="1"/>
  <c r="M65" i="1"/>
  <c r="L65" i="1" s="1"/>
  <c r="M63" i="1"/>
  <c r="L63" i="1" s="1"/>
  <c r="M62" i="1"/>
  <c r="L62" i="1" s="1"/>
  <c r="M61" i="1"/>
  <c r="L61" i="1" s="1"/>
  <c r="M60" i="1"/>
  <c r="L60" i="1" s="1"/>
  <c r="M59" i="1"/>
  <c r="L59" i="1" s="1"/>
  <c r="M58" i="1"/>
  <c r="L58" i="1" s="1"/>
  <c r="M57" i="1"/>
  <c r="L57" i="1" s="1"/>
  <c r="M56" i="1"/>
  <c r="N56" i="1" s="1"/>
  <c r="M55" i="1"/>
  <c r="L55" i="1" s="1"/>
  <c r="M54" i="1"/>
  <c r="L54" i="1" s="1"/>
  <c r="M53" i="1"/>
  <c r="L53" i="1" s="1"/>
  <c r="M52" i="1"/>
  <c r="L52" i="1" s="1"/>
  <c r="M51" i="1"/>
  <c r="L51" i="1" s="1"/>
  <c r="M50" i="1"/>
  <c r="L50" i="1" s="1"/>
  <c r="M49" i="1"/>
  <c r="L49" i="1" s="1"/>
  <c r="M48" i="1"/>
  <c r="L48" i="1" s="1"/>
  <c r="M47" i="1"/>
  <c r="L47" i="1" s="1"/>
  <c r="M46" i="1"/>
  <c r="L46" i="1" s="1"/>
  <c r="M45" i="1"/>
  <c r="L45" i="1" s="1"/>
  <c r="M44" i="1"/>
  <c r="L44" i="1" s="1"/>
  <c r="M43" i="1"/>
  <c r="L43" i="1" s="1"/>
  <c r="M42" i="1"/>
  <c r="L42" i="1" s="1"/>
  <c r="M41" i="1"/>
  <c r="L41" i="1" s="1"/>
  <c r="M40" i="1"/>
  <c r="L40" i="1" s="1"/>
  <c r="M39" i="1"/>
  <c r="L39" i="1" s="1"/>
  <c r="M38" i="1"/>
  <c r="L38" i="1" s="1"/>
  <c r="M37" i="1"/>
  <c r="L37" i="1" s="1"/>
  <c r="M36" i="1"/>
  <c r="L36" i="1" s="1"/>
  <c r="M35" i="1"/>
  <c r="L35" i="1" s="1"/>
  <c r="M34" i="1"/>
  <c r="L34" i="1" s="1"/>
  <c r="M33" i="1"/>
  <c r="L33" i="1" s="1"/>
  <c r="M32" i="1"/>
  <c r="L32" i="1" s="1"/>
  <c r="M31" i="1"/>
  <c r="L31" i="1" s="1"/>
  <c r="M30" i="1"/>
  <c r="L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L24" i="1" s="1"/>
  <c r="M23" i="1"/>
  <c r="L23" i="1" s="1"/>
  <c r="M22" i="1"/>
  <c r="L22" i="1" s="1"/>
  <c r="M17" i="1"/>
  <c r="L17" i="1" s="1"/>
  <c r="M16" i="1"/>
  <c r="L16" i="1" s="1"/>
  <c r="M15" i="1"/>
  <c r="L15" i="1" s="1"/>
  <c r="M14" i="1"/>
  <c r="L14" i="1" s="1"/>
  <c r="M13" i="1"/>
  <c r="N13" i="1" s="1"/>
  <c r="M12" i="1"/>
  <c r="L12" i="1" s="1"/>
  <c r="M11" i="1"/>
  <c r="L11" i="1" s="1"/>
  <c r="M10" i="1"/>
  <c r="L10" i="1" s="1"/>
  <c r="M9" i="1"/>
  <c r="L9" i="1" s="1"/>
  <c r="M8" i="1"/>
  <c r="N8" i="1" s="1"/>
  <c r="L76" i="1"/>
  <c r="L77" i="1"/>
  <c r="L78" i="1"/>
  <c r="L79" i="1"/>
  <c r="L80" i="1"/>
  <c r="L81" i="1"/>
  <c r="L75" i="1"/>
  <c r="N32" i="1" l="1"/>
  <c r="N69" i="1"/>
  <c r="N67" i="1"/>
  <c r="L56" i="1"/>
  <c r="N51" i="1"/>
  <c r="N47" i="1"/>
  <c r="N41" i="1"/>
  <c r="N39" i="1"/>
  <c r="N37" i="1"/>
  <c r="N35" i="1"/>
  <c r="N15" i="1"/>
  <c r="N55" i="1"/>
  <c r="N58" i="1"/>
  <c r="N31" i="1"/>
  <c r="N17" i="1"/>
  <c r="L25" i="1"/>
  <c r="N45" i="1"/>
  <c r="N16" i="1"/>
  <c r="N60" i="1"/>
  <c r="N24" i="1"/>
  <c r="N22" i="1"/>
  <c r="N48" i="1"/>
  <c r="N66" i="1"/>
  <c r="N54" i="1"/>
  <c r="N70" i="1"/>
  <c r="N12" i="1"/>
  <c r="N52" i="1"/>
  <c r="L26" i="1"/>
  <c r="N44" i="1"/>
  <c r="N42" i="1"/>
  <c r="N50" i="1"/>
  <c r="N82" i="1"/>
  <c r="N86" i="1" s="1"/>
  <c r="N38" i="1"/>
  <c r="N59" i="1"/>
  <c r="N65" i="1"/>
  <c r="N9" i="1"/>
  <c r="L28" i="1"/>
  <c r="L68" i="1"/>
  <c r="N23" i="1"/>
  <c r="N36" i="1"/>
  <c r="N40" i="1"/>
  <c r="N57" i="1"/>
  <c r="N63" i="1"/>
  <c r="N14" i="1"/>
  <c r="N11" i="1"/>
  <c r="N34" i="1"/>
  <c r="N30" i="1"/>
  <c r="N46" i="1"/>
  <c r="N53" i="1"/>
  <c r="N61" i="1"/>
  <c r="L8" i="1"/>
  <c r="L13" i="1"/>
  <c r="L27" i="1"/>
  <c r="N62" i="1"/>
  <c r="N33" i="1"/>
  <c r="N43" i="1"/>
  <c r="N10" i="1"/>
  <c r="N49" i="1"/>
  <c r="L29" i="1"/>
  <c r="N71" i="1" l="1"/>
  <c r="N85" i="1" s="1"/>
  <c r="N87" i="1" s="1"/>
</calcChain>
</file>

<file path=xl/sharedStrings.xml><?xml version="1.0" encoding="utf-8"?>
<sst xmlns="http://schemas.openxmlformats.org/spreadsheetml/2006/main" count="454" uniqueCount="92">
  <si>
    <t>Dodavatel doplní sloupce označené žlutě a doplní celkovou cenu níže jako součet obou tabulek</t>
  </si>
  <si>
    <t>tab. 1- dodávky (* cena za ks pneumatiky je uvedena včetně likvidace opotřebované)</t>
  </si>
  <si>
    <t>Provedení pneumatiky</t>
  </si>
  <si>
    <t>Rozměr</t>
  </si>
  <si>
    <t>Cena za kus bez DPH</t>
  </si>
  <si>
    <t>DPH</t>
  </si>
  <si>
    <t>Cena za kus včetně DPH*</t>
  </si>
  <si>
    <t>letní</t>
  </si>
  <si>
    <t xml:space="preserve">215/65 R16 </t>
  </si>
  <si>
    <t>C 106</t>
  </si>
  <si>
    <t>T</t>
  </si>
  <si>
    <t>zimní</t>
  </si>
  <si>
    <t>215/60 R17</t>
  </si>
  <si>
    <t>C 109</t>
  </si>
  <si>
    <t>H</t>
  </si>
  <si>
    <t>215/65 R16</t>
  </si>
  <si>
    <t>225/70 R15</t>
  </si>
  <si>
    <t>C 112/110</t>
  </si>
  <si>
    <t>235/60 R17</t>
  </si>
  <si>
    <t>V</t>
  </si>
  <si>
    <t>235/65 R16</t>
  </si>
  <si>
    <t>C 118/116</t>
  </si>
  <si>
    <t>225/75 R16</t>
  </si>
  <si>
    <t>235/65 R17</t>
  </si>
  <si>
    <t>R</t>
  </si>
  <si>
    <t xml:space="preserve">205/65 R16 </t>
  </si>
  <si>
    <t>225/50 R17</t>
  </si>
  <si>
    <t>W</t>
  </si>
  <si>
    <t>205/50 R17</t>
  </si>
  <si>
    <t>205/55 R17</t>
  </si>
  <si>
    <t>205/55 R16</t>
  </si>
  <si>
    <t>195/65 R15</t>
  </si>
  <si>
    <t>215/60 R16</t>
  </si>
  <si>
    <t>185/65 R14</t>
  </si>
  <si>
    <t>185/55 R15</t>
  </si>
  <si>
    <t>195/55 R15</t>
  </si>
  <si>
    <t>175/65 R14</t>
  </si>
  <si>
    <t>155/70 R13</t>
  </si>
  <si>
    <t>N</t>
  </si>
  <si>
    <t>235/50 R19</t>
  </si>
  <si>
    <t>215/65 R17</t>
  </si>
  <si>
    <t>215/45 R16</t>
  </si>
  <si>
    <t xml:space="preserve">Cena za kus bez DPH </t>
  </si>
  <si>
    <t>Cena za kus včetně DPH</t>
  </si>
  <si>
    <t>demontáž kola z osy</t>
  </si>
  <si>
    <t>montáž kola na osu</t>
  </si>
  <si>
    <t>demontáž pneumatiky z disku</t>
  </si>
  <si>
    <t>montáž pneumatiky na disk</t>
  </si>
  <si>
    <t>vyvážení kola s pneumatikou</t>
  </si>
  <si>
    <t xml:space="preserve"> </t>
  </si>
  <si>
    <t>235/55 R18</t>
  </si>
  <si>
    <t>A-C</t>
  </si>
  <si>
    <t>A-B</t>
  </si>
  <si>
    <t>C 103/101</t>
  </si>
  <si>
    <t>Typ</t>
  </si>
  <si>
    <t>VAN</t>
  </si>
  <si>
    <t>SUV</t>
  </si>
  <si>
    <t>OSOBNÍ</t>
  </si>
  <si>
    <t>EU ŠTÍTEK Úspora paliva</t>
  </si>
  <si>
    <t>EU ŠTÍTEK Přilnavost za mokra</t>
  </si>
  <si>
    <t>Pneumatika (výrobce/ typ/indexy/EU štítek)</t>
  </si>
  <si>
    <t>oprava defektu</t>
  </si>
  <si>
    <t>C 116/114</t>
  </si>
  <si>
    <t>tab.2-práce a uskladnění</t>
  </si>
  <si>
    <t>Práce a uskladnění pneumatik</t>
  </si>
  <si>
    <t>CELKEM</t>
  </si>
  <si>
    <t>Cena celkem dle tab. 1 včetně DPH</t>
  </si>
  <si>
    <t>Cena celkem dle tab. 2 včetně DPH</t>
  </si>
  <si>
    <t>Hmotnostní index minimálně</t>
  </si>
  <si>
    <t>Rychlostní index minimálně</t>
  </si>
  <si>
    <t>PŘÍVĚS</t>
  </si>
  <si>
    <t>225/65 R16</t>
  </si>
  <si>
    <t>225/55 R17 RF</t>
  </si>
  <si>
    <t>225/45 R18</t>
  </si>
  <si>
    <t>Y</t>
  </si>
  <si>
    <t>C 104</t>
  </si>
  <si>
    <t>C 121/120</t>
  </si>
  <si>
    <t>A-D</t>
  </si>
  <si>
    <t xml:space="preserve">225/55 R17  </t>
  </si>
  <si>
    <t>C109/107</t>
  </si>
  <si>
    <r>
      <t xml:space="preserve">NABÍDKOVÁ CENA CELKEM v Kč včetně DPH </t>
    </r>
    <r>
      <rPr>
        <b/>
        <i/>
        <sz val="16"/>
        <rFont val="Calibri"/>
        <family val="2"/>
        <charset val="238"/>
      </rPr>
      <t>(bude uvedena na krycím listu nabídky)</t>
    </r>
  </si>
  <si>
    <t>C 121/119</t>
  </si>
  <si>
    <t>165 R 13C</t>
  </si>
  <si>
    <t>96/94</t>
  </si>
  <si>
    <t>A-E</t>
  </si>
  <si>
    <t>205/75 R16</t>
  </si>
  <si>
    <t>C 110/108</t>
  </si>
  <si>
    <t>Nabídková cena celkem za plnění zakázky za období 24 měsíců</t>
  </si>
  <si>
    <t>Předpoklad počtu kusů za období 24 měsíců</t>
  </si>
  <si>
    <t>Cena celkem za všechny kusy (za období 24 měsíců)  včetně DPH</t>
  </si>
  <si>
    <t>Rozsah plnění- kalkulace ceny ( rozsah dodávek a prací za období 24 měsíců- podklad pro hodnocení)</t>
  </si>
  <si>
    <t>uskladnění pneumatik ( kus= sada 4ks pneumatik, celkem 70 kusů/sad, cena= cena za 1 sadu a za 1 sezonu/pololetí)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</si>
</sst>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4" x14ac:knownFonts="1">
    <font>
      <sz val="11"/>
      <color indexed="55"/>
      <name val="Calibri"/>
      <family val="2"/>
      <charset val="238"/>
    </font>
    <font>
      <b/>
      <i/>
      <sz val="12"/>
      <color indexed="55"/>
      <name val="Calibri"/>
      <family val="2"/>
      <charset val="238"/>
    </font>
    <font>
      <b/>
      <sz val="11"/>
      <color indexed="4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4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b/>
      <sz val="20"/>
      <name val="Calibri"/>
      <family val="2"/>
      <charset val="238"/>
    </font>
    <font>
      <b/>
      <u/>
      <sz val="18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14"/>
        <bgColor indexed="19"/>
      </patternFill>
    </fill>
    <fill>
      <patternFill patternType="solid">
        <fgColor indexed="34"/>
        <bgColor indexed="43"/>
      </patternFill>
    </fill>
    <fill>
      <patternFill patternType="solid">
        <fgColor indexed="34"/>
        <bgColor indexed="41"/>
      </patternFill>
    </fill>
    <fill>
      <patternFill patternType="solid">
        <fgColor indexed="34"/>
        <bgColor indexed="34"/>
      </patternFill>
    </fill>
    <fill>
      <patternFill patternType="solid">
        <fgColor indexed="34"/>
        <bgColor indexed="35"/>
      </patternFill>
    </fill>
    <fill>
      <patternFill patternType="solid">
        <fgColor indexed="34"/>
        <bgColor indexed="33"/>
      </patternFill>
    </fill>
    <fill>
      <patternFill patternType="solid">
        <fgColor indexed="34"/>
        <bgColor indexed="21"/>
      </patternFill>
    </fill>
    <fill>
      <patternFill patternType="solid">
        <fgColor indexed="34"/>
        <bgColor indexed="37"/>
      </patternFill>
    </fill>
    <fill>
      <patternFill patternType="solid">
        <fgColor indexed="34"/>
        <bgColor indexed="27"/>
      </patternFill>
    </fill>
    <fill>
      <patternFill patternType="solid">
        <fgColor indexed="34"/>
        <bgColor indexed="26"/>
      </patternFill>
    </fill>
    <fill>
      <patternFill patternType="solid">
        <fgColor indexed="34"/>
        <bgColor indexed="19"/>
      </patternFill>
    </fill>
    <fill>
      <patternFill patternType="solid">
        <fgColor indexed="34"/>
        <bgColor indexed="47"/>
      </patternFill>
    </fill>
    <fill>
      <patternFill patternType="solid">
        <fgColor indexed="34"/>
        <bgColor indexed="52"/>
      </patternFill>
    </fill>
    <fill>
      <patternFill patternType="solid">
        <fgColor indexed="14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4"/>
      </patternFill>
    </fill>
    <fill>
      <patternFill patternType="solid">
        <fgColor indexed="26"/>
        <bgColor indexed="33"/>
      </patternFill>
    </fill>
    <fill>
      <patternFill patternType="solid">
        <fgColor indexed="26"/>
        <bgColor indexed="21"/>
      </patternFill>
    </fill>
    <fill>
      <patternFill patternType="solid">
        <fgColor indexed="26"/>
        <bgColor indexed="52"/>
      </patternFill>
    </fill>
    <fill>
      <patternFill patternType="solid">
        <fgColor indexed="26"/>
        <bgColor indexed="37"/>
      </patternFill>
    </fill>
    <fill>
      <patternFill patternType="solid">
        <fgColor indexed="26"/>
        <bgColor indexed="27"/>
      </patternFill>
    </fill>
    <fill>
      <patternFill patternType="solid">
        <fgColor indexed="26"/>
        <bgColor indexed="19"/>
      </patternFill>
    </fill>
    <fill>
      <patternFill patternType="solid">
        <fgColor indexed="26"/>
        <bgColor indexed="47"/>
      </patternFill>
    </fill>
    <fill>
      <patternFill patternType="solid">
        <fgColor indexed="26"/>
        <bgColor indexed="35"/>
      </patternFill>
    </fill>
    <fill>
      <patternFill patternType="solid">
        <fgColor indexed="26"/>
        <bgColor indexed="39"/>
      </patternFill>
    </fill>
    <fill>
      <patternFill patternType="solid">
        <fgColor rgb="FFFFFF00"/>
        <bgColor indexed="52"/>
      </patternFill>
    </fill>
    <fill>
      <patternFill patternType="solid">
        <fgColor rgb="FFFFFF00"/>
        <bgColor indexed="33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21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 tint="-0.14999847407452621"/>
        <bgColor indexed="33"/>
      </patternFill>
    </fill>
    <fill>
      <patternFill patternType="solid">
        <fgColor theme="0" tint="-0.14999847407452621"/>
        <bgColor indexed="52"/>
      </patternFill>
    </fill>
    <fill>
      <patternFill patternType="solid">
        <fgColor rgb="FFFFFF00"/>
        <bgColor indexed="43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7"/>
      </patternFill>
    </fill>
    <fill>
      <patternFill patternType="solid">
        <fgColor rgb="FFFFFF00"/>
        <bgColor indexed="19"/>
      </patternFill>
    </fill>
    <fill>
      <patternFill patternType="solid">
        <fgColor rgb="FFFFFF00"/>
        <bgColor indexed="47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15" borderId="2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7" borderId="9" xfId="1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7" fillId="29" borderId="14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19" xfId="1" applyFont="1" applyFill="1" applyBorder="1" applyAlignment="1">
      <alignment horizontal="center"/>
    </xf>
    <xf numFmtId="0" fontId="3" fillId="7" borderId="4" xfId="1" applyFont="1" applyFill="1" applyBorder="1" applyAlignment="1">
      <alignment horizontal="center"/>
    </xf>
    <xf numFmtId="164" fontId="7" fillId="17" borderId="4" xfId="0" applyNumberFormat="1" applyFont="1" applyFill="1" applyBorder="1"/>
    <xf numFmtId="164" fontId="7" fillId="18" borderId="4" xfId="0" applyNumberFormat="1" applyFont="1" applyFill="1" applyBorder="1" applyAlignment="1">
      <alignment horizontal="center"/>
    </xf>
    <xf numFmtId="164" fontId="7" fillId="18" borderId="4" xfId="0" applyNumberFormat="1" applyFont="1" applyFill="1" applyBorder="1"/>
    <xf numFmtId="164" fontId="7" fillId="16" borderId="4" xfId="0" applyNumberFormat="1" applyFont="1" applyFill="1" applyBorder="1" applyAlignment="1">
      <alignment horizontal="center"/>
    </xf>
    <xf numFmtId="164" fontId="7" fillId="24" borderId="4" xfId="0" applyNumberFormat="1" applyFont="1" applyFill="1" applyBorder="1" applyAlignment="1">
      <alignment horizontal="center"/>
    </xf>
    <xf numFmtId="164" fontId="7" fillId="21" borderId="4" xfId="0" applyNumberFormat="1" applyFont="1" applyFill="1" applyBorder="1" applyAlignment="1">
      <alignment horizontal="center"/>
    </xf>
    <xf numFmtId="164" fontId="7" fillId="19" borderId="4" xfId="0" applyNumberFormat="1" applyFont="1" applyFill="1" applyBorder="1" applyAlignment="1">
      <alignment horizontal="center"/>
    </xf>
    <xf numFmtId="164" fontId="7" fillId="19" borderId="4" xfId="0" applyNumberFormat="1" applyFont="1" applyFill="1" applyBorder="1"/>
    <xf numFmtId="164" fontId="7" fillId="20" borderId="4" xfId="0" applyNumberFormat="1" applyFont="1" applyFill="1" applyBorder="1" applyAlignment="1">
      <alignment horizontal="center"/>
    </xf>
    <xf numFmtId="164" fontId="7" fillId="20" borderId="4" xfId="0" applyNumberFormat="1" applyFont="1" applyFill="1" applyBorder="1"/>
    <xf numFmtId="164" fontId="7" fillId="27" borderId="4" xfId="0" applyNumberFormat="1" applyFont="1" applyFill="1" applyBorder="1" applyAlignment="1">
      <alignment horizontal="center"/>
    </xf>
    <xf numFmtId="164" fontId="7" fillId="27" borderId="4" xfId="0" applyNumberFormat="1" applyFont="1" applyFill="1" applyBorder="1"/>
    <xf numFmtId="164" fontId="7" fillId="22" borderId="4" xfId="0" applyNumberFormat="1" applyFont="1" applyFill="1" applyBorder="1" applyAlignment="1">
      <alignment horizontal="center"/>
    </xf>
    <xf numFmtId="164" fontId="7" fillId="23" borderId="4" xfId="0" applyNumberFormat="1" applyFont="1" applyFill="1" applyBorder="1" applyAlignment="1">
      <alignment horizontal="center"/>
    </xf>
    <xf numFmtId="164" fontId="7" fillId="25" borderId="4" xfId="0" applyNumberFormat="1" applyFont="1" applyFill="1" applyBorder="1" applyAlignment="1">
      <alignment horizontal="center"/>
    </xf>
    <xf numFmtId="164" fontId="7" fillId="26" borderId="4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4" fontId="0" fillId="28" borderId="6" xfId="0" applyNumberFormat="1" applyFill="1" applyBorder="1" applyAlignment="1">
      <alignment horizontal="center"/>
    </xf>
    <xf numFmtId="164" fontId="0" fillId="28" borderId="4" xfId="0" applyNumberFormat="1" applyFill="1" applyBorder="1" applyAlignment="1">
      <alignment horizontal="center"/>
    </xf>
    <xf numFmtId="164" fontId="0" fillId="28" borderId="7" xfId="0" applyNumberFormat="1" applyFill="1" applyBorder="1" applyAlignment="1">
      <alignment horizontal="center"/>
    </xf>
    <xf numFmtId="0" fontId="3" fillId="31" borderId="4" xfId="0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/>
    </xf>
    <xf numFmtId="0" fontId="3" fillId="33" borderId="4" xfId="0" applyFont="1" applyFill="1" applyBorder="1" applyAlignment="1">
      <alignment horizontal="center"/>
    </xf>
    <xf numFmtId="0" fontId="7" fillId="34" borderId="14" xfId="0" applyFont="1" applyFill="1" applyBorder="1" applyAlignment="1">
      <alignment horizontal="center"/>
    </xf>
    <xf numFmtId="0" fontId="3" fillId="35" borderId="4" xfId="0" applyFont="1" applyFill="1" applyBorder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1" applyFont="1" applyFill="1" applyBorder="1" applyAlignment="1">
      <alignment horizontal="center"/>
    </xf>
    <xf numFmtId="0" fontId="3" fillId="38" borderId="4" xfId="0" applyFont="1" applyFill="1" applyBorder="1" applyAlignment="1">
      <alignment horizontal="center"/>
    </xf>
    <xf numFmtId="0" fontId="0" fillId="39" borderId="13" xfId="0" applyFill="1" applyBorder="1" applyAlignment="1">
      <alignment horizontal="center"/>
    </xf>
    <xf numFmtId="0" fontId="0" fillId="40" borderId="13" xfId="0" applyFill="1" applyBorder="1" applyAlignment="1">
      <alignment horizontal="center"/>
    </xf>
    <xf numFmtId="0" fontId="0" fillId="39" borderId="14" xfId="0" applyFill="1" applyBorder="1" applyAlignment="1">
      <alignment horizontal="center"/>
    </xf>
    <xf numFmtId="0" fontId="0" fillId="40" borderId="14" xfId="0" applyFill="1" applyBorder="1" applyAlignment="1">
      <alignment horizontal="center"/>
    </xf>
    <xf numFmtId="0" fontId="7" fillId="41" borderId="14" xfId="0" applyFont="1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42" borderId="13" xfId="0" applyFill="1" applyBorder="1" applyAlignment="1">
      <alignment horizontal="center"/>
    </xf>
    <xf numFmtId="0" fontId="0" fillId="30" borderId="14" xfId="0" applyFill="1" applyBorder="1" applyAlignment="1">
      <alignment horizontal="center"/>
    </xf>
    <xf numFmtId="0" fontId="0" fillId="43" borderId="14" xfId="0" applyFill="1" applyBorder="1" applyAlignment="1">
      <alignment horizontal="center"/>
    </xf>
    <xf numFmtId="0" fontId="0" fillId="30" borderId="17" xfId="0" applyFill="1" applyBorder="1" applyAlignment="1">
      <alignment horizontal="center"/>
    </xf>
    <xf numFmtId="0" fontId="7" fillId="44" borderId="14" xfId="0" applyFont="1" applyFill="1" applyBorder="1" applyAlignment="1">
      <alignment horizontal="center"/>
    </xf>
    <xf numFmtId="0" fontId="7" fillId="41" borderId="13" xfId="0" applyFont="1" applyFill="1" applyBorder="1" applyAlignment="1">
      <alignment horizontal="center"/>
    </xf>
    <xf numFmtId="0" fontId="7" fillId="45" borderId="14" xfId="0" applyFont="1" applyFill="1" applyBorder="1" applyAlignment="1">
      <alignment horizontal="center"/>
    </xf>
    <xf numFmtId="0" fontId="7" fillId="46" borderId="14" xfId="0" applyFont="1" applyFill="1" applyBorder="1" applyAlignment="1">
      <alignment horizontal="center"/>
    </xf>
    <xf numFmtId="0" fontId="3" fillId="48" borderId="4" xfId="0" applyFont="1" applyFill="1" applyBorder="1" applyAlignment="1">
      <alignment horizontal="center"/>
    </xf>
    <xf numFmtId="164" fontId="7" fillId="39" borderId="4" xfId="0" applyNumberFormat="1" applyFont="1" applyFill="1" applyBorder="1" applyAlignment="1">
      <alignment horizontal="center"/>
    </xf>
    <xf numFmtId="164" fontId="7" fillId="40" borderId="4" xfId="0" applyNumberFormat="1" applyFont="1" applyFill="1" applyBorder="1" applyAlignment="1">
      <alignment horizontal="center"/>
    </xf>
    <xf numFmtId="164" fontId="7" fillId="47" borderId="4" xfId="0" applyNumberFormat="1" applyFont="1" applyFill="1" applyBorder="1" applyAlignment="1">
      <alignment horizontal="center"/>
    </xf>
    <xf numFmtId="164" fontId="7" fillId="17" borderId="31" xfId="0" applyNumberFormat="1" applyFont="1" applyFill="1" applyBorder="1"/>
    <xf numFmtId="164" fontId="7" fillId="17" borderId="32" xfId="0" applyNumberFormat="1" applyFont="1" applyFill="1" applyBorder="1"/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6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165" fontId="7" fillId="0" borderId="0" xfId="0" applyNumberFormat="1" applyFont="1"/>
    <xf numFmtId="164" fontId="7" fillId="17" borderId="33" xfId="0" applyNumberFormat="1" applyFont="1" applyFill="1" applyBorder="1"/>
    <xf numFmtId="165" fontId="0" fillId="2" borderId="16" xfId="0" applyNumberFormat="1" applyFill="1" applyBorder="1"/>
    <xf numFmtId="164" fontId="0" fillId="28" borderId="4" xfId="0" applyNumberFormat="1" applyFill="1" applyBorder="1"/>
    <xf numFmtId="164" fontId="3" fillId="28" borderId="32" xfId="0" applyNumberFormat="1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49" borderId="0" xfId="0" applyFill="1"/>
    <xf numFmtId="0" fontId="12" fillId="47" borderId="15" xfId="0" applyFont="1" applyFill="1" applyBorder="1" applyAlignment="1">
      <alignment horizontal="center"/>
    </xf>
    <xf numFmtId="0" fontId="12" fillId="16" borderId="12" xfId="0" applyFont="1" applyFill="1" applyBorder="1" applyAlignment="1">
      <alignment horizontal="center" vertical="top" wrapText="1"/>
    </xf>
    <xf numFmtId="165" fontId="13" fillId="17" borderId="1" xfId="0" applyNumberFormat="1" applyFont="1" applyFill="1" applyBorder="1"/>
    <xf numFmtId="165" fontId="13" fillId="16" borderId="34" xfId="0" applyNumberFormat="1" applyFont="1" applyFill="1" applyBorder="1"/>
    <xf numFmtId="165" fontId="13" fillId="16" borderId="20" xfId="0" applyNumberFormat="1" applyFont="1" applyFill="1" applyBorder="1"/>
    <xf numFmtId="165" fontId="13" fillId="16" borderId="3" xfId="0" applyNumberFormat="1" applyFont="1" applyFill="1" applyBorder="1"/>
    <xf numFmtId="165" fontId="13" fillId="16" borderId="21" xfId="0" applyNumberFormat="1" applyFont="1" applyFill="1" applyBorder="1"/>
    <xf numFmtId="0" fontId="4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D74C"/>
      <rgbColor rgb="00993366"/>
      <rgbColor rgb="00FFFFE0"/>
      <rgbColor rgb="00CCCCCC"/>
      <rgbColor rgb="00660066"/>
      <rgbColor rgb="00FA8072"/>
      <rgbColor rgb="000066CC"/>
      <rgbColor rgb="00D3D3D3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A0FC"/>
      <rgbColor rgb="0098FB98"/>
      <rgbColor rgb="00DCDCDC"/>
      <rgbColor rgb="00FFFF99"/>
      <rgbColor rgb="0087CEEB"/>
      <rgbColor rgb="00FFA07A"/>
      <rgbColor rgb="00D8BFD8"/>
      <rgbColor rgb="00FDE9A9"/>
      <rgbColor rgb="003366FF"/>
      <rgbColor rgb="0033CCCC"/>
      <rgbColor rgb="00ADFF2F"/>
      <rgbColor rgb="00FFD700"/>
      <rgbColor rgb="00FFA500"/>
      <rgbColor rgb="00FF69B4"/>
      <rgbColor rgb="00666699"/>
      <rgbColor rgb="0092E285"/>
      <rgbColor rgb="00003366"/>
      <rgbColor rgb="0043C33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4"/>
  <sheetViews>
    <sheetView tabSelected="1" topLeftCell="A67" zoomScaleNormal="100" workbookViewId="0">
      <selection activeCell="E90" sqref="E90"/>
    </sheetView>
  </sheetViews>
  <sheetFormatPr defaultColWidth="8.7109375" defaultRowHeight="15" x14ac:dyDescent="0.25"/>
  <cols>
    <col min="1" max="1" width="6.42578125" customWidth="1"/>
    <col min="2" max="2" width="48.28515625" customWidth="1"/>
    <col min="3" max="3" width="7.85546875" customWidth="1"/>
    <col min="4" max="4" width="11.5703125" customWidth="1"/>
    <col min="5" max="5" width="13.85546875" customWidth="1"/>
    <col min="6" max="6" width="12.140625" customWidth="1"/>
    <col min="7" max="7" width="10.7109375" customWidth="1"/>
    <col min="8" max="8" width="10" customWidth="1"/>
    <col min="9" max="9" width="9.85546875" customWidth="1"/>
    <col min="10" max="10" width="16.42578125" style="1" customWidth="1"/>
    <col min="11" max="11" width="12.28515625" style="2" customWidth="1"/>
    <col min="12" max="12" width="11.28515625" customWidth="1"/>
    <col min="13" max="13" width="12.140625" customWidth="1"/>
    <col min="14" max="14" width="17.140625" customWidth="1"/>
  </cols>
  <sheetData>
    <row r="1" spans="1:14" ht="30.75" customHeight="1" x14ac:dyDescent="0.35">
      <c r="B1" s="131" t="s">
        <v>90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" customHeight="1" x14ac:dyDescent="0.25"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thickBot="1" x14ac:dyDescent="0.3">
      <c r="B4" t="s">
        <v>1</v>
      </c>
    </row>
    <row r="5" spans="1:14" ht="89.25" customHeight="1" thickBot="1" x14ac:dyDescent="0.3">
      <c r="A5" s="110" t="s">
        <v>49</v>
      </c>
      <c r="B5" s="106" t="s">
        <v>60</v>
      </c>
      <c r="C5" s="6" t="s">
        <v>54</v>
      </c>
      <c r="D5" s="106" t="s">
        <v>2</v>
      </c>
      <c r="E5" s="106" t="s">
        <v>3</v>
      </c>
      <c r="F5" s="106" t="s">
        <v>68</v>
      </c>
      <c r="G5" s="106" t="s">
        <v>69</v>
      </c>
      <c r="H5" s="106" t="s">
        <v>58</v>
      </c>
      <c r="I5" s="106" t="s">
        <v>59</v>
      </c>
      <c r="J5" s="106" t="s">
        <v>88</v>
      </c>
      <c r="K5" s="106" t="s">
        <v>4</v>
      </c>
      <c r="L5" s="107" t="s">
        <v>5</v>
      </c>
      <c r="M5" s="106" t="s">
        <v>6</v>
      </c>
      <c r="N5" s="106" t="s">
        <v>89</v>
      </c>
    </row>
    <row r="6" spans="1:14" ht="18" customHeight="1" x14ac:dyDescent="0.25">
      <c r="B6" s="75"/>
      <c r="C6" s="25" t="s">
        <v>55</v>
      </c>
      <c r="D6" s="7" t="s">
        <v>7</v>
      </c>
      <c r="E6" s="7" t="s">
        <v>8</v>
      </c>
      <c r="F6" s="7" t="s">
        <v>9</v>
      </c>
      <c r="G6" s="7" t="s">
        <v>10</v>
      </c>
      <c r="H6" s="66" t="s">
        <v>51</v>
      </c>
      <c r="I6" s="66" t="s">
        <v>52</v>
      </c>
      <c r="J6" s="7">
        <v>16</v>
      </c>
      <c r="K6" s="90">
        <v>0</v>
      </c>
      <c r="L6" s="46">
        <f xml:space="preserve"> M6-K6</f>
        <v>0</v>
      </c>
      <c r="M6" s="46">
        <f t="shared" ref="M6:M7" si="0">K6*1.21</f>
        <v>0</v>
      </c>
      <c r="N6" s="93">
        <f>J6*M6</f>
        <v>0</v>
      </c>
    </row>
    <row r="7" spans="1:14" ht="18" customHeight="1" x14ac:dyDescent="0.25">
      <c r="A7" t="s">
        <v>49</v>
      </c>
      <c r="B7" s="75"/>
      <c r="C7" s="25" t="s">
        <v>55</v>
      </c>
      <c r="D7" s="7" t="s">
        <v>11</v>
      </c>
      <c r="E7" s="7" t="s">
        <v>8</v>
      </c>
      <c r="F7" s="7" t="s">
        <v>9</v>
      </c>
      <c r="G7" s="7" t="s">
        <v>10</v>
      </c>
      <c r="H7" s="66" t="s">
        <v>77</v>
      </c>
      <c r="I7" s="66" t="s">
        <v>51</v>
      </c>
      <c r="J7" s="7">
        <v>16</v>
      </c>
      <c r="K7" s="90">
        <v>0</v>
      </c>
      <c r="L7" s="46">
        <f t="shared" ref="L7" si="1">M7-K7</f>
        <v>0</v>
      </c>
      <c r="M7" s="46">
        <f t="shared" si="0"/>
        <v>0</v>
      </c>
      <c r="N7" s="93">
        <f t="shared" ref="N7" si="2">J7*M7</f>
        <v>0</v>
      </c>
    </row>
    <row r="8" spans="1:14" ht="18" customHeight="1" x14ac:dyDescent="0.25">
      <c r="B8" s="76"/>
      <c r="C8" s="25" t="s">
        <v>55</v>
      </c>
      <c r="D8" s="8" t="s">
        <v>7</v>
      </c>
      <c r="E8" s="8" t="s">
        <v>12</v>
      </c>
      <c r="F8" s="8" t="s">
        <v>13</v>
      </c>
      <c r="G8" s="8" t="s">
        <v>10</v>
      </c>
      <c r="H8" s="67" t="s">
        <v>51</v>
      </c>
      <c r="I8" s="67" t="s">
        <v>52</v>
      </c>
      <c r="J8" s="8">
        <v>96</v>
      </c>
      <c r="K8" s="91">
        <v>0</v>
      </c>
      <c r="L8" s="48">
        <f t="shared" ref="L8:L42" si="3">M8-K8</f>
        <v>0</v>
      </c>
      <c r="M8" s="46">
        <f t="shared" ref="M8:M41" si="4">K8*1.21</f>
        <v>0</v>
      </c>
      <c r="N8" s="93">
        <f t="shared" ref="N8:N66" si="5">J8*M8</f>
        <v>0</v>
      </c>
    </row>
    <row r="9" spans="1:14" ht="18" customHeight="1" x14ac:dyDescent="0.25">
      <c r="B9" s="76"/>
      <c r="C9" s="25" t="s">
        <v>55</v>
      </c>
      <c r="D9" s="8" t="s">
        <v>11</v>
      </c>
      <c r="E9" s="8" t="s">
        <v>12</v>
      </c>
      <c r="F9" s="8" t="s">
        <v>13</v>
      </c>
      <c r="G9" s="8" t="s">
        <v>10</v>
      </c>
      <c r="H9" s="67" t="s">
        <v>77</v>
      </c>
      <c r="I9" s="67" t="s">
        <v>51</v>
      </c>
      <c r="J9" s="8">
        <v>72</v>
      </c>
      <c r="K9" s="91">
        <v>0</v>
      </c>
      <c r="L9" s="48">
        <f t="shared" si="3"/>
        <v>0</v>
      </c>
      <c r="M9" s="46">
        <f t="shared" si="4"/>
        <v>0</v>
      </c>
      <c r="N9" s="93">
        <f t="shared" si="5"/>
        <v>0</v>
      </c>
    </row>
    <row r="10" spans="1:14" ht="18" customHeight="1" x14ac:dyDescent="0.25">
      <c r="B10" s="76"/>
      <c r="C10" s="25" t="s">
        <v>55</v>
      </c>
      <c r="D10" s="8" t="s">
        <v>7</v>
      </c>
      <c r="E10" s="8" t="s">
        <v>12</v>
      </c>
      <c r="F10" s="8" t="s">
        <v>75</v>
      </c>
      <c r="G10" s="8" t="s">
        <v>10</v>
      </c>
      <c r="H10" s="67" t="s">
        <v>51</v>
      </c>
      <c r="I10" s="67" t="s">
        <v>52</v>
      </c>
      <c r="J10" s="8">
        <v>12</v>
      </c>
      <c r="K10" s="91">
        <v>0</v>
      </c>
      <c r="L10" s="48">
        <f t="shared" si="3"/>
        <v>0</v>
      </c>
      <c r="M10" s="46">
        <f t="shared" si="4"/>
        <v>0</v>
      </c>
      <c r="N10" s="93">
        <f>J10*M10</f>
        <v>0</v>
      </c>
    </row>
    <row r="11" spans="1:14" ht="18" customHeight="1" x14ac:dyDescent="0.25">
      <c r="B11" s="76"/>
      <c r="C11" s="25" t="s">
        <v>55</v>
      </c>
      <c r="D11" s="8" t="s">
        <v>11</v>
      </c>
      <c r="E11" s="8" t="s">
        <v>12</v>
      </c>
      <c r="F11" s="8" t="s">
        <v>75</v>
      </c>
      <c r="G11" s="8" t="s">
        <v>10</v>
      </c>
      <c r="H11" s="67" t="s">
        <v>77</v>
      </c>
      <c r="I11" s="67" t="s">
        <v>52</v>
      </c>
      <c r="J11" s="8">
        <v>12</v>
      </c>
      <c r="K11" s="91">
        <v>0</v>
      </c>
      <c r="L11" s="48">
        <f t="shared" si="3"/>
        <v>0</v>
      </c>
      <c r="M11" s="46">
        <f t="shared" si="4"/>
        <v>0</v>
      </c>
      <c r="N11" s="93">
        <f>J11*M11</f>
        <v>0</v>
      </c>
    </row>
    <row r="12" spans="1:14" ht="18" customHeight="1" x14ac:dyDescent="0.25">
      <c r="B12" s="77"/>
      <c r="C12" s="30" t="s">
        <v>55</v>
      </c>
      <c r="D12" s="7" t="s">
        <v>7</v>
      </c>
      <c r="E12" s="7" t="s">
        <v>22</v>
      </c>
      <c r="F12" s="7" t="s">
        <v>62</v>
      </c>
      <c r="G12" s="15" t="s">
        <v>24</v>
      </c>
      <c r="H12" s="15" t="s">
        <v>51</v>
      </c>
      <c r="I12" s="15" t="s">
        <v>51</v>
      </c>
      <c r="J12" s="7">
        <v>96</v>
      </c>
      <c r="K12" s="92">
        <v>0</v>
      </c>
      <c r="L12" s="48">
        <f t="shared" si="3"/>
        <v>0</v>
      </c>
      <c r="M12" s="46">
        <f t="shared" si="4"/>
        <v>0</v>
      </c>
      <c r="N12" s="93">
        <f t="shared" ref="N12:N25" si="6">J12*M12</f>
        <v>0</v>
      </c>
    </row>
    <row r="13" spans="1:14" ht="18" customHeight="1" x14ac:dyDescent="0.25">
      <c r="B13" s="77"/>
      <c r="C13" s="30" t="s">
        <v>55</v>
      </c>
      <c r="D13" s="7" t="s">
        <v>11</v>
      </c>
      <c r="E13" s="7" t="s">
        <v>22</v>
      </c>
      <c r="F13" s="7" t="s">
        <v>62</v>
      </c>
      <c r="G13" s="15" t="s">
        <v>24</v>
      </c>
      <c r="H13" s="15" t="s">
        <v>77</v>
      </c>
      <c r="I13" s="15" t="s">
        <v>77</v>
      </c>
      <c r="J13" s="7">
        <v>72</v>
      </c>
      <c r="K13" s="90">
        <v>0</v>
      </c>
      <c r="L13" s="48">
        <f t="shared" si="3"/>
        <v>0</v>
      </c>
      <c r="M13" s="46">
        <f t="shared" si="4"/>
        <v>0</v>
      </c>
      <c r="N13" s="93">
        <f>J13*M13</f>
        <v>0</v>
      </c>
    </row>
    <row r="14" spans="1:14" ht="18" customHeight="1" x14ac:dyDescent="0.25">
      <c r="B14" s="77"/>
      <c r="C14" s="30" t="s">
        <v>55</v>
      </c>
      <c r="D14" s="7" t="s">
        <v>7</v>
      </c>
      <c r="E14" s="7" t="s">
        <v>22</v>
      </c>
      <c r="F14" s="7" t="s">
        <v>76</v>
      </c>
      <c r="G14" s="15" t="s">
        <v>24</v>
      </c>
      <c r="H14" s="15" t="s">
        <v>51</v>
      </c>
      <c r="I14" s="15" t="s">
        <v>51</v>
      </c>
      <c r="J14" s="7">
        <v>12</v>
      </c>
      <c r="K14" s="92">
        <v>0</v>
      </c>
      <c r="L14" s="48">
        <f t="shared" si="3"/>
        <v>0</v>
      </c>
      <c r="M14" s="46">
        <f t="shared" si="4"/>
        <v>0</v>
      </c>
      <c r="N14" s="93">
        <f>J14*M14</f>
        <v>0</v>
      </c>
    </row>
    <row r="15" spans="1:14" ht="18" customHeight="1" x14ac:dyDescent="0.25">
      <c r="B15" s="77"/>
      <c r="C15" s="30" t="s">
        <v>55</v>
      </c>
      <c r="D15" s="7" t="s">
        <v>11</v>
      </c>
      <c r="E15" s="7" t="s">
        <v>22</v>
      </c>
      <c r="F15" s="7" t="s">
        <v>76</v>
      </c>
      <c r="G15" s="15" t="s">
        <v>24</v>
      </c>
      <c r="H15" s="15" t="s">
        <v>77</v>
      </c>
      <c r="I15" s="15" t="s">
        <v>77</v>
      </c>
      <c r="J15" s="7">
        <v>8</v>
      </c>
      <c r="K15" s="90">
        <v>0</v>
      </c>
      <c r="L15" s="48">
        <f t="shared" si="3"/>
        <v>0</v>
      </c>
      <c r="M15" s="46">
        <f t="shared" si="4"/>
        <v>0</v>
      </c>
      <c r="N15" s="93">
        <f>J15*M15</f>
        <v>0</v>
      </c>
    </row>
    <row r="16" spans="1:14" ht="18" customHeight="1" x14ac:dyDescent="0.25">
      <c r="B16" s="78"/>
      <c r="C16" s="29" t="s">
        <v>55</v>
      </c>
      <c r="D16" s="8" t="s">
        <v>7</v>
      </c>
      <c r="E16" s="8" t="s">
        <v>20</v>
      </c>
      <c r="F16" s="68" t="s">
        <v>21</v>
      </c>
      <c r="G16" s="15" t="s">
        <v>24</v>
      </c>
      <c r="H16" s="15" t="s">
        <v>51</v>
      </c>
      <c r="I16" s="15" t="s">
        <v>51</v>
      </c>
      <c r="J16" s="8">
        <v>96</v>
      </c>
      <c r="K16" s="47">
        <v>0</v>
      </c>
      <c r="L16" s="48">
        <f t="shared" si="3"/>
        <v>0</v>
      </c>
      <c r="M16" s="46">
        <f t="shared" si="4"/>
        <v>0</v>
      </c>
      <c r="N16" s="93">
        <f t="shared" si="6"/>
        <v>0</v>
      </c>
    </row>
    <row r="17" spans="1:14" ht="18" customHeight="1" x14ac:dyDescent="0.25">
      <c r="B17" s="78"/>
      <c r="C17" s="29" t="s">
        <v>55</v>
      </c>
      <c r="D17" s="8" t="s">
        <v>11</v>
      </c>
      <c r="E17" s="8" t="s">
        <v>20</v>
      </c>
      <c r="F17" s="68" t="s">
        <v>21</v>
      </c>
      <c r="G17" s="15" t="s">
        <v>24</v>
      </c>
      <c r="H17" s="15" t="s">
        <v>77</v>
      </c>
      <c r="I17" s="15" t="s">
        <v>77</v>
      </c>
      <c r="J17" s="8">
        <v>72</v>
      </c>
      <c r="K17" s="47">
        <v>0</v>
      </c>
      <c r="L17" s="48">
        <f t="shared" si="3"/>
        <v>0</v>
      </c>
      <c r="M17" s="46">
        <f t="shared" si="4"/>
        <v>0</v>
      </c>
      <c r="N17" s="93">
        <f t="shared" si="6"/>
        <v>0</v>
      </c>
    </row>
    <row r="18" spans="1:14" ht="18" customHeight="1" x14ac:dyDescent="0.25">
      <c r="A18" s="111"/>
      <c r="B18" s="78"/>
      <c r="C18" s="29" t="s">
        <v>55</v>
      </c>
      <c r="D18" s="8" t="s">
        <v>7</v>
      </c>
      <c r="E18" s="8" t="s">
        <v>20</v>
      </c>
      <c r="F18" s="68" t="s">
        <v>81</v>
      </c>
      <c r="G18" s="15" t="s">
        <v>24</v>
      </c>
      <c r="H18" s="15" t="s">
        <v>51</v>
      </c>
      <c r="I18" s="15" t="s">
        <v>51</v>
      </c>
      <c r="J18" s="8">
        <v>8</v>
      </c>
      <c r="K18" s="47">
        <v>0</v>
      </c>
      <c r="L18" s="48">
        <f t="shared" ref="L18:L21" si="7">M18-K18</f>
        <v>0</v>
      </c>
      <c r="M18" s="46">
        <f t="shared" ref="M18:M21" si="8">K18*1.21</f>
        <v>0</v>
      </c>
      <c r="N18" s="93">
        <f t="shared" ref="N18:N21" si="9">J18*M18</f>
        <v>0</v>
      </c>
    </row>
    <row r="19" spans="1:14" ht="18" customHeight="1" x14ac:dyDescent="0.25">
      <c r="A19" s="111"/>
      <c r="B19" s="78"/>
      <c r="C19" s="29" t="s">
        <v>55</v>
      </c>
      <c r="D19" s="8" t="s">
        <v>11</v>
      </c>
      <c r="E19" s="8" t="s">
        <v>20</v>
      </c>
      <c r="F19" s="68" t="s">
        <v>81</v>
      </c>
      <c r="G19" s="15" t="s">
        <v>24</v>
      </c>
      <c r="H19" s="15" t="s">
        <v>77</v>
      </c>
      <c r="I19" s="15" t="s">
        <v>77</v>
      </c>
      <c r="J19" s="8">
        <v>8</v>
      </c>
      <c r="K19" s="47">
        <v>0</v>
      </c>
      <c r="L19" s="48">
        <f t="shared" si="7"/>
        <v>0</v>
      </c>
      <c r="M19" s="46">
        <f t="shared" si="8"/>
        <v>0</v>
      </c>
      <c r="N19" s="93">
        <f t="shared" si="9"/>
        <v>0</v>
      </c>
    </row>
    <row r="20" spans="1:14" ht="18" customHeight="1" x14ac:dyDescent="0.25">
      <c r="A20" s="111"/>
      <c r="B20" s="78"/>
      <c r="C20" s="29" t="s">
        <v>55</v>
      </c>
      <c r="D20" s="8" t="s">
        <v>7</v>
      </c>
      <c r="E20" s="8" t="s">
        <v>85</v>
      </c>
      <c r="F20" s="68" t="s">
        <v>86</v>
      </c>
      <c r="G20" s="15" t="s">
        <v>24</v>
      </c>
      <c r="H20" s="15" t="s">
        <v>77</v>
      </c>
      <c r="I20" s="15" t="s">
        <v>77</v>
      </c>
      <c r="J20" s="8">
        <v>4</v>
      </c>
      <c r="K20" s="47">
        <v>0</v>
      </c>
      <c r="L20" s="48">
        <f t="shared" si="7"/>
        <v>0</v>
      </c>
      <c r="M20" s="46">
        <f t="shared" si="8"/>
        <v>0</v>
      </c>
      <c r="N20" s="93">
        <f t="shared" si="9"/>
        <v>0</v>
      </c>
    </row>
    <row r="21" spans="1:14" ht="18" customHeight="1" x14ac:dyDescent="0.25">
      <c r="A21" s="111"/>
      <c r="B21" s="78"/>
      <c r="C21" s="29" t="s">
        <v>55</v>
      </c>
      <c r="D21" s="8" t="s">
        <v>11</v>
      </c>
      <c r="E21" s="8" t="s">
        <v>85</v>
      </c>
      <c r="F21" s="68" t="s">
        <v>86</v>
      </c>
      <c r="G21" s="15" t="s">
        <v>24</v>
      </c>
      <c r="H21" s="15" t="s">
        <v>77</v>
      </c>
      <c r="I21" s="15" t="s">
        <v>77</v>
      </c>
      <c r="J21" s="8">
        <v>4</v>
      </c>
      <c r="K21" s="47">
        <v>0</v>
      </c>
      <c r="L21" s="48">
        <f t="shared" si="7"/>
        <v>0</v>
      </c>
      <c r="M21" s="46">
        <f t="shared" si="8"/>
        <v>0</v>
      </c>
      <c r="N21" s="93">
        <f t="shared" si="9"/>
        <v>0</v>
      </c>
    </row>
    <row r="22" spans="1:14" ht="18" customHeight="1" x14ac:dyDescent="0.25">
      <c r="B22" s="79"/>
      <c r="C22" s="34" t="s">
        <v>56</v>
      </c>
      <c r="D22" s="14" t="s">
        <v>7</v>
      </c>
      <c r="E22" s="14" t="s">
        <v>50</v>
      </c>
      <c r="F22" s="14">
        <v>100</v>
      </c>
      <c r="G22" s="14" t="s">
        <v>19</v>
      </c>
      <c r="H22" s="14" t="s">
        <v>51</v>
      </c>
      <c r="I22" s="14" t="s">
        <v>51</v>
      </c>
      <c r="J22" s="14">
        <v>24</v>
      </c>
      <c r="K22" s="50">
        <v>0</v>
      </c>
      <c r="L22" s="48">
        <f t="shared" si="3"/>
        <v>0</v>
      </c>
      <c r="M22" s="46">
        <f t="shared" si="4"/>
        <v>0</v>
      </c>
      <c r="N22" s="93">
        <f t="shared" si="6"/>
        <v>0</v>
      </c>
    </row>
    <row r="23" spans="1:14" ht="18" customHeight="1" x14ac:dyDescent="0.25">
      <c r="B23" s="79"/>
      <c r="C23" s="34" t="s">
        <v>56</v>
      </c>
      <c r="D23" s="14" t="s">
        <v>11</v>
      </c>
      <c r="E23" s="14" t="s">
        <v>50</v>
      </c>
      <c r="F23" s="14">
        <v>100</v>
      </c>
      <c r="G23" s="70" t="s">
        <v>14</v>
      </c>
      <c r="H23" s="14" t="s">
        <v>51</v>
      </c>
      <c r="I23" s="14" t="s">
        <v>51</v>
      </c>
      <c r="J23" s="14">
        <v>24</v>
      </c>
      <c r="K23" s="50">
        <v>0</v>
      </c>
      <c r="L23" s="48">
        <f t="shared" si="3"/>
        <v>0</v>
      </c>
      <c r="M23" s="46">
        <f t="shared" si="4"/>
        <v>0</v>
      </c>
      <c r="N23" s="93">
        <f t="shared" si="6"/>
        <v>0</v>
      </c>
    </row>
    <row r="24" spans="1:14" ht="18" customHeight="1" x14ac:dyDescent="0.25">
      <c r="B24" s="80"/>
      <c r="C24" s="31" t="s">
        <v>56</v>
      </c>
      <c r="D24" s="12" t="s">
        <v>7</v>
      </c>
      <c r="E24" s="12" t="s">
        <v>23</v>
      </c>
      <c r="F24" s="12">
        <v>108</v>
      </c>
      <c r="G24" s="12" t="s">
        <v>19</v>
      </c>
      <c r="H24" s="12" t="s">
        <v>51</v>
      </c>
      <c r="I24" s="12" t="s">
        <v>52</v>
      </c>
      <c r="J24" s="12">
        <v>24</v>
      </c>
      <c r="K24" s="51">
        <v>0</v>
      </c>
      <c r="L24" s="48">
        <f t="shared" si="3"/>
        <v>0</v>
      </c>
      <c r="M24" s="46">
        <f t="shared" si="4"/>
        <v>0</v>
      </c>
      <c r="N24" s="93">
        <f t="shared" si="6"/>
        <v>0</v>
      </c>
    </row>
    <row r="25" spans="1:14" ht="18" customHeight="1" x14ac:dyDescent="0.25">
      <c r="B25" s="69"/>
      <c r="C25" s="31" t="s">
        <v>56</v>
      </c>
      <c r="D25" s="12" t="s">
        <v>11</v>
      </c>
      <c r="E25" s="12" t="s">
        <v>23</v>
      </c>
      <c r="F25" s="12">
        <v>108</v>
      </c>
      <c r="G25" s="89" t="s">
        <v>14</v>
      </c>
      <c r="H25" s="12" t="s">
        <v>51</v>
      </c>
      <c r="I25" s="12" t="s">
        <v>51</v>
      </c>
      <c r="J25" s="12">
        <v>20</v>
      </c>
      <c r="K25" s="51">
        <v>0</v>
      </c>
      <c r="L25" s="48">
        <f t="shared" si="3"/>
        <v>0</v>
      </c>
      <c r="M25" s="46">
        <f t="shared" si="4"/>
        <v>0</v>
      </c>
      <c r="N25" s="93">
        <f t="shared" si="6"/>
        <v>0</v>
      </c>
    </row>
    <row r="26" spans="1:14" ht="18" customHeight="1" x14ac:dyDescent="0.25">
      <c r="B26" s="81"/>
      <c r="C26" s="26" t="s">
        <v>56</v>
      </c>
      <c r="D26" s="9" t="s">
        <v>7</v>
      </c>
      <c r="E26" s="9" t="s">
        <v>12</v>
      </c>
      <c r="F26" s="15">
        <v>96</v>
      </c>
      <c r="G26" s="9" t="s">
        <v>14</v>
      </c>
      <c r="H26" s="9" t="s">
        <v>51</v>
      </c>
      <c r="I26" s="9" t="s">
        <v>52</v>
      </c>
      <c r="J26" s="9">
        <v>4</v>
      </c>
      <c r="K26" s="52">
        <v>0</v>
      </c>
      <c r="L26" s="53">
        <f t="shared" si="3"/>
        <v>0</v>
      </c>
      <c r="M26" s="46">
        <f t="shared" si="4"/>
        <v>0</v>
      </c>
      <c r="N26" s="93">
        <f t="shared" si="5"/>
        <v>0</v>
      </c>
    </row>
    <row r="27" spans="1:14" ht="18" customHeight="1" x14ac:dyDescent="0.25">
      <c r="B27" s="81"/>
      <c r="C27" s="26" t="s">
        <v>56</v>
      </c>
      <c r="D27" s="9" t="s">
        <v>11</v>
      </c>
      <c r="E27" s="9" t="s">
        <v>15</v>
      </c>
      <c r="F27" s="9">
        <v>98</v>
      </c>
      <c r="G27" s="9" t="s">
        <v>14</v>
      </c>
      <c r="H27" s="9" t="s">
        <v>51</v>
      </c>
      <c r="I27" s="9" t="s">
        <v>51</v>
      </c>
      <c r="J27" s="9">
        <v>4</v>
      </c>
      <c r="K27" s="52">
        <v>0</v>
      </c>
      <c r="L27" s="53">
        <f t="shared" si="3"/>
        <v>0</v>
      </c>
      <c r="M27" s="46">
        <f t="shared" si="4"/>
        <v>0</v>
      </c>
      <c r="N27" s="93">
        <f t="shared" si="5"/>
        <v>0</v>
      </c>
    </row>
    <row r="28" spans="1:14" ht="18" customHeight="1" x14ac:dyDescent="0.25">
      <c r="B28" s="82"/>
      <c r="C28" s="28" t="s">
        <v>56</v>
      </c>
      <c r="D28" s="11" t="s">
        <v>7</v>
      </c>
      <c r="E28" s="11" t="s">
        <v>18</v>
      </c>
      <c r="F28" s="11">
        <v>102</v>
      </c>
      <c r="G28" s="11" t="s">
        <v>19</v>
      </c>
      <c r="H28" s="11" t="s">
        <v>51</v>
      </c>
      <c r="I28" s="11" t="s">
        <v>52</v>
      </c>
      <c r="J28" s="11">
        <v>8</v>
      </c>
      <c r="K28" s="54">
        <v>0</v>
      </c>
      <c r="L28" s="55">
        <f t="shared" si="3"/>
        <v>0</v>
      </c>
      <c r="M28" s="46">
        <f t="shared" si="4"/>
        <v>0</v>
      </c>
      <c r="N28" s="93">
        <f>J28*M28</f>
        <v>0</v>
      </c>
    </row>
    <row r="29" spans="1:14" ht="18" customHeight="1" x14ac:dyDescent="0.25">
      <c r="B29" s="82"/>
      <c r="C29" s="28" t="s">
        <v>56</v>
      </c>
      <c r="D29" s="11" t="s">
        <v>11</v>
      </c>
      <c r="E29" s="11" t="s">
        <v>18</v>
      </c>
      <c r="F29" s="15">
        <v>102</v>
      </c>
      <c r="G29" s="68" t="s">
        <v>14</v>
      </c>
      <c r="H29" s="15" t="s">
        <v>51</v>
      </c>
      <c r="I29" s="15" t="s">
        <v>51</v>
      </c>
      <c r="J29" s="11">
        <v>8</v>
      </c>
      <c r="K29" s="49">
        <v>0</v>
      </c>
      <c r="L29" s="48">
        <f t="shared" si="3"/>
        <v>0</v>
      </c>
      <c r="M29" s="46">
        <f t="shared" si="4"/>
        <v>0</v>
      </c>
      <c r="N29" s="93">
        <f>J29*M29</f>
        <v>0</v>
      </c>
    </row>
    <row r="30" spans="1:14" ht="18" customHeight="1" x14ac:dyDescent="0.25">
      <c r="B30" s="79"/>
      <c r="C30" s="34" t="s">
        <v>56</v>
      </c>
      <c r="D30" s="14" t="s">
        <v>7</v>
      </c>
      <c r="E30" s="39" t="s">
        <v>39</v>
      </c>
      <c r="F30" s="14">
        <v>99</v>
      </c>
      <c r="G30" s="14" t="s">
        <v>19</v>
      </c>
      <c r="H30" s="14" t="s">
        <v>51</v>
      </c>
      <c r="I30" s="14" t="s">
        <v>52</v>
      </c>
      <c r="J30" s="14">
        <v>4</v>
      </c>
      <c r="K30" s="50">
        <v>0</v>
      </c>
      <c r="L30" s="48">
        <f t="shared" si="3"/>
        <v>0</v>
      </c>
      <c r="M30" s="46">
        <f t="shared" si="4"/>
        <v>0</v>
      </c>
      <c r="N30" s="93">
        <f>J30*M30</f>
        <v>0</v>
      </c>
    </row>
    <row r="31" spans="1:14" ht="18" customHeight="1" x14ac:dyDescent="0.25">
      <c r="B31" s="79"/>
      <c r="C31" s="34" t="s">
        <v>56</v>
      </c>
      <c r="D31" s="14" t="s">
        <v>11</v>
      </c>
      <c r="E31" s="14" t="s">
        <v>40</v>
      </c>
      <c r="F31" s="14">
        <v>99</v>
      </c>
      <c r="G31" s="70" t="s">
        <v>14</v>
      </c>
      <c r="H31" s="14" t="s">
        <v>77</v>
      </c>
      <c r="I31" s="14" t="s">
        <v>51</v>
      </c>
      <c r="J31" s="14">
        <v>4</v>
      </c>
      <c r="K31" s="50">
        <v>0</v>
      </c>
      <c r="L31" s="48">
        <f t="shared" si="3"/>
        <v>0</v>
      </c>
      <c r="M31" s="46">
        <f t="shared" si="4"/>
        <v>0</v>
      </c>
      <c r="N31" s="93">
        <f>J31*M31</f>
        <v>0</v>
      </c>
    </row>
    <row r="32" spans="1:14" ht="18" customHeight="1" x14ac:dyDescent="0.25">
      <c r="B32" s="83"/>
      <c r="C32" s="27" t="s">
        <v>55</v>
      </c>
      <c r="D32" s="10" t="s">
        <v>7</v>
      </c>
      <c r="E32" s="10" t="s">
        <v>16</v>
      </c>
      <c r="F32" s="10" t="s">
        <v>17</v>
      </c>
      <c r="G32" s="10" t="s">
        <v>24</v>
      </c>
      <c r="H32" s="10" t="s">
        <v>77</v>
      </c>
      <c r="I32" s="10" t="s">
        <v>51</v>
      </c>
      <c r="J32" s="10">
        <v>4</v>
      </c>
      <c r="K32" s="56">
        <v>0</v>
      </c>
      <c r="L32" s="57">
        <f t="shared" si="3"/>
        <v>0</v>
      </c>
      <c r="M32" s="46">
        <f t="shared" si="4"/>
        <v>0</v>
      </c>
      <c r="N32" s="93">
        <f t="shared" si="5"/>
        <v>0</v>
      </c>
    </row>
    <row r="33" spans="2:15" ht="18" customHeight="1" x14ac:dyDescent="0.25">
      <c r="B33" s="83"/>
      <c r="C33" s="27" t="s">
        <v>55</v>
      </c>
      <c r="D33" s="10" t="s">
        <v>11</v>
      </c>
      <c r="E33" s="10" t="s">
        <v>16</v>
      </c>
      <c r="F33" s="10" t="s">
        <v>17</v>
      </c>
      <c r="G33" s="10" t="s">
        <v>24</v>
      </c>
      <c r="H33" s="71" t="s">
        <v>77</v>
      </c>
      <c r="I33" s="72" t="s">
        <v>51</v>
      </c>
      <c r="J33" s="10">
        <v>4</v>
      </c>
      <c r="K33" s="56">
        <v>0</v>
      </c>
      <c r="L33" s="57">
        <f t="shared" si="3"/>
        <v>0</v>
      </c>
      <c r="M33" s="46">
        <f t="shared" si="4"/>
        <v>0</v>
      </c>
      <c r="N33" s="93">
        <f t="shared" si="5"/>
        <v>0</v>
      </c>
    </row>
    <row r="34" spans="2:15" ht="18" customHeight="1" x14ac:dyDescent="0.25">
      <c r="B34" s="82"/>
      <c r="C34" s="28" t="s">
        <v>55</v>
      </c>
      <c r="D34" s="11" t="s">
        <v>7</v>
      </c>
      <c r="E34" s="11" t="s">
        <v>25</v>
      </c>
      <c r="F34" s="32" t="s">
        <v>53</v>
      </c>
      <c r="G34" s="11" t="s">
        <v>10</v>
      </c>
      <c r="H34" s="72" t="s">
        <v>51</v>
      </c>
      <c r="I34" s="11" t="s">
        <v>52</v>
      </c>
      <c r="J34" s="11">
        <v>8</v>
      </c>
      <c r="K34" s="54">
        <v>0</v>
      </c>
      <c r="L34" s="48">
        <f t="shared" si="3"/>
        <v>0</v>
      </c>
      <c r="M34" s="46">
        <f t="shared" si="4"/>
        <v>0</v>
      </c>
      <c r="N34" s="93">
        <f t="shared" si="5"/>
        <v>0</v>
      </c>
    </row>
    <row r="35" spans="2:15" ht="18" customHeight="1" x14ac:dyDescent="0.25">
      <c r="B35" s="84"/>
      <c r="C35" s="42" t="s">
        <v>55</v>
      </c>
      <c r="D35" s="43" t="s">
        <v>11</v>
      </c>
      <c r="E35" s="43" t="s">
        <v>25</v>
      </c>
      <c r="F35" s="44" t="s">
        <v>53</v>
      </c>
      <c r="G35" s="11" t="s">
        <v>10</v>
      </c>
      <c r="H35" s="72" t="s">
        <v>77</v>
      </c>
      <c r="I35" s="72" t="s">
        <v>51</v>
      </c>
      <c r="J35" s="11">
        <v>8</v>
      </c>
      <c r="K35" s="54">
        <v>0</v>
      </c>
      <c r="L35" s="48">
        <f t="shared" si="3"/>
        <v>0</v>
      </c>
      <c r="M35" s="46">
        <f t="shared" si="4"/>
        <v>0</v>
      </c>
      <c r="N35" s="93">
        <f t="shared" si="5"/>
        <v>0</v>
      </c>
    </row>
    <row r="36" spans="2:15" ht="18" customHeight="1" x14ac:dyDescent="0.25">
      <c r="B36" s="82"/>
      <c r="C36" s="11" t="s">
        <v>55</v>
      </c>
      <c r="D36" s="11" t="s">
        <v>7</v>
      </c>
      <c r="E36" s="11" t="s">
        <v>71</v>
      </c>
      <c r="F36" s="45" t="s">
        <v>17</v>
      </c>
      <c r="G36" s="11" t="s">
        <v>24</v>
      </c>
      <c r="H36" s="71" t="s">
        <v>51</v>
      </c>
      <c r="I36" s="71" t="s">
        <v>51</v>
      </c>
      <c r="J36" s="11">
        <v>4</v>
      </c>
      <c r="K36" s="54">
        <v>0</v>
      </c>
      <c r="L36" s="48">
        <f t="shared" si="3"/>
        <v>0</v>
      </c>
      <c r="M36" s="46">
        <f t="shared" si="4"/>
        <v>0</v>
      </c>
      <c r="N36" s="93">
        <f>J36*M36</f>
        <v>0</v>
      </c>
    </row>
    <row r="37" spans="2:15" ht="18" customHeight="1" x14ac:dyDescent="0.25">
      <c r="B37" s="82"/>
      <c r="C37" s="11" t="s">
        <v>55</v>
      </c>
      <c r="D37" s="11" t="s">
        <v>11</v>
      </c>
      <c r="E37" s="11" t="s">
        <v>71</v>
      </c>
      <c r="F37" s="45" t="s">
        <v>17</v>
      </c>
      <c r="G37" s="11" t="s">
        <v>24</v>
      </c>
      <c r="H37" s="72" t="s">
        <v>77</v>
      </c>
      <c r="I37" s="72" t="s">
        <v>51</v>
      </c>
      <c r="J37" s="11">
        <v>4</v>
      </c>
      <c r="K37" s="54">
        <v>0</v>
      </c>
      <c r="L37" s="48">
        <f t="shared" si="3"/>
        <v>0</v>
      </c>
      <c r="M37" s="46">
        <f t="shared" si="4"/>
        <v>0</v>
      </c>
      <c r="N37" s="93">
        <f>J37*M37</f>
        <v>0</v>
      </c>
    </row>
    <row r="38" spans="2:15" ht="18" customHeight="1" x14ac:dyDescent="0.25">
      <c r="B38" s="82"/>
      <c r="C38" s="18" t="s">
        <v>57</v>
      </c>
      <c r="D38" s="11" t="s">
        <v>7</v>
      </c>
      <c r="E38" s="72" t="s">
        <v>72</v>
      </c>
      <c r="F38" s="73">
        <v>101</v>
      </c>
      <c r="G38" s="72" t="s">
        <v>19</v>
      </c>
      <c r="H38" s="70" t="s">
        <v>51</v>
      </c>
      <c r="I38" s="70" t="s">
        <v>52</v>
      </c>
      <c r="J38" s="11">
        <v>12</v>
      </c>
      <c r="K38" s="54">
        <v>0</v>
      </c>
      <c r="L38" s="48">
        <f t="shared" si="3"/>
        <v>0</v>
      </c>
      <c r="M38" s="46">
        <f t="shared" si="4"/>
        <v>0</v>
      </c>
      <c r="N38" s="93">
        <f>J38*M38</f>
        <v>0</v>
      </c>
    </row>
    <row r="39" spans="2:15" ht="18" customHeight="1" x14ac:dyDescent="0.25">
      <c r="B39" s="82"/>
      <c r="C39" s="18" t="s">
        <v>57</v>
      </c>
      <c r="D39" s="11" t="s">
        <v>11</v>
      </c>
      <c r="E39" s="72" t="s">
        <v>72</v>
      </c>
      <c r="F39" s="73">
        <v>101</v>
      </c>
      <c r="G39" s="72" t="s">
        <v>19</v>
      </c>
      <c r="H39" s="70" t="s">
        <v>51</v>
      </c>
      <c r="I39" s="70" t="s">
        <v>52</v>
      </c>
      <c r="J39" s="11">
        <v>12</v>
      </c>
      <c r="K39" s="54">
        <v>0</v>
      </c>
      <c r="L39" s="48">
        <f t="shared" si="3"/>
        <v>0</v>
      </c>
      <c r="M39" s="46">
        <f t="shared" si="4"/>
        <v>0</v>
      </c>
      <c r="N39" s="93">
        <f>J39*M39</f>
        <v>0</v>
      </c>
    </row>
    <row r="40" spans="2:15" ht="18" customHeight="1" x14ac:dyDescent="0.25">
      <c r="B40" s="41"/>
      <c r="C40" s="11" t="s">
        <v>55</v>
      </c>
      <c r="D40" s="19" t="s">
        <v>7</v>
      </c>
      <c r="E40" s="74" t="s">
        <v>78</v>
      </c>
      <c r="F40" s="74" t="s">
        <v>79</v>
      </c>
      <c r="G40" s="74" t="s">
        <v>10</v>
      </c>
      <c r="H40" s="74" t="s">
        <v>51</v>
      </c>
      <c r="I40" s="74" t="s">
        <v>52</v>
      </c>
      <c r="J40" s="19">
        <v>8</v>
      </c>
      <c r="K40" s="58">
        <v>0</v>
      </c>
      <c r="L40" s="48">
        <f t="shared" si="3"/>
        <v>0</v>
      </c>
      <c r="M40" s="46">
        <f t="shared" si="4"/>
        <v>0</v>
      </c>
      <c r="N40" s="93">
        <f t="shared" si="5"/>
        <v>0</v>
      </c>
    </row>
    <row r="41" spans="2:15" ht="18" customHeight="1" x14ac:dyDescent="0.25">
      <c r="B41" s="41"/>
      <c r="C41" s="11" t="s">
        <v>55</v>
      </c>
      <c r="D41" s="19" t="s">
        <v>11</v>
      </c>
      <c r="E41" s="74" t="s">
        <v>78</v>
      </c>
      <c r="F41" s="74" t="s">
        <v>79</v>
      </c>
      <c r="G41" s="74" t="s">
        <v>10</v>
      </c>
      <c r="H41" s="74" t="s">
        <v>77</v>
      </c>
      <c r="I41" s="74" t="s">
        <v>51</v>
      </c>
      <c r="J41" s="19">
        <v>8</v>
      </c>
      <c r="K41" s="58">
        <v>0</v>
      </c>
      <c r="L41" s="48">
        <f t="shared" si="3"/>
        <v>0</v>
      </c>
      <c r="M41" s="46">
        <f t="shared" si="4"/>
        <v>0</v>
      </c>
      <c r="N41" s="93">
        <f t="shared" si="5"/>
        <v>0</v>
      </c>
    </row>
    <row r="42" spans="2:15" ht="18" customHeight="1" x14ac:dyDescent="0.25">
      <c r="B42" s="41"/>
      <c r="C42" s="18" t="s">
        <v>57</v>
      </c>
      <c r="D42" s="19" t="s">
        <v>7</v>
      </c>
      <c r="E42" s="19" t="s">
        <v>26</v>
      </c>
      <c r="F42" s="19">
        <v>98</v>
      </c>
      <c r="G42" s="19" t="s">
        <v>27</v>
      </c>
      <c r="H42" s="74" t="s">
        <v>51</v>
      </c>
      <c r="I42" s="19" t="s">
        <v>52</v>
      </c>
      <c r="J42" s="19">
        <v>12</v>
      </c>
      <c r="K42" s="58">
        <v>0</v>
      </c>
      <c r="L42" s="48">
        <f t="shared" si="3"/>
        <v>0</v>
      </c>
      <c r="M42" s="46">
        <f t="shared" ref="M42:M70" si="10">K42*1.21</f>
        <v>0</v>
      </c>
      <c r="N42" s="93">
        <f t="shared" si="5"/>
        <v>0</v>
      </c>
      <c r="O42" t="s">
        <v>49</v>
      </c>
    </row>
    <row r="43" spans="2:15" ht="18" customHeight="1" x14ac:dyDescent="0.25">
      <c r="B43" s="41"/>
      <c r="C43" s="18" t="s">
        <v>57</v>
      </c>
      <c r="D43" s="19" t="s">
        <v>11</v>
      </c>
      <c r="E43" s="19" t="s">
        <v>26</v>
      </c>
      <c r="F43" s="19">
        <v>98</v>
      </c>
      <c r="G43" s="19" t="s">
        <v>19</v>
      </c>
      <c r="H43" s="19" t="s">
        <v>51</v>
      </c>
      <c r="I43" s="19" t="s">
        <v>52</v>
      </c>
      <c r="J43" s="19">
        <v>12</v>
      </c>
      <c r="K43" s="58">
        <v>0</v>
      </c>
      <c r="L43" s="48">
        <f t="shared" ref="L43:L67" si="11">M43-K43</f>
        <v>0</v>
      </c>
      <c r="M43" s="46">
        <f t="shared" si="10"/>
        <v>0</v>
      </c>
      <c r="N43" s="93">
        <f t="shared" si="5"/>
        <v>0</v>
      </c>
    </row>
    <row r="44" spans="2:15" ht="18" customHeight="1" x14ac:dyDescent="0.25">
      <c r="B44" s="41"/>
      <c r="C44" s="18" t="s">
        <v>57</v>
      </c>
      <c r="D44" s="19" t="s">
        <v>7</v>
      </c>
      <c r="E44" s="19" t="s">
        <v>28</v>
      </c>
      <c r="F44" s="19">
        <v>89</v>
      </c>
      <c r="G44" s="19" t="s">
        <v>19</v>
      </c>
      <c r="H44" s="19" t="s">
        <v>52</v>
      </c>
      <c r="I44" s="19" t="s">
        <v>52</v>
      </c>
      <c r="J44" s="19">
        <v>12</v>
      </c>
      <c r="K44" s="58">
        <v>0</v>
      </c>
      <c r="L44" s="48">
        <f t="shared" si="11"/>
        <v>0</v>
      </c>
      <c r="M44" s="46">
        <f t="shared" si="10"/>
        <v>0</v>
      </c>
      <c r="N44" s="93">
        <f>J44*M44</f>
        <v>0</v>
      </c>
    </row>
    <row r="45" spans="2:15" ht="18" customHeight="1" x14ac:dyDescent="0.25">
      <c r="B45" s="41"/>
      <c r="C45" s="18" t="s">
        <v>57</v>
      </c>
      <c r="D45" s="19" t="s">
        <v>11</v>
      </c>
      <c r="E45" s="19" t="s">
        <v>28</v>
      </c>
      <c r="F45" s="19">
        <v>89</v>
      </c>
      <c r="G45" s="19" t="s">
        <v>19</v>
      </c>
      <c r="H45" s="19" t="s">
        <v>51</v>
      </c>
      <c r="I45" s="19" t="s">
        <v>52</v>
      </c>
      <c r="J45" s="19">
        <v>12</v>
      </c>
      <c r="K45" s="58">
        <v>0</v>
      </c>
      <c r="L45" s="48">
        <f t="shared" si="11"/>
        <v>0</v>
      </c>
      <c r="M45" s="46">
        <f t="shared" si="10"/>
        <v>0</v>
      </c>
      <c r="N45" s="93">
        <f t="shared" si="5"/>
        <v>0</v>
      </c>
    </row>
    <row r="46" spans="2:15" ht="18" customHeight="1" x14ac:dyDescent="0.25">
      <c r="B46" s="41"/>
      <c r="C46" s="18" t="s">
        <v>57</v>
      </c>
      <c r="D46" s="19" t="s">
        <v>7</v>
      </c>
      <c r="E46" s="19" t="s">
        <v>29</v>
      </c>
      <c r="F46" s="19">
        <v>91</v>
      </c>
      <c r="G46" s="19" t="s">
        <v>19</v>
      </c>
      <c r="H46" s="19" t="s">
        <v>52</v>
      </c>
      <c r="I46" s="19" t="s">
        <v>52</v>
      </c>
      <c r="J46" s="19">
        <v>20</v>
      </c>
      <c r="K46" s="58">
        <v>0</v>
      </c>
      <c r="L46" s="48">
        <f t="shared" si="11"/>
        <v>0</v>
      </c>
      <c r="M46" s="46">
        <f t="shared" si="10"/>
        <v>0</v>
      </c>
      <c r="N46" s="93">
        <f t="shared" si="5"/>
        <v>0</v>
      </c>
    </row>
    <row r="47" spans="2:15" ht="18" customHeight="1" x14ac:dyDescent="0.25">
      <c r="B47" s="41"/>
      <c r="C47" s="18" t="s">
        <v>57</v>
      </c>
      <c r="D47" s="19" t="s">
        <v>11</v>
      </c>
      <c r="E47" s="19" t="s">
        <v>29</v>
      </c>
      <c r="F47" s="19">
        <v>91</v>
      </c>
      <c r="G47" s="19" t="s">
        <v>19</v>
      </c>
      <c r="H47" s="19" t="s">
        <v>77</v>
      </c>
      <c r="I47" s="19" t="s">
        <v>51</v>
      </c>
      <c r="J47" s="19">
        <v>20</v>
      </c>
      <c r="K47" s="58">
        <v>0</v>
      </c>
      <c r="L47" s="48">
        <f t="shared" si="11"/>
        <v>0</v>
      </c>
      <c r="M47" s="46">
        <f t="shared" si="10"/>
        <v>0</v>
      </c>
      <c r="N47" s="93">
        <f t="shared" si="5"/>
        <v>0</v>
      </c>
    </row>
    <row r="48" spans="2:15" ht="18" customHeight="1" x14ac:dyDescent="0.25">
      <c r="B48" s="85"/>
      <c r="C48" s="33" t="s">
        <v>57</v>
      </c>
      <c r="D48" s="13" t="s">
        <v>7</v>
      </c>
      <c r="E48" s="13" t="s">
        <v>30</v>
      </c>
      <c r="F48" s="13">
        <v>91</v>
      </c>
      <c r="G48" s="13" t="s">
        <v>19</v>
      </c>
      <c r="H48" s="13" t="s">
        <v>51</v>
      </c>
      <c r="I48" s="13" t="s">
        <v>52</v>
      </c>
      <c r="J48" s="13">
        <v>12</v>
      </c>
      <c r="K48" s="59">
        <v>0</v>
      </c>
      <c r="L48" s="48">
        <f t="shared" si="11"/>
        <v>0</v>
      </c>
      <c r="M48" s="46">
        <f t="shared" si="10"/>
        <v>0</v>
      </c>
      <c r="N48" s="93">
        <f t="shared" si="5"/>
        <v>0</v>
      </c>
    </row>
    <row r="49" spans="1:14" ht="18" customHeight="1" x14ac:dyDescent="0.25">
      <c r="B49" s="85"/>
      <c r="C49" s="33" t="s">
        <v>57</v>
      </c>
      <c r="D49" s="13" t="s">
        <v>11</v>
      </c>
      <c r="E49" s="13" t="s">
        <v>30</v>
      </c>
      <c r="F49" s="15">
        <v>91</v>
      </c>
      <c r="G49" s="13" t="s">
        <v>14</v>
      </c>
      <c r="H49" s="13" t="s">
        <v>51</v>
      </c>
      <c r="I49" s="13" t="s">
        <v>52</v>
      </c>
      <c r="J49" s="13">
        <v>12</v>
      </c>
      <c r="K49" s="59">
        <v>0</v>
      </c>
      <c r="L49" s="48">
        <f t="shared" si="11"/>
        <v>0</v>
      </c>
      <c r="M49" s="46">
        <f t="shared" si="10"/>
        <v>0</v>
      </c>
      <c r="N49" s="93">
        <f t="shared" si="5"/>
        <v>0</v>
      </c>
    </row>
    <row r="50" spans="1:14" ht="18" customHeight="1" x14ac:dyDescent="0.25">
      <c r="B50" s="85"/>
      <c r="C50" s="33" t="s">
        <v>57</v>
      </c>
      <c r="D50" s="13" t="s">
        <v>7</v>
      </c>
      <c r="E50" s="13" t="s">
        <v>31</v>
      </c>
      <c r="F50" s="13">
        <v>91</v>
      </c>
      <c r="G50" s="13" t="s">
        <v>19</v>
      </c>
      <c r="H50" s="13" t="s">
        <v>51</v>
      </c>
      <c r="I50" s="13" t="s">
        <v>52</v>
      </c>
      <c r="J50" s="13">
        <v>16</v>
      </c>
      <c r="K50" s="59">
        <v>0</v>
      </c>
      <c r="L50" s="48">
        <f t="shared" si="11"/>
        <v>0</v>
      </c>
      <c r="M50" s="46">
        <f t="shared" si="10"/>
        <v>0</v>
      </c>
      <c r="N50" s="93">
        <f t="shared" si="5"/>
        <v>0</v>
      </c>
    </row>
    <row r="51" spans="1:14" ht="18" customHeight="1" x14ac:dyDescent="0.25">
      <c r="B51" s="85"/>
      <c r="C51" s="33" t="s">
        <v>57</v>
      </c>
      <c r="D51" s="13" t="s">
        <v>11</v>
      </c>
      <c r="E51" s="13" t="s">
        <v>31</v>
      </c>
      <c r="F51" s="13">
        <v>91</v>
      </c>
      <c r="G51" s="13" t="s">
        <v>14</v>
      </c>
      <c r="H51" s="13" t="s">
        <v>51</v>
      </c>
      <c r="I51" s="13" t="s">
        <v>52</v>
      </c>
      <c r="J51" s="13">
        <v>16</v>
      </c>
      <c r="K51" s="59">
        <v>0</v>
      </c>
      <c r="L51" s="48">
        <f t="shared" si="11"/>
        <v>0</v>
      </c>
      <c r="M51" s="46">
        <f t="shared" si="10"/>
        <v>0</v>
      </c>
      <c r="N51" s="93">
        <f t="shared" si="5"/>
        <v>0</v>
      </c>
    </row>
    <row r="52" spans="1:14" ht="18" customHeight="1" x14ac:dyDescent="0.25">
      <c r="B52" s="79"/>
      <c r="C52" s="34" t="s">
        <v>57</v>
      </c>
      <c r="D52" s="14" t="s">
        <v>7</v>
      </c>
      <c r="E52" s="14" t="s">
        <v>32</v>
      </c>
      <c r="F52" s="14">
        <v>95</v>
      </c>
      <c r="G52" s="14" t="s">
        <v>14</v>
      </c>
      <c r="H52" s="14" t="s">
        <v>51</v>
      </c>
      <c r="I52" s="14" t="s">
        <v>52</v>
      </c>
      <c r="J52" s="14">
        <v>12</v>
      </c>
      <c r="K52" s="50">
        <v>0</v>
      </c>
      <c r="L52" s="48">
        <f t="shared" si="11"/>
        <v>0</v>
      </c>
      <c r="M52" s="46">
        <f t="shared" si="10"/>
        <v>0</v>
      </c>
      <c r="N52" s="93">
        <f t="shared" si="5"/>
        <v>0</v>
      </c>
    </row>
    <row r="53" spans="1:14" ht="18" customHeight="1" x14ac:dyDescent="0.25">
      <c r="B53" s="79"/>
      <c r="C53" s="34" t="s">
        <v>57</v>
      </c>
      <c r="D53" s="14" t="s">
        <v>11</v>
      </c>
      <c r="E53" s="14" t="s">
        <v>32</v>
      </c>
      <c r="F53" s="14">
        <v>95</v>
      </c>
      <c r="G53" s="14" t="s">
        <v>14</v>
      </c>
      <c r="H53" s="14" t="s">
        <v>51</v>
      </c>
      <c r="I53" s="14" t="s">
        <v>52</v>
      </c>
      <c r="J53" s="14">
        <v>12</v>
      </c>
      <c r="K53" s="50">
        <v>0</v>
      </c>
      <c r="L53" s="48">
        <f t="shared" si="11"/>
        <v>0</v>
      </c>
      <c r="M53" s="46">
        <f t="shared" si="10"/>
        <v>0</v>
      </c>
      <c r="N53" s="93">
        <f t="shared" si="5"/>
        <v>0</v>
      </c>
    </row>
    <row r="54" spans="1:14" ht="18" customHeight="1" x14ac:dyDescent="0.25">
      <c r="B54" s="85"/>
      <c r="C54" s="34" t="s">
        <v>57</v>
      </c>
      <c r="D54" s="14" t="s">
        <v>7</v>
      </c>
      <c r="E54" s="14" t="s">
        <v>30</v>
      </c>
      <c r="F54" s="15">
        <v>91</v>
      </c>
      <c r="G54" s="14" t="s">
        <v>14</v>
      </c>
      <c r="H54" s="14" t="s">
        <v>51</v>
      </c>
      <c r="I54" s="14" t="s">
        <v>52</v>
      </c>
      <c r="J54" s="14">
        <v>12</v>
      </c>
      <c r="K54" s="50">
        <v>0</v>
      </c>
      <c r="L54" s="48">
        <f t="shared" si="11"/>
        <v>0</v>
      </c>
      <c r="M54" s="46">
        <f t="shared" si="10"/>
        <v>0</v>
      </c>
      <c r="N54" s="93">
        <f t="shared" si="5"/>
        <v>0</v>
      </c>
    </row>
    <row r="55" spans="1:14" ht="18" customHeight="1" x14ac:dyDescent="0.25">
      <c r="B55" s="85"/>
      <c r="C55" s="34" t="s">
        <v>57</v>
      </c>
      <c r="D55" s="14" t="s">
        <v>11</v>
      </c>
      <c r="E55" s="14" t="s">
        <v>30</v>
      </c>
      <c r="F55" s="15">
        <v>91</v>
      </c>
      <c r="G55" s="14" t="s">
        <v>14</v>
      </c>
      <c r="H55" s="14" t="s">
        <v>77</v>
      </c>
      <c r="I55" s="14" t="s">
        <v>52</v>
      </c>
      <c r="J55" s="14">
        <v>12</v>
      </c>
      <c r="K55" s="50">
        <v>0</v>
      </c>
      <c r="L55" s="48">
        <f t="shared" si="11"/>
        <v>0</v>
      </c>
      <c r="M55" s="46">
        <f t="shared" si="10"/>
        <v>0</v>
      </c>
      <c r="N55" s="93">
        <f t="shared" si="5"/>
        <v>0</v>
      </c>
    </row>
    <row r="56" spans="1:14" ht="18" customHeight="1" x14ac:dyDescent="0.25">
      <c r="B56" s="79"/>
      <c r="C56" s="34" t="s">
        <v>57</v>
      </c>
      <c r="D56" s="14" t="s">
        <v>7</v>
      </c>
      <c r="E56" s="14" t="s">
        <v>33</v>
      </c>
      <c r="F56" s="14">
        <v>86</v>
      </c>
      <c r="G56" s="14" t="s">
        <v>10</v>
      </c>
      <c r="H56" s="14" t="s">
        <v>51</v>
      </c>
      <c r="I56" s="14" t="s">
        <v>52</v>
      </c>
      <c r="J56" s="14">
        <v>16</v>
      </c>
      <c r="K56" s="50">
        <v>0</v>
      </c>
      <c r="L56" s="48">
        <f t="shared" si="11"/>
        <v>0</v>
      </c>
      <c r="M56" s="46">
        <f t="shared" si="10"/>
        <v>0</v>
      </c>
      <c r="N56" s="93">
        <f t="shared" si="5"/>
        <v>0</v>
      </c>
    </row>
    <row r="57" spans="1:14" ht="18" customHeight="1" x14ac:dyDescent="0.25">
      <c r="B57" s="79"/>
      <c r="C57" s="34" t="s">
        <v>57</v>
      </c>
      <c r="D57" s="14" t="s">
        <v>11</v>
      </c>
      <c r="E57" s="14" t="s">
        <v>33</v>
      </c>
      <c r="F57" s="14">
        <v>86</v>
      </c>
      <c r="G57" s="14" t="s">
        <v>10</v>
      </c>
      <c r="H57" s="14" t="s">
        <v>77</v>
      </c>
      <c r="I57" s="14" t="s">
        <v>51</v>
      </c>
      <c r="J57" s="14">
        <v>16</v>
      </c>
      <c r="K57" s="50">
        <v>0</v>
      </c>
      <c r="L57" s="48">
        <f t="shared" si="11"/>
        <v>0</v>
      </c>
      <c r="M57" s="46">
        <f t="shared" si="10"/>
        <v>0</v>
      </c>
      <c r="N57" s="93">
        <f t="shared" si="5"/>
        <v>0</v>
      </c>
    </row>
    <row r="58" spans="1:14" ht="18" customHeight="1" x14ac:dyDescent="0.25">
      <c r="B58" s="79"/>
      <c r="C58" s="34" t="s">
        <v>57</v>
      </c>
      <c r="D58" s="14" t="s">
        <v>7</v>
      </c>
      <c r="E58" s="14" t="s">
        <v>34</v>
      </c>
      <c r="F58" s="15">
        <v>86</v>
      </c>
      <c r="G58" s="15" t="s">
        <v>14</v>
      </c>
      <c r="H58" s="15" t="s">
        <v>51</v>
      </c>
      <c r="I58" s="15" t="s">
        <v>52</v>
      </c>
      <c r="J58" s="14">
        <v>12</v>
      </c>
      <c r="K58" s="50">
        <v>0</v>
      </c>
      <c r="L58" s="48">
        <f t="shared" si="11"/>
        <v>0</v>
      </c>
      <c r="M58" s="46">
        <f t="shared" si="10"/>
        <v>0</v>
      </c>
      <c r="N58" s="93">
        <f t="shared" si="5"/>
        <v>0</v>
      </c>
    </row>
    <row r="59" spans="1:14" ht="18" customHeight="1" x14ac:dyDescent="0.25">
      <c r="B59" s="79"/>
      <c r="C59" s="34" t="s">
        <v>57</v>
      </c>
      <c r="D59" s="14" t="s">
        <v>11</v>
      </c>
      <c r="E59" s="14" t="s">
        <v>34</v>
      </c>
      <c r="F59" s="15">
        <v>86</v>
      </c>
      <c r="G59" s="15" t="s">
        <v>14</v>
      </c>
      <c r="H59" s="15" t="s">
        <v>51</v>
      </c>
      <c r="I59" s="15" t="s">
        <v>52</v>
      </c>
      <c r="J59" s="14">
        <v>12</v>
      </c>
      <c r="K59" s="50">
        <v>0</v>
      </c>
      <c r="L59" s="48">
        <f t="shared" si="11"/>
        <v>0</v>
      </c>
      <c r="M59" s="46">
        <f t="shared" si="10"/>
        <v>0</v>
      </c>
      <c r="N59" s="93">
        <f>J59*M59</f>
        <v>0</v>
      </c>
    </row>
    <row r="60" spans="1:14" ht="18" customHeight="1" x14ac:dyDescent="0.25">
      <c r="B60" s="86"/>
      <c r="C60" s="35" t="s">
        <v>57</v>
      </c>
      <c r="D60" s="14" t="s">
        <v>7</v>
      </c>
      <c r="E60" s="36" t="s">
        <v>35</v>
      </c>
      <c r="F60" s="36">
        <v>85</v>
      </c>
      <c r="G60" s="36" t="s">
        <v>14</v>
      </c>
      <c r="H60" s="36" t="s">
        <v>51</v>
      </c>
      <c r="I60" s="36" t="s">
        <v>52</v>
      </c>
      <c r="J60" s="14">
        <v>12</v>
      </c>
      <c r="K60" s="50">
        <v>0</v>
      </c>
      <c r="L60" s="48">
        <f t="shared" si="11"/>
        <v>0</v>
      </c>
      <c r="M60" s="46">
        <f t="shared" si="10"/>
        <v>0</v>
      </c>
      <c r="N60" s="93">
        <f t="shared" si="5"/>
        <v>0</v>
      </c>
    </row>
    <row r="61" spans="1:14" ht="18" customHeight="1" x14ac:dyDescent="0.25">
      <c r="B61" s="86"/>
      <c r="C61" s="35" t="s">
        <v>57</v>
      </c>
      <c r="D61" s="14" t="s">
        <v>11</v>
      </c>
      <c r="E61" s="36" t="s">
        <v>35</v>
      </c>
      <c r="F61" s="37">
        <v>85</v>
      </c>
      <c r="G61" s="36" t="s">
        <v>14</v>
      </c>
      <c r="H61" s="36" t="s">
        <v>77</v>
      </c>
      <c r="I61" s="36" t="s">
        <v>52</v>
      </c>
      <c r="J61" s="14">
        <v>12</v>
      </c>
      <c r="K61" s="50">
        <v>0</v>
      </c>
      <c r="L61" s="48">
        <f t="shared" si="11"/>
        <v>0</v>
      </c>
      <c r="M61" s="46">
        <f t="shared" si="10"/>
        <v>0</v>
      </c>
      <c r="N61" s="93">
        <f t="shared" si="5"/>
        <v>0</v>
      </c>
    </row>
    <row r="62" spans="1:14" ht="18" customHeight="1" x14ac:dyDescent="0.25">
      <c r="B62" s="69"/>
      <c r="C62" s="31" t="s">
        <v>57</v>
      </c>
      <c r="D62" s="12" t="s">
        <v>7</v>
      </c>
      <c r="E62" s="12" t="s">
        <v>36</v>
      </c>
      <c r="F62" s="12">
        <v>77</v>
      </c>
      <c r="G62" s="12" t="s">
        <v>24</v>
      </c>
      <c r="H62" s="12" t="s">
        <v>77</v>
      </c>
      <c r="I62" s="12" t="s">
        <v>52</v>
      </c>
      <c r="J62" s="14">
        <v>8</v>
      </c>
      <c r="K62" s="51">
        <v>0</v>
      </c>
      <c r="L62" s="48">
        <f t="shared" si="11"/>
        <v>0</v>
      </c>
      <c r="M62" s="46">
        <f t="shared" si="10"/>
        <v>0</v>
      </c>
      <c r="N62" s="93">
        <f t="shared" si="5"/>
        <v>0</v>
      </c>
    </row>
    <row r="63" spans="1:14" ht="18" customHeight="1" x14ac:dyDescent="0.25">
      <c r="B63" s="69"/>
      <c r="C63" s="31" t="s">
        <v>57</v>
      </c>
      <c r="D63" s="12" t="s">
        <v>11</v>
      </c>
      <c r="E63" s="12" t="s">
        <v>36</v>
      </c>
      <c r="F63" s="12">
        <v>77</v>
      </c>
      <c r="G63" s="12" t="s">
        <v>24</v>
      </c>
      <c r="H63" s="12" t="s">
        <v>77</v>
      </c>
      <c r="I63" s="12" t="s">
        <v>52</v>
      </c>
      <c r="J63" s="14">
        <v>8</v>
      </c>
      <c r="K63" s="51">
        <v>0</v>
      </c>
      <c r="L63" s="48">
        <f t="shared" si="11"/>
        <v>0</v>
      </c>
      <c r="M63" s="46">
        <f t="shared" si="10"/>
        <v>0</v>
      </c>
      <c r="N63" s="93">
        <f t="shared" si="5"/>
        <v>0</v>
      </c>
    </row>
    <row r="64" spans="1:14" ht="18" customHeight="1" x14ac:dyDescent="0.25">
      <c r="A64" s="111"/>
      <c r="B64" s="87"/>
      <c r="C64" s="38" t="s">
        <v>70</v>
      </c>
      <c r="D64" s="16" t="s">
        <v>7</v>
      </c>
      <c r="E64" s="16" t="s">
        <v>82</v>
      </c>
      <c r="F64" s="15" t="s">
        <v>83</v>
      </c>
      <c r="G64" s="16" t="s">
        <v>38</v>
      </c>
      <c r="H64" s="16" t="s">
        <v>77</v>
      </c>
      <c r="I64" s="16" t="s">
        <v>77</v>
      </c>
      <c r="J64" s="16">
        <v>2</v>
      </c>
      <c r="K64" s="60">
        <v>0</v>
      </c>
      <c r="L64" s="48">
        <f t="shared" si="11"/>
        <v>0</v>
      </c>
      <c r="M64" s="46">
        <f t="shared" si="10"/>
        <v>0</v>
      </c>
      <c r="N64" s="93">
        <f t="shared" si="5"/>
        <v>0</v>
      </c>
    </row>
    <row r="65" spans="2:14" ht="18" customHeight="1" x14ac:dyDescent="0.25">
      <c r="B65" s="87"/>
      <c r="C65" s="38" t="s">
        <v>70</v>
      </c>
      <c r="D65" s="16" t="s">
        <v>7</v>
      </c>
      <c r="E65" s="16" t="s">
        <v>37</v>
      </c>
      <c r="F65" s="16">
        <v>75</v>
      </c>
      <c r="G65" s="16" t="s">
        <v>38</v>
      </c>
      <c r="H65" s="16" t="s">
        <v>77</v>
      </c>
      <c r="I65" s="16" t="s">
        <v>77</v>
      </c>
      <c r="J65" s="16">
        <v>2</v>
      </c>
      <c r="K65" s="49">
        <v>0</v>
      </c>
      <c r="L65" s="48">
        <f t="shared" si="11"/>
        <v>0</v>
      </c>
      <c r="M65" s="46">
        <f t="shared" si="10"/>
        <v>0</v>
      </c>
      <c r="N65" s="93">
        <f t="shared" si="5"/>
        <v>0</v>
      </c>
    </row>
    <row r="66" spans="2:14" ht="18" customHeight="1" x14ac:dyDescent="0.25">
      <c r="B66" s="87"/>
      <c r="C66" s="38" t="s">
        <v>70</v>
      </c>
      <c r="D66" s="16" t="s">
        <v>11</v>
      </c>
      <c r="E66" s="16" t="s">
        <v>37</v>
      </c>
      <c r="F66" s="16">
        <v>75</v>
      </c>
      <c r="G66" s="16" t="s">
        <v>38</v>
      </c>
      <c r="H66" s="16" t="s">
        <v>84</v>
      </c>
      <c r="I66" s="16" t="s">
        <v>84</v>
      </c>
      <c r="J66" s="16">
        <v>2</v>
      </c>
      <c r="K66" s="60">
        <v>0</v>
      </c>
      <c r="L66" s="48">
        <f t="shared" si="11"/>
        <v>0</v>
      </c>
      <c r="M66" s="46">
        <f t="shared" si="10"/>
        <v>0</v>
      </c>
      <c r="N66" s="93">
        <f t="shared" si="5"/>
        <v>0</v>
      </c>
    </row>
    <row r="67" spans="2:14" ht="18" customHeight="1" x14ac:dyDescent="0.25">
      <c r="B67" s="88"/>
      <c r="C67" s="40" t="s">
        <v>57</v>
      </c>
      <c r="D67" s="17" t="s">
        <v>7</v>
      </c>
      <c r="E67" s="17" t="s">
        <v>41</v>
      </c>
      <c r="F67" s="17">
        <v>86</v>
      </c>
      <c r="G67" s="68" t="s">
        <v>19</v>
      </c>
      <c r="H67" s="15" t="s">
        <v>51</v>
      </c>
      <c r="I67" s="15" t="s">
        <v>52</v>
      </c>
      <c r="J67" s="17">
        <v>8</v>
      </c>
      <c r="K67" s="61">
        <v>0</v>
      </c>
      <c r="L67" s="48">
        <f t="shared" si="11"/>
        <v>0</v>
      </c>
      <c r="M67" s="46">
        <f t="shared" si="10"/>
        <v>0</v>
      </c>
      <c r="N67" s="93">
        <f>J67*M67</f>
        <v>0</v>
      </c>
    </row>
    <row r="68" spans="2:14" ht="18" customHeight="1" x14ac:dyDescent="0.25">
      <c r="B68" s="88"/>
      <c r="C68" s="40" t="s">
        <v>57</v>
      </c>
      <c r="D68" s="17" t="s">
        <v>11</v>
      </c>
      <c r="E68" s="17" t="s">
        <v>41</v>
      </c>
      <c r="F68" s="17">
        <v>86</v>
      </c>
      <c r="G68" s="15" t="s">
        <v>14</v>
      </c>
      <c r="H68" s="15" t="s">
        <v>77</v>
      </c>
      <c r="I68" s="15" t="s">
        <v>51</v>
      </c>
      <c r="J68" s="17">
        <v>8</v>
      </c>
      <c r="K68" s="61">
        <v>0</v>
      </c>
      <c r="L68" s="48">
        <f>M68-K68</f>
        <v>0</v>
      </c>
      <c r="M68" s="46">
        <f t="shared" si="10"/>
        <v>0</v>
      </c>
      <c r="N68" s="93">
        <f>J68*M68</f>
        <v>0</v>
      </c>
    </row>
    <row r="69" spans="2:14" ht="18" customHeight="1" x14ac:dyDescent="0.25">
      <c r="B69" s="88"/>
      <c r="C69" s="40" t="s">
        <v>57</v>
      </c>
      <c r="D69" s="17" t="s">
        <v>7</v>
      </c>
      <c r="E69" s="17" t="s">
        <v>73</v>
      </c>
      <c r="F69" s="17">
        <v>91</v>
      </c>
      <c r="G69" s="15" t="s">
        <v>74</v>
      </c>
      <c r="H69" s="68" t="s">
        <v>51</v>
      </c>
      <c r="I69" s="68" t="s">
        <v>52</v>
      </c>
      <c r="J69" s="17">
        <v>4</v>
      </c>
      <c r="K69" s="61">
        <v>0</v>
      </c>
      <c r="L69" s="48">
        <f>M69-K69</f>
        <v>0</v>
      </c>
      <c r="M69" s="46">
        <f t="shared" si="10"/>
        <v>0</v>
      </c>
      <c r="N69" s="94">
        <f>J69*M69</f>
        <v>0</v>
      </c>
    </row>
    <row r="70" spans="2:14" ht="18" customHeight="1" thickBot="1" x14ac:dyDescent="0.3">
      <c r="B70" s="88"/>
      <c r="C70" s="40" t="s">
        <v>57</v>
      </c>
      <c r="D70" s="17" t="s">
        <v>11</v>
      </c>
      <c r="E70" s="17" t="s">
        <v>73</v>
      </c>
      <c r="F70" s="17">
        <v>91</v>
      </c>
      <c r="G70" s="68" t="s">
        <v>19</v>
      </c>
      <c r="H70" s="68" t="s">
        <v>77</v>
      </c>
      <c r="I70" s="68" t="s">
        <v>52</v>
      </c>
      <c r="J70" s="17">
        <v>4</v>
      </c>
      <c r="K70" s="61">
        <v>0</v>
      </c>
      <c r="L70" s="48">
        <f>M70-K70</f>
        <v>0</v>
      </c>
      <c r="M70" s="46">
        <f t="shared" si="10"/>
        <v>0</v>
      </c>
      <c r="N70" s="102">
        <f>J70*M70</f>
        <v>0</v>
      </c>
    </row>
    <row r="71" spans="2:14" ht="18" customHeight="1" thickBot="1" x14ac:dyDescent="0.35">
      <c r="B71" s="112" t="s">
        <v>65</v>
      </c>
      <c r="C71" s="95"/>
      <c r="D71" s="95"/>
      <c r="E71" s="95"/>
      <c r="F71" s="95"/>
      <c r="G71" s="95"/>
      <c r="H71" s="95"/>
      <c r="I71" s="95"/>
      <c r="J71" s="95"/>
      <c r="K71" s="96"/>
      <c r="L71" s="97"/>
      <c r="M71" s="97"/>
      <c r="N71" s="114">
        <f>SUM(N6:N70)</f>
        <v>0</v>
      </c>
    </row>
    <row r="72" spans="2:14" ht="18" customHeight="1" x14ac:dyDescent="0.3">
      <c r="B72" s="100"/>
      <c r="C72" s="1"/>
      <c r="D72" s="1"/>
      <c r="E72" s="1"/>
      <c r="F72" s="1"/>
      <c r="G72" s="1"/>
      <c r="H72" s="1"/>
      <c r="I72" s="1"/>
      <c r="K72" s="98"/>
      <c r="L72" s="99"/>
      <c r="M72" s="99"/>
      <c r="N72" s="101"/>
    </row>
    <row r="73" spans="2:14" ht="18" customHeight="1" thickBot="1" x14ac:dyDescent="0.3">
      <c r="B73" s="4" t="s">
        <v>63</v>
      </c>
      <c r="C73" s="4"/>
      <c r="D73" s="1"/>
      <c r="E73" s="1"/>
      <c r="F73" s="1"/>
      <c r="G73" s="1"/>
      <c r="H73" s="1"/>
      <c r="I73" s="1"/>
      <c r="K73" s="1"/>
    </row>
    <row r="74" spans="2:14" ht="63.75" customHeight="1" thickBot="1" x14ac:dyDescent="0.3">
      <c r="B74" s="133" t="s">
        <v>64</v>
      </c>
      <c r="C74" s="134"/>
      <c r="D74" s="134"/>
      <c r="E74" s="134"/>
      <c r="F74" s="134"/>
      <c r="G74" s="134"/>
      <c r="H74" s="134"/>
      <c r="I74" s="135"/>
      <c r="J74" s="108" t="s">
        <v>88</v>
      </c>
      <c r="K74" s="108" t="s">
        <v>42</v>
      </c>
      <c r="L74" s="109" t="s">
        <v>5</v>
      </c>
      <c r="M74" s="108" t="s">
        <v>43</v>
      </c>
      <c r="N74" s="108" t="s">
        <v>89</v>
      </c>
    </row>
    <row r="75" spans="2:14" ht="18" customHeight="1" x14ac:dyDescent="0.25">
      <c r="B75" s="136" t="s">
        <v>44</v>
      </c>
      <c r="C75" s="137"/>
      <c r="D75" s="137"/>
      <c r="E75" s="137"/>
      <c r="F75" s="137"/>
      <c r="G75" s="137"/>
      <c r="H75" s="137"/>
      <c r="I75" s="137"/>
      <c r="J75" s="21">
        <v>1016</v>
      </c>
      <c r="K75" s="63">
        <v>0</v>
      </c>
      <c r="L75" s="104">
        <f>K75*0.21</f>
        <v>0</v>
      </c>
      <c r="M75" s="104">
        <f t="shared" ref="M75:M81" si="12">K75*1.21</f>
        <v>0</v>
      </c>
      <c r="N75" s="105">
        <f>J75*M75</f>
        <v>0</v>
      </c>
    </row>
    <row r="76" spans="2:14" ht="18" customHeight="1" x14ac:dyDescent="0.25">
      <c r="B76" s="119" t="s">
        <v>45</v>
      </c>
      <c r="C76" s="120"/>
      <c r="D76" s="120"/>
      <c r="E76" s="120"/>
      <c r="F76" s="120"/>
      <c r="G76" s="120"/>
      <c r="H76" s="120"/>
      <c r="I76" s="120"/>
      <c r="J76" s="20">
        <v>1016</v>
      </c>
      <c r="K76" s="64">
        <v>0</v>
      </c>
      <c r="L76" s="104">
        <f t="shared" ref="L76:L81" si="13">K76*0.21</f>
        <v>0</v>
      </c>
      <c r="M76" s="104">
        <f t="shared" si="12"/>
        <v>0</v>
      </c>
      <c r="N76" s="105">
        <f t="shared" ref="N76:N81" si="14">J76*M76</f>
        <v>0</v>
      </c>
    </row>
    <row r="77" spans="2:14" ht="18" customHeight="1" x14ac:dyDescent="0.25">
      <c r="B77" s="119" t="s">
        <v>46</v>
      </c>
      <c r="C77" s="120"/>
      <c r="D77" s="120"/>
      <c r="E77" s="120"/>
      <c r="F77" s="120"/>
      <c r="G77" s="120"/>
      <c r="H77" s="120"/>
      <c r="I77" s="120"/>
      <c r="J77" s="20">
        <v>1016</v>
      </c>
      <c r="K77" s="64">
        <v>0</v>
      </c>
      <c r="L77" s="104">
        <f t="shared" si="13"/>
        <v>0</v>
      </c>
      <c r="M77" s="104">
        <f t="shared" si="12"/>
        <v>0</v>
      </c>
      <c r="N77" s="105">
        <f t="shared" si="14"/>
        <v>0</v>
      </c>
    </row>
    <row r="78" spans="2:14" ht="18" customHeight="1" x14ac:dyDescent="0.25">
      <c r="B78" s="119" t="s">
        <v>47</v>
      </c>
      <c r="C78" s="120"/>
      <c r="D78" s="120"/>
      <c r="E78" s="120"/>
      <c r="F78" s="120"/>
      <c r="G78" s="120"/>
      <c r="H78" s="120"/>
      <c r="I78" s="120"/>
      <c r="J78" s="20">
        <v>1016</v>
      </c>
      <c r="K78" s="64">
        <v>0</v>
      </c>
      <c r="L78" s="104">
        <f t="shared" si="13"/>
        <v>0</v>
      </c>
      <c r="M78" s="104">
        <f t="shared" si="12"/>
        <v>0</v>
      </c>
      <c r="N78" s="105">
        <f t="shared" si="14"/>
        <v>0</v>
      </c>
    </row>
    <row r="79" spans="2:14" ht="18" customHeight="1" x14ac:dyDescent="0.25">
      <c r="B79" s="119" t="s">
        <v>48</v>
      </c>
      <c r="C79" s="120"/>
      <c r="D79" s="120"/>
      <c r="E79" s="120"/>
      <c r="F79" s="120"/>
      <c r="G79" s="120"/>
      <c r="H79" s="120"/>
      <c r="I79" s="120"/>
      <c r="J79" s="20">
        <v>1016</v>
      </c>
      <c r="K79" s="64">
        <v>0</v>
      </c>
      <c r="L79" s="104">
        <f t="shared" si="13"/>
        <v>0</v>
      </c>
      <c r="M79" s="104">
        <f t="shared" si="12"/>
        <v>0</v>
      </c>
      <c r="N79" s="105">
        <f t="shared" si="14"/>
        <v>0</v>
      </c>
    </row>
    <row r="80" spans="2:14" ht="18" customHeight="1" x14ac:dyDescent="0.25">
      <c r="B80" s="125" t="s">
        <v>61</v>
      </c>
      <c r="C80" s="126"/>
      <c r="D80" s="126"/>
      <c r="E80" s="126"/>
      <c r="F80" s="126"/>
      <c r="G80" s="126"/>
      <c r="H80" s="126"/>
      <c r="I80" s="127"/>
      <c r="J80" s="20">
        <v>50</v>
      </c>
      <c r="K80" s="64">
        <v>0</v>
      </c>
      <c r="L80" s="104">
        <f t="shared" si="13"/>
        <v>0</v>
      </c>
      <c r="M80" s="104">
        <f t="shared" si="12"/>
        <v>0</v>
      </c>
      <c r="N80" s="105">
        <f t="shared" si="14"/>
        <v>0</v>
      </c>
    </row>
    <row r="81" spans="2:14" ht="18" customHeight="1" thickBot="1" x14ac:dyDescent="0.3">
      <c r="B81" s="128" t="s">
        <v>91</v>
      </c>
      <c r="C81" s="129"/>
      <c r="D81" s="129"/>
      <c r="E81" s="129"/>
      <c r="F81" s="129"/>
      <c r="G81" s="129"/>
      <c r="H81" s="129"/>
      <c r="I81" s="130"/>
      <c r="J81" s="22">
        <v>280</v>
      </c>
      <c r="K81" s="65">
        <v>0</v>
      </c>
      <c r="L81" s="104">
        <f t="shared" si="13"/>
        <v>0</v>
      </c>
      <c r="M81" s="104">
        <f t="shared" si="12"/>
        <v>0</v>
      </c>
      <c r="N81" s="105">
        <f t="shared" si="14"/>
        <v>0</v>
      </c>
    </row>
    <row r="82" spans="2:14" ht="18" customHeight="1" thickBot="1" x14ac:dyDescent="0.3">
      <c r="B82" s="113" t="s">
        <v>65</v>
      </c>
      <c r="C82" s="24"/>
      <c r="D82" s="5"/>
      <c r="E82" s="5"/>
      <c r="F82" s="5"/>
      <c r="G82" s="5"/>
      <c r="H82" s="5"/>
      <c r="I82" s="5"/>
      <c r="J82" s="23"/>
      <c r="K82" s="62"/>
      <c r="L82" s="103"/>
      <c r="M82" s="103"/>
      <c r="N82" s="115">
        <f>SUM(N75:N81)</f>
        <v>0</v>
      </c>
    </row>
    <row r="83" spans="2:14" ht="18" customHeight="1" x14ac:dyDescent="0.25">
      <c r="B83" s="1"/>
      <c r="C83" s="1"/>
      <c r="D83" s="1"/>
      <c r="E83" s="1"/>
      <c r="F83" s="1"/>
      <c r="G83" s="1"/>
      <c r="H83" s="1"/>
      <c r="I83" s="1"/>
      <c r="K83" s="1"/>
    </row>
    <row r="84" spans="2:14" ht="35.25" customHeight="1" thickBot="1" x14ac:dyDescent="0.45">
      <c r="B84" s="123" t="s">
        <v>87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</row>
    <row r="85" spans="2:14" ht="18" customHeight="1" thickBot="1" x14ac:dyDescent="0.3">
      <c r="B85" s="124" t="s">
        <v>66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16">
        <f>N71</f>
        <v>0</v>
      </c>
    </row>
    <row r="86" spans="2:14" ht="18" customHeight="1" thickBot="1" x14ac:dyDescent="0.3">
      <c r="B86" s="121" t="s">
        <v>67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17">
        <f>N82</f>
        <v>0</v>
      </c>
    </row>
    <row r="87" spans="2:14" ht="21.75" customHeight="1" thickBot="1" x14ac:dyDescent="0.4">
      <c r="B87" s="122" t="s">
        <v>80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18">
        <f>SUM(N85:N86)</f>
        <v>0</v>
      </c>
    </row>
    <row r="88" spans="2:14" ht="18" customHeight="1" x14ac:dyDescent="0.25">
      <c r="B88" s="1"/>
      <c r="C88" s="1"/>
      <c r="D88" s="1"/>
      <c r="E88" s="1"/>
      <c r="F88" s="1"/>
      <c r="G88" s="1"/>
      <c r="H88" s="1"/>
      <c r="I88" s="1"/>
      <c r="K88" s="1"/>
    </row>
    <row r="89" spans="2:14" ht="28.5" customHeight="1" x14ac:dyDescent="0.25">
      <c r="B89" s="1"/>
      <c r="C89" s="1"/>
      <c r="D89" s="1"/>
      <c r="E89" s="1"/>
      <c r="F89" s="1"/>
      <c r="G89" s="1"/>
      <c r="H89" s="1"/>
      <c r="I89" s="1"/>
      <c r="K89" s="1"/>
    </row>
    <row r="90" spans="2:14" ht="18" customHeight="1" x14ac:dyDescent="0.25">
      <c r="B90" s="1"/>
      <c r="C90" s="1"/>
      <c r="D90" s="1"/>
      <c r="E90" s="1"/>
      <c r="F90" s="1"/>
      <c r="G90" s="1"/>
      <c r="H90" s="1"/>
      <c r="I90" s="1"/>
      <c r="K90" s="1"/>
    </row>
    <row r="91" spans="2:14" ht="18" customHeight="1" x14ac:dyDescent="0.25">
      <c r="B91" s="1"/>
      <c r="C91" s="1"/>
      <c r="D91" s="1"/>
      <c r="E91" s="1"/>
      <c r="F91" s="1"/>
      <c r="G91" s="1"/>
      <c r="H91" s="1"/>
      <c r="I91" s="1"/>
      <c r="K91" s="1"/>
    </row>
    <row r="92" spans="2:14" ht="18" customHeight="1" x14ac:dyDescent="0.25">
      <c r="B92" s="1"/>
      <c r="C92" s="1"/>
      <c r="D92" s="1"/>
      <c r="E92" s="1"/>
      <c r="F92" s="1"/>
      <c r="G92" s="1"/>
      <c r="H92" s="1"/>
      <c r="I92" s="1"/>
      <c r="K92" s="1"/>
    </row>
    <row r="93" spans="2:14" ht="18" customHeight="1" x14ac:dyDescent="0.25">
      <c r="B93" s="1"/>
      <c r="C93" s="1"/>
      <c r="D93" s="1"/>
      <c r="E93" s="1"/>
      <c r="F93" s="1"/>
      <c r="G93" s="1"/>
      <c r="H93" s="1"/>
      <c r="I93" s="1"/>
      <c r="K93" s="1"/>
    </row>
    <row r="94" spans="2:14" ht="18" customHeight="1" x14ac:dyDescent="0.25"/>
    <row r="95" spans="2:14" ht="18" customHeight="1" x14ac:dyDescent="0.25"/>
    <row r="96" spans="2:14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11" ht="124.7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8" ht="61.5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25" customHeight="1" x14ac:dyDescent="0.25"/>
  </sheetData>
  <mergeCells count="14">
    <mergeCell ref="B1:N1"/>
    <mergeCell ref="B2:N2"/>
    <mergeCell ref="B74:I74"/>
    <mergeCell ref="B75:I75"/>
    <mergeCell ref="B76:I76"/>
    <mergeCell ref="B77:I77"/>
    <mergeCell ref="B78:I78"/>
    <mergeCell ref="B79:I79"/>
    <mergeCell ref="B86:M86"/>
    <mergeCell ref="B87:M87"/>
    <mergeCell ref="B84:N84"/>
    <mergeCell ref="B85:M85"/>
    <mergeCell ref="B80:I80"/>
    <mergeCell ref="B81:I81"/>
  </mergeCells>
  <phoneticPr fontId="0" type="noConversion"/>
  <pageMargins left="0.23622047244094491" right="0.23622047244094491" top="0.39370078740157483" bottom="0.35433070866141736" header="0.31496062992125984" footer="0.31496062992125984"/>
  <pageSetup paperSize="9" scale="73" firstPageNumber="0" fitToHeight="0" orientation="landscape" r:id="rId1"/>
  <headerFooter>
    <oddHeader>&amp;RPříloha č.4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specifikace a kalkulace ceny</vt:lpstr>
      <vt:lpstr>'specifikace a kalkulace ceny'!Oblast_tisku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Šamal</dc:creator>
  <cp:lastModifiedBy>Martina Doležalová</cp:lastModifiedBy>
  <cp:revision>131</cp:revision>
  <cp:lastPrinted>2022-07-15T07:59:52Z</cp:lastPrinted>
  <dcterms:created xsi:type="dcterms:W3CDTF">2013-01-15T05:17:16Z</dcterms:created>
  <dcterms:modified xsi:type="dcterms:W3CDTF">2023-09-01T08:57:33Z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