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ba" sheetId="2" r:id="rId2"/>
    <sheet name="02 - ZTI" sheetId="3" r:id="rId3"/>
    <sheet name="03 - Medicinální plyny" sheetId="4" r:id="rId4"/>
    <sheet name="04 - VZT" sheetId="5" r:id="rId5"/>
    <sheet name="05 - ELEKTRO_SILNOPROUD" sheetId="6" r:id="rId6"/>
    <sheet name="06 - ELEKTRO_SLABOPROUD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Stavba'!$C$101:$K$474</definedName>
    <definedName name="_xlnm.Print_Area" localSheetId="1">'01 - Stavba'!$C$4:$J$39,'01 - Stavba'!$C$45:$J$83,'01 - Stavba'!$C$89:$K$474</definedName>
    <definedName name="_xlnm.Print_Titles" localSheetId="1">'01 - Stavba'!$101:$101</definedName>
    <definedName name="_xlnm._FilterDatabase" localSheetId="2" hidden="1">'02 - ZTI'!$C$87:$K$415</definedName>
    <definedName name="_xlnm.Print_Area" localSheetId="2">'02 - ZTI'!$C$4:$J$39,'02 - ZTI'!$C$45:$J$69,'02 - ZTI'!$C$75:$K$415</definedName>
    <definedName name="_xlnm.Print_Titles" localSheetId="2">'02 - ZTI'!$87:$87</definedName>
    <definedName name="_xlnm._FilterDatabase" localSheetId="3" hidden="1">'03 - Medicinální plyny'!$C$82:$K$149</definedName>
    <definedName name="_xlnm.Print_Area" localSheetId="3">'03 - Medicinální plyny'!$C$4:$J$39,'03 - Medicinální plyny'!$C$45:$J$64,'03 - Medicinální plyny'!$C$70:$K$149</definedName>
    <definedName name="_xlnm.Print_Titles" localSheetId="3">'03 - Medicinální plyny'!$82:$82</definedName>
    <definedName name="_xlnm._FilterDatabase" localSheetId="4" hidden="1">'04 - VZT'!$C$82:$K$160</definedName>
    <definedName name="_xlnm.Print_Area" localSheetId="4">'04 - VZT'!$C$4:$J$39,'04 - VZT'!$C$45:$J$64,'04 - VZT'!$C$70:$K$160</definedName>
    <definedName name="_xlnm.Print_Titles" localSheetId="4">'04 - VZT'!$82:$82</definedName>
    <definedName name="_xlnm._FilterDatabase" localSheetId="5" hidden="1">'05 - ELEKTRO_SILNOPROUD'!$C$84:$K$193</definedName>
    <definedName name="_xlnm.Print_Area" localSheetId="5">'05 - ELEKTRO_SILNOPROUD'!$C$4:$J$39,'05 - ELEKTRO_SILNOPROUD'!$C$45:$J$66,'05 - ELEKTRO_SILNOPROUD'!$C$72:$K$193</definedName>
    <definedName name="_xlnm.Print_Titles" localSheetId="5">'05 - ELEKTRO_SILNOPROUD'!$84:$84</definedName>
    <definedName name="_xlnm._FilterDatabase" localSheetId="6" hidden="1">'06 - ELEKTRO_SLABOPROUD'!$C$83:$K$186</definedName>
    <definedName name="_xlnm.Print_Area" localSheetId="6">'06 - ELEKTRO_SLABOPROUD'!$C$4:$J$39,'06 - ELEKTRO_SLABOPROUD'!$C$45:$J$65,'06 - ELEKTRO_SLABOPROUD'!$C$71:$K$186</definedName>
    <definedName name="_xlnm.Print_Titles" localSheetId="6">'06 - ELEKTRO_SLABOPROUD'!$83:$83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F78"/>
  <c r="E76"/>
  <c r="J55"/>
  <c r="F52"/>
  <c r="E50"/>
  <c r="J21"/>
  <c r="E21"/>
  <c r="J80"/>
  <c r="J20"/>
  <c r="J18"/>
  <c r="E18"/>
  <c r="F81"/>
  <c r="J17"/>
  <c r="J15"/>
  <c r="E15"/>
  <c r="F80"/>
  <c r="J14"/>
  <c r="J12"/>
  <c r="J52"/>
  <c r="E7"/>
  <c r="E74"/>
  <c i="6" r="J37"/>
  <c r="J36"/>
  <c i="1" r="AY59"/>
  <c i="6" r="J35"/>
  <c i="1" r="AX59"/>
  <c i="6"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F79"/>
  <c r="E77"/>
  <c r="J55"/>
  <c r="F52"/>
  <c r="E50"/>
  <c r="J21"/>
  <c r="E21"/>
  <c r="J81"/>
  <c r="J20"/>
  <c r="J18"/>
  <c r="E18"/>
  <c r="F55"/>
  <c r="J17"/>
  <c r="J15"/>
  <c r="E15"/>
  <c r="F54"/>
  <c r="J14"/>
  <c r="J12"/>
  <c r="J52"/>
  <c r="E7"/>
  <c r="E75"/>
  <c i="5" r="J37"/>
  <c r="J36"/>
  <c i="1" r="AY58"/>
  <c i="5" r="J35"/>
  <c i="1" r="AX58"/>
  <c i="5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80"/>
  <c r="F77"/>
  <c r="E75"/>
  <c r="J55"/>
  <c r="F52"/>
  <c r="E50"/>
  <c r="J21"/>
  <c r="E21"/>
  <c r="J54"/>
  <c r="J20"/>
  <c r="J18"/>
  <c r="E18"/>
  <c r="F55"/>
  <c r="J17"/>
  <c r="J15"/>
  <c r="E15"/>
  <c r="F79"/>
  <c r="J14"/>
  <c r="J12"/>
  <c r="J77"/>
  <c r="E7"/>
  <c r="E73"/>
  <c i="4" r="J149"/>
  <c r="J37"/>
  <c r="J36"/>
  <c i="1" r="AY57"/>
  <c i="4" r="J35"/>
  <c i="1" r="AX57"/>
  <c i="4" r="J63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80"/>
  <c r="F77"/>
  <c r="E75"/>
  <c r="J55"/>
  <c r="F52"/>
  <c r="E50"/>
  <c r="J21"/>
  <c r="E21"/>
  <c r="J54"/>
  <c r="J20"/>
  <c r="J18"/>
  <c r="E18"/>
  <c r="F80"/>
  <c r="J17"/>
  <c r="J15"/>
  <c r="E15"/>
  <c r="F79"/>
  <c r="J14"/>
  <c r="J12"/>
  <c r="J52"/>
  <c r="E7"/>
  <c r="E48"/>
  <c i="3" r="J37"/>
  <c r="J36"/>
  <c i="1" r="AY56"/>
  <c i="3" r="J35"/>
  <c i="1" r="AX56"/>
  <c i="3"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2"/>
  <c r="BH162"/>
  <c r="BG162"/>
  <c r="BF162"/>
  <c r="T162"/>
  <c r="R162"/>
  <c r="P162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1"/>
  <c r="BH91"/>
  <c r="BG91"/>
  <c r="BF91"/>
  <c r="T91"/>
  <c r="R91"/>
  <c r="P91"/>
  <c r="J85"/>
  <c r="F82"/>
  <c r="E80"/>
  <c r="J55"/>
  <c r="F52"/>
  <c r="E50"/>
  <c r="J21"/>
  <c r="E21"/>
  <c r="J54"/>
  <c r="J20"/>
  <c r="J18"/>
  <c r="E18"/>
  <c r="F55"/>
  <c r="J17"/>
  <c r="J15"/>
  <c r="E15"/>
  <c r="F84"/>
  <c r="J14"/>
  <c r="J12"/>
  <c r="J82"/>
  <c r="E7"/>
  <c r="E48"/>
  <c i="2" r="J37"/>
  <c r="J36"/>
  <c i="1" r="AY55"/>
  <c i="2" r="J35"/>
  <c i="1" r="AX55"/>
  <c i="2" r="BI472"/>
  <c r="BH472"/>
  <c r="BG472"/>
  <c r="BF472"/>
  <c r="T472"/>
  <c r="T471"/>
  <c r="R472"/>
  <c r="R471"/>
  <c r="P472"/>
  <c r="P471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T460"/>
  <c r="R461"/>
  <c r="R460"/>
  <c r="P461"/>
  <c r="P460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J99"/>
  <c r="F96"/>
  <c r="E94"/>
  <c r="J55"/>
  <c r="F52"/>
  <c r="E50"/>
  <c r="J21"/>
  <c r="E21"/>
  <c r="J98"/>
  <c r="J20"/>
  <c r="J18"/>
  <c r="E18"/>
  <c r="F99"/>
  <c r="J17"/>
  <c r="J15"/>
  <c r="E15"/>
  <c r="F98"/>
  <c r="J14"/>
  <c r="J12"/>
  <c r="J96"/>
  <c r="E7"/>
  <c r="E92"/>
  <c i="1" r="L50"/>
  <c r="AM50"/>
  <c r="AM49"/>
  <c r="L49"/>
  <c r="AM47"/>
  <c r="L47"/>
  <c r="L45"/>
  <c r="L44"/>
  <c i="2" r="BK465"/>
  <c r="J429"/>
  <c r="BK389"/>
  <c r="J359"/>
  <c r="BK317"/>
  <c r="J302"/>
  <c r="BK263"/>
  <c r="J236"/>
  <c r="BK194"/>
  <c r="J124"/>
  <c i="3" r="BK101"/>
  <c r="J394"/>
  <c r="BK203"/>
  <c r="BK212"/>
  <c i="4" r="J123"/>
  <c i="5" r="BK131"/>
  <c r="J93"/>
  <c i="6" r="J182"/>
  <c r="BK185"/>
  <c i="7" r="BK153"/>
  <c r="BK151"/>
  <c i="2" r="BK156"/>
  <c r="BK113"/>
  <c i="3" r="BK292"/>
  <c r="J253"/>
  <c r="BK313"/>
  <c r="BK253"/>
  <c r="J209"/>
  <c i="4" r="J113"/>
  <c r="BK147"/>
  <c i="5" r="BK91"/>
  <c r="J108"/>
  <c i="6" r="J94"/>
  <c r="J180"/>
  <c i="7" r="BK125"/>
  <c r="J161"/>
  <c r="J155"/>
  <c i="3" r="BK359"/>
  <c r="BK280"/>
  <c r="J268"/>
  <c r="J307"/>
  <c r="BK134"/>
  <c r="J145"/>
  <c i="4" r="BK97"/>
  <c i="5" r="J119"/>
  <c r="BK156"/>
  <c i="6" r="J100"/>
  <c r="BK96"/>
  <c r="BK188"/>
  <c i="7" r="J137"/>
  <c r="BK102"/>
  <c i="2" r="J439"/>
  <c r="J398"/>
  <c r="J372"/>
  <c r="BK337"/>
  <c r="BK299"/>
  <c r="BK246"/>
  <c r="J196"/>
  <c r="BK121"/>
  <c i="3" r="J150"/>
  <c r="BK301"/>
  <c r="BK104"/>
  <c i="5" r="BK140"/>
  <c i="6" r="J130"/>
  <c r="BK128"/>
  <c i="7" r="J182"/>
  <c r="J165"/>
  <c i="2" r="BK439"/>
  <c r="J363"/>
  <c r="BK311"/>
  <c r="BK295"/>
  <c r="BK258"/>
  <c r="BK218"/>
  <c r="J194"/>
  <c i="3" r="BK356"/>
  <c r="BK262"/>
  <c r="J280"/>
  <c i="4" r="BK119"/>
  <c r="J145"/>
  <c i="5" r="BK110"/>
  <c i="6" r="BK92"/>
  <c i="7" r="J112"/>
  <c r="BK168"/>
  <c i="2" r="BK437"/>
  <c r="BK408"/>
  <c r="J380"/>
  <c r="BK302"/>
  <c r="J263"/>
  <c r="J205"/>
  <c r="J131"/>
  <c i="3" r="BK379"/>
  <c r="J359"/>
  <c r="J104"/>
  <c i="5" r="J131"/>
  <c r="BK116"/>
  <c i="6" r="J191"/>
  <c i="7" r="J114"/>
  <c r="BK171"/>
  <c i="2" r="BK192"/>
  <c r="J145"/>
  <c i="3" r="BK361"/>
  <c r="BK122"/>
  <c r="J339"/>
  <c i="4" r="BK135"/>
  <c r="BK128"/>
  <c i="5" r="BK119"/>
  <c i="6" r="BK146"/>
  <c r="J122"/>
  <c i="7" r="J94"/>
  <c r="BK131"/>
  <c r="BK127"/>
  <c i="3" r="J134"/>
  <c r="J125"/>
  <c r="J235"/>
  <c r="J247"/>
  <c i="4" r="J103"/>
  <c i="5" r="J136"/>
  <c r="BK99"/>
  <c i="6" r="J102"/>
  <c r="BK182"/>
  <c i="7" r="BK120"/>
  <c r="J110"/>
  <c r="BK145"/>
  <c i="2" r="J472"/>
  <c r="J427"/>
  <c r="BK378"/>
  <c r="J337"/>
  <c r="J275"/>
  <c r="BK226"/>
  <c r="J185"/>
  <c r="J34"/>
  <c i="7" r="J157"/>
  <c i="2" r="J411"/>
  <c r="BK366"/>
  <c r="J330"/>
  <c r="BK272"/>
  <c r="BK223"/>
  <c r="J113"/>
  <c i="3" r="BK295"/>
  <c r="BK131"/>
  <c i="4" r="BK143"/>
  <c i="5" r="BK127"/>
  <c r="BK89"/>
  <c i="6" r="BK130"/>
  <c i="7" r="J129"/>
  <c i="2" r="BK461"/>
  <c r="J408"/>
  <c r="BK349"/>
  <c r="J309"/>
  <c r="BK249"/>
  <c r="J199"/>
  <c r="BK131"/>
  <c i="3" r="J206"/>
  <c r="BK339"/>
  <c r="J356"/>
  <c i="4" r="BK107"/>
  <c i="5" r="BK95"/>
  <c i="6" r="J90"/>
  <c r="BK94"/>
  <c i="7" r="BK184"/>
  <c i="2" r="BK424"/>
  <c r="BK346"/>
  <c r="J297"/>
  <c r="J253"/>
  <c r="J182"/>
  <c i="3" r="BK376"/>
  <c r="J215"/>
  <c r="J310"/>
  <c i="4" r="J141"/>
  <c i="5" r="BK146"/>
  <c i="6" r="J170"/>
  <c i="7" r="BK182"/>
  <c i="2" r="BK199"/>
  <c r="J134"/>
  <c i="3" r="BK298"/>
  <c r="J277"/>
  <c r="J182"/>
  <c i="4" r="BK109"/>
  <c i="5" r="J152"/>
  <c i="6" r="J144"/>
  <c r="BK88"/>
  <c i="7" r="J143"/>
  <c r="BK110"/>
  <c i="1" r="AS54"/>
  <c i="4" r="BK101"/>
  <c i="5" r="BK144"/>
  <c r="BK112"/>
  <c i="6" r="J161"/>
  <c i="7" r="J127"/>
  <c r="BK96"/>
  <c i="2" r="J450"/>
  <c r="J395"/>
  <c r="BK368"/>
  <c r="BK330"/>
  <c r="J272"/>
  <c r="J240"/>
  <c r="J202"/>
  <c r="BK145"/>
  <c i="3" r="BK397"/>
  <c r="BK352"/>
  <c r="BK320"/>
  <c i="4" r="J89"/>
  <c r="J111"/>
  <c i="5" r="J156"/>
  <c i="6" r="J138"/>
  <c r="BK120"/>
  <c i="7" r="BK141"/>
  <c r="BK98"/>
  <c i="2" r="BK182"/>
  <c r="BK134"/>
  <c i="3" r="J326"/>
  <c r="BK110"/>
  <c r="BK323"/>
  <c r="J289"/>
  <c r="J232"/>
  <c i="4" r="BK95"/>
  <c i="5" r="BK106"/>
  <c r="J129"/>
  <c i="6" r="BK150"/>
  <c r="BK124"/>
  <c i="7" r="BK159"/>
  <c r="J98"/>
  <c r="BK114"/>
  <c i="3" r="BK170"/>
  <c r="J397"/>
  <c r="BK316"/>
  <c r="BK307"/>
  <c i="4" r="J93"/>
  <c i="5" r="J112"/>
  <c r="BK97"/>
  <c i="6" r="J174"/>
  <c r="J118"/>
  <c i="7" r="BK175"/>
  <c i="2" r="BK456"/>
  <c r="BK414"/>
  <c r="J352"/>
  <c r="J295"/>
  <c r="BK240"/>
  <c r="J156"/>
  <c i="3" r="BK215"/>
  <c r="BK382"/>
  <c r="J200"/>
  <c i="6" r="BK178"/>
  <c r="J120"/>
  <c i="7" r="BK165"/>
  <c i="2" r="J437"/>
  <c r="BK401"/>
  <c r="BK343"/>
  <c r="J277"/>
  <c r="J215"/>
  <c r="J175"/>
  <c i="3" r="BK259"/>
  <c r="BK143"/>
  <c i="4" r="J137"/>
  <c i="5" r="BK148"/>
  <c i="6" r="BK157"/>
  <c r="BK176"/>
  <c i="7" r="J145"/>
  <c i="2" r="J456"/>
  <c r="J376"/>
  <c r="J333"/>
  <c r="BK292"/>
  <c r="J212"/>
  <c r="BK117"/>
  <c i="3" r="BK119"/>
  <c r="BK310"/>
  <c r="J286"/>
  <c i="4" r="BK113"/>
  <c i="5" r="J138"/>
  <c i="6" r="BK136"/>
  <c i="7" r="BK129"/>
  <c r="J139"/>
  <c i="2" r="J108"/>
  <c i="3" r="BK247"/>
  <c r="J388"/>
  <c r="BK283"/>
  <c i="4" r="BK85"/>
  <c i="5" r="J116"/>
  <c i="6" r="J124"/>
  <c r="J116"/>
  <c i="7" r="J163"/>
  <c i="3" r="J320"/>
  <c r="BK411"/>
  <c r="J298"/>
  <c r="BK274"/>
  <c i="4" r="J133"/>
  <c i="5" r="J89"/>
  <c i="6" r="BK159"/>
  <c r="BK110"/>
  <c i="7" r="J102"/>
  <c r="J92"/>
  <c i="2" r="BK453"/>
  <c r="BK420"/>
  <c r="BK363"/>
  <c r="BK314"/>
  <c r="J261"/>
  <c r="J210"/>
  <c r="J129"/>
  <c i="3" r="J256"/>
  <c r="J313"/>
  <c r="BK137"/>
  <c i="4" r="BK139"/>
  <c i="5" r="J144"/>
  <c i="6" r="J104"/>
  <c r="BK134"/>
  <c i="7" r="BK149"/>
  <c r="BK133"/>
  <c i="2" r="BK147"/>
  <c i="3" r="J364"/>
  <c r="J361"/>
  <c r="BK116"/>
  <c r="J342"/>
  <c r="J91"/>
  <c i="4" r="BK99"/>
  <c i="5" r="BK138"/>
  <c i="6" r="BK122"/>
  <c r="J108"/>
  <c r="J132"/>
  <c i="7" r="BK155"/>
  <c r="J177"/>
  <c i="3" r="BK235"/>
  <c r="J259"/>
  <c r="BK394"/>
  <c r="BK250"/>
  <c i="4" r="BK103"/>
  <c r="J85"/>
  <c i="5" r="BK133"/>
  <c i="6" r="J106"/>
  <c r="BK106"/>
  <c i="7" r="J180"/>
  <c r="BK147"/>
  <c i="2" r="J434"/>
  <c r="BK359"/>
  <c r="J314"/>
  <c r="BK261"/>
  <c r="BK185"/>
  <c i="3" r="BK277"/>
  <c r="J366"/>
  <c r="J283"/>
  <c i="4" r="BK111"/>
  <c i="5" r="J87"/>
  <c i="6" r="BK191"/>
  <c r="J178"/>
  <c i="7" r="J184"/>
  <c i="2" r="BK432"/>
  <c r="J389"/>
  <c r="BK320"/>
  <c r="J292"/>
  <c r="J246"/>
  <c r="J168"/>
  <c i="3" r="J323"/>
  <c r="BK406"/>
  <c r="BK244"/>
  <c i="4" r="J119"/>
  <c i="5" r="BK125"/>
  <c i="6" r="J153"/>
  <c i="7" r="J149"/>
  <c r="J125"/>
  <c i="2" r="J401"/>
  <c r="J366"/>
  <c r="J323"/>
  <c r="J258"/>
  <c r="BK196"/>
  <c i="3" r="BK349"/>
  <c r="J101"/>
  <c r="J212"/>
  <c i="4" r="BK133"/>
  <c i="5" r="J125"/>
  <c i="6" r="BK118"/>
  <c i="7" r="BK106"/>
  <c i="2" r="J160"/>
  <c i="3" r="J369"/>
  <c r="J203"/>
  <c r="BK256"/>
  <c r="J119"/>
  <c r="BK194"/>
  <c i="5" r="J101"/>
  <c r="J91"/>
  <c i="6" r="J88"/>
  <c r="J148"/>
  <c i="7" r="BK177"/>
  <c i="3" r="J379"/>
  <c r="BK179"/>
  <c i="4" r="J128"/>
  <c r="BK137"/>
  <c i="6" r="BK148"/>
  <c r="BK161"/>
  <c r="BK126"/>
  <c i="7" r="BK108"/>
  <c r="BK143"/>
  <c i="2" r="J432"/>
  <c r="BK392"/>
  <c r="J343"/>
  <c r="J306"/>
  <c r="BK253"/>
  <c r="BK215"/>
  <c r="BK160"/>
  <c i="3" r="BK145"/>
  <c r="J223"/>
  <c r="BK385"/>
  <c i="4" r="BK123"/>
  <c i="5" r="J104"/>
  <c i="6" r="J188"/>
  <c r="J157"/>
  <c r="BK98"/>
  <c i="7" r="J108"/>
  <c i="2" r="J192"/>
  <c r="BK127"/>
  <c i="3" r="BK140"/>
  <c r="J162"/>
  <c r="J241"/>
  <c i="4" r="J131"/>
  <c r="J109"/>
  <c i="5" r="J148"/>
  <c i="6" r="J172"/>
  <c r="J134"/>
  <c r="J96"/>
  <c i="7" r="J120"/>
  <c i="2" r="F34"/>
  <c i="7" r="J118"/>
  <c i="2" r="J468"/>
  <c r="BK429"/>
  <c r="BK383"/>
  <c r="J326"/>
  <c r="BK275"/>
  <c r="J221"/>
  <c r="BK129"/>
  <c i="3" r="BK326"/>
  <c r="BK188"/>
  <c r="BK289"/>
  <c i="4" r="BK131"/>
  <c i="6" r="BK90"/>
  <c r="J136"/>
  <c i="7" r="BK163"/>
  <c i="2" r="BK468"/>
  <c r="BK395"/>
  <c r="J355"/>
  <c r="J288"/>
  <c r="BK256"/>
  <c r="BK178"/>
  <c r="J121"/>
  <c i="3" r="J244"/>
  <c r="BK206"/>
  <c i="4" r="J95"/>
  <c i="5" r="BK136"/>
  <c i="6" r="BK100"/>
  <c r="J150"/>
  <c i="7" r="BK137"/>
  <c i="2" r="BK450"/>
  <c r="J414"/>
  <c r="BK340"/>
  <c r="BK284"/>
  <c r="J218"/>
  <c r="J152"/>
  <c i="3" r="J228"/>
  <c r="BK268"/>
  <c i="4" r="J105"/>
  <c i="5" r="BK85"/>
  <c i="6" r="J140"/>
  <c i="7" r="J123"/>
  <c i="2" r="F37"/>
  <c r="J461"/>
  <c r="BK398"/>
  <c r="J349"/>
  <c r="J311"/>
  <c r="BK266"/>
  <c r="BK221"/>
  <c r="J178"/>
  <c r="J117"/>
  <c i="3" r="BK286"/>
  <c r="J330"/>
  <c i="4" r="J117"/>
  <c r="J139"/>
  <c i="5" r="J140"/>
  <c i="6" r="BK138"/>
  <c r="BK116"/>
  <c i="7" r="BK88"/>
  <c r="BK94"/>
  <c i="2" r="F36"/>
  <c r="BK280"/>
  <c r="BK208"/>
  <c r="J138"/>
  <c i="3" r="J406"/>
  <c r="BK369"/>
  <c r="BK228"/>
  <c i="4" r="BK87"/>
  <c i="5" r="BK93"/>
  <c i="7" r="BK139"/>
  <c r="J141"/>
  <c i="2" r="BK427"/>
  <c r="J383"/>
  <c r="BK333"/>
  <c r="J280"/>
  <c r="J231"/>
  <c r="J190"/>
  <c r="J127"/>
  <c i="3" r="BK388"/>
  <c r="J373"/>
  <c i="4" r="J87"/>
  <c i="5" r="J85"/>
  <c i="6" r="BK142"/>
  <c i="7" r="BK173"/>
  <c i="2" r="BK472"/>
  <c r="BK386"/>
  <c r="BK355"/>
  <c r="BK306"/>
  <c r="BK243"/>
  <c r="BK138"/>
  <c i="3" r="J304"/>
  <c r="BK154"/>
  <c r="J170"/>
  <c i="4" r="BK145"/>
  <c i="5" r="BK104"/>
  <c i="6" r="BK172"/>
  <c i="7" r="J104"/>
  <c i="2" r="BK152"/>
  <c i="3" r="BK342"/>
  <c r="J401"/>
  <c r="J301"/>
  <c i="4" r="BK115"/>
  <c i="5" r="J97"/>
  <c i="6" r="J114"/>
  <c i="7" r="J171"/>
  <c i="2" r="F35"/>
  <c r="BK434"/>
  <c r="BK405"/>
  <c r="BK376"/>
  <c r="J340"/>
  <c r="BK297"/>
  <c r="J249"/>
  <c r="BK205"/>
  <c r="BK149"/>
  <c i="3" r="BK128"/>
  <c r="J188"/>
  <c r="BK373"/>
  <c i="4" r="BK89"/>
  <c i="5" r="BK152"/>
  <c r="J106"/>
  <c i="6" r="J146"/>
  <c i="7" r="J151"/>
  <c r="J147"/>
  <c i="2" r="BK175"/>
  <c r="J105"/>
  <c i="3" r="J185"/>
  <c r="BK364"/>
  <c r="BK366"/>
  <c r="J116"/>
  <c i="4" r="J99"/>
  <c r="J107"/>
  <c i="5" r="BK123"/>
  <c r="BK108"/>
  <c i="6" r="BK180"/>
  <c r="BK174"/>
  <c i="7" r="BK118"/>
  <c r="BK100"/>
  <c i="3" r="BK401"/>
  <c r="J128"/>
  <c r="J110"/>
  <c r="BK218"/>
  <c r="J265"/>
  <c i="4" r="J147"/>
  <c i="5" r="J121"/>
  <c i="6" r="J128"/>
  <c r="BK166"/>
  <c r="J166"/>
  <c i="7" r="J159"/>
  <c r="BK123"/>
  <c i="2" r="J447"/>
  <c r="J392"/>
  <c r="J346"/>
  <c r="BK309"/>
  <c r="J256"/>
  <c r="BK202"/>
  <c r="J147"/>
  <c i="3" r="BK200"/>
  <c r="BK271"/>
  <c i="4" r="J97"/>
  <c i="5" r="BK154"/>
  <c r="J142"/>
  <c r="BK121"/>
  <c i="7" r="J100"/>
  <c r="J86"/>
  <c i="2" r="J424"/>
  <c r="J368"/>
  <c r="BK328"/>
  <c r="J266"/>
  <c r="BK210"/>
  <c r="J149"/>
  <c r="BK108"/>
  <c i="3" r="J191"/>
  <c r="J262"/>
  <c r="J316"/>
  <c i="5" r="BK142"/>
  <c i="6" r="J92"/>
  <c r="J110"/>
  <c i="7" r="BK90"/>
  <c i="2" r="J465"/>
  <c r="J420"/>
  <c r="J328"/>
  <c r="BK277"/>
  <c r="BK236"/>
  <c r="BK164"/>
  <c r="BK105"/>
  <c i="3" r="J238"/>
  <c r="BK304"/>
  <c i="5" r="BK101"/>
  <c i="6" r="J185"/>
  <c r="BK108"/>
  <c i="7" r="J133"/>
  <c i="2" r="BK190"/>
  <c i="3" r="J194"/>
  <c r="J179"/>
  <c r="BK223"/>
  <c i="4" r="J143"/>
  <c i="5" r="BK129"/>
  <c i="6" r="BK112"/>
  <c r="J112"/>
  <c i="7" r="J131"/>
  <c i="3" r="BK238"/>
  <c r="J411"/>
  <c r="BK265"/>
  <c r="BK330"/>
  <c r="J154"/>
  <c i="4" r="BK93"/>
  <c i="5" r="J127"/>
  <c i="6" r="J176"/>
  <c r="J142"/>
  <c r="J159"/>
  <c i="7" r="J168"/>
  <c r="BK180"/>
  <c i="2" r="BK443"/>
  <c r="BK417"/>
  <c r="J386"/>
  <c r="BK352"/>
  <c r="BK326"/>
  <c r="J284"/>
  <c r="J243"/>
  <c r="BK212"/>
  <c r="BK168"/>
  <c i="3" r="BK209"/>
  <c r="J352"/>
  <c r="BK98"/>
  <c r="J140"/>
  <c r="J292"/>
  <c i="4" r="BK105"/>
  <c i="5" r="BK150"/>
  <c r="J150"/>
  <c i="6" r="J98"/>
  <c r="BK170"/>
  <c i="7" r="BK116"/>
  <c r="J153"/>
  <c r="J96"/>
  <c i="2" r="BK142"/>
  <c i="3" r="J385"/>
  <c r="J250"/>
  <c r="BK241"/>
  <c r="J218"/>
  <c r="J137"/>
  <c r="BK182"/>
  <c i="4" r="BK121"/>
  <c r="BK125"/>
  <c i="5" r="J133"/>
  <c r="J146"/>
  <c i="6" r="BK144"/>
  <c r="J126"/>
  <c r="BK102"/>
  <c i="7" r="BK92"/>
  <c r="BK86"/>
  <c i="3" r="J274"/>
  <c r="BK91"/>
  <c r="BK176"/>
  <c r="J176"/>
  <c r="BK185"/>
  <c i="4" r="BK141"/>
  <c r="BK117"/>
  <c i="5" r="J110"/>
  <c r="J114"/>
  <c i="6" r="J163"/>
  <c r="BK163"/>
  <c i="7" r="J173"/>
  <c r="J135"/>
  <c i="2" r="J453"/>
  <c r="J405"/>
  <c r="J378"/>
  <c r="J320"/>
  <c r="BK288"/>
  <c r="BK231"/>
  <c r="J164"/>
  <c i="3" r="BK336"/>
  <c r="J131"/>
  <c r="J197"/>
  <c r="BK191"/>
  <c i="4" r="J91"/>
  <c r="J121"/>
  <c i="5" r="BK87"/>
  <c r="J95"/>
  <c i="6" r="BK114"/>
  <c i="7" r="J88"/>
  <c r="J116"/>
  <c i="2" r="BK447"/>
  <c r="BK411"/>
  <c r="BK372"/>
  <c r="BK323"/>
  <c r="J299"/>
  <c r="J269"/>
  <c r="J223"/>
  <c r="J208"/>
  <c r="J142"/>
  <c i="3" r="J143"/>
  <c r="J349"/>
  <c r="BK150"/>
  <c r="BK125"/>
  <c i="4" r="J115"/>
  <c i="5" r="J99"/>
  <c i="6" r="BK104"/>
  <c i="7" r="BK112"/>
  <c r="BK161"/>
  <c i="2" r="J443"/>
  <c r="J417"/>
  <c r="BK380"/>
  <c r="J317"/>
  <c r="BK269"/>
  <c r="J226"/>
  <c r="BK172"/>
  <c i="3" r="J271"/>
  <c r="J98"/>
  <c r="J122"/>
  <c r="BK197"/>
  <c r="J107"/>
  <c i="5" r="J158"/>
  <c i="6" r="BK132"/>
  <c r="J155"/>
  <c i="7" r="BK157"/>
  <c r="J90"/>
  <c i="2" r="J172"/>
  <c r="BK124"/>
  <c i="3" r="BK107"/>
  <c r="J382"/>
  <c r="J336"/>
  <c r="BK162"/>
  <c i="4" r="J125"/>
  <c r="BK91"/>
  <c i="5" r="BK114"/>
  <c i="6" r="BK140"/>
  <c r="BK153"/>
  <c i="7" r="J106"/>
  <c r="BK104"/>
  <c i="3" r="J295"/>
  <c r="BK232"/>
  <c r="J376"/>
  <c i="4" r="J135"/>
  <c r="J101"/>
  <c i="5" r="J123"/>
  <c r="J154"/>
  <c r="BK158"/>
  <c i="6" r="BK155"/>
  <c i="7" r="J175"/>
  <c r="BK135"/>
  <c i="2" l="1" r="P104"/>
  <c r="P112"/>
  <c r="BK171"/>
  <c r="J171"/>
  <c r="J64"/>
  <c r="BK230"/>
  <c r="J230"/>
  <c r="J69"/>
  <c r="BK301"/>
  <c r="J301"/>
  <c r="J72"/>
  <c r="BK371"/>
  <c r="J371"/>
  <c r="J74"/>
  <c r="T423"/>
  <c r="P452"/>
  <c r="R464"/>
  <c r="R459"/>
  <c i="3" r="T231"/>
  <c r="T329"/>
  <c r="BK400"/>
  <c r="J400"/>
  <c r="J68"/>
  <c i="4" r="BK130"/>
  <c r="J130"/>
  <c r="J62"/>
  <c i="5" r="BK103"/>
  <c r="J103"/>
  <c r="J61"/>
  <c r="P118"/>
  <c i="6" r="BK87"/>
  <c r="BK86"/>
  <c r="J86"/>
  <c r="J60"/>
  <c r="BK169"/>
  <c r="J169"/>
  <c r="J63"/>
  <c r="R187"/>
  <c i="2" r="R112"/>
  <c r="P171"/>
  <c r="T171"/>
  <c r="BK214"/>
  <c r="J214"/>
  <c r="J67"/>
  <c r="T214"/>
  <c r="R220"/>
  <c r="R252"/>
  <c r="T301"/>
  <c r="P371"/>
  <c r="BK423"/>
  <c r="J423"/>
  <c r="J76"/>
  <c r="BK446"/>
  <c r="J446"/>
  <c r="J77"/>
  <c r="BK464"/>
  <c r="J464"/>
  <c r="J81"/>
  <c i="3" r="T90"/>
  <c r="P153"/>
  <c r="BK319"/>
  <c r="J319"/>
  <c r="J64"/>
  <c r="R329"/>
  <c r="P372"/>
  <c i="4" r="R84"/>
  <c i="5" r="T103"/>
  <c r="P135"/>
  <c i="6" r="T87"/>
  <c r="T86"/>
  <c r="R169"/>
  <c r="R168"/>
  <c r="T187"/>
  <c i="2" r="BK104"/>
  <c r="P230"/>
  <c r="P301"/>
  <c r="R371"/>
  <c r="R404"/>
  <c r="P446"/>
  <c i="3" r="BK90"/>
  <c r="J90"/>
  <c r="J61"/>
  <c r="BK231"/>
  <c r="J231"/>
  <c r="J63"/>
  <c r="BK329"/>
  <c r="J329"/>
  <c r="J65"/>
  <c r="BK372"/>
  <c r="J372"/>
  <c r="J67"/>
  <c i="4" r="R130"/>
  <c i="5" r="R103"/>
  <c r="T118"/>
  <c i="7" r="BK85"/>
  <c r="P122"/>
  <c r="R170"/>
  <c i="2" r="BK112"/>
  <c r="J112"/>
  <c r="J62"/>
  <c r="T137"/>
  <c r="R189"/>
  <c r="BK220"/>
  <c r="J220"/>
  <c r="J68"/>
  <c r="P252"/>
  <c r="P291"/>
  <c r="BK332"/>
  <c r="J332"/>
  <c r="J73"/>
  <c r="P423"/>
  <c r="BK452"/>
  <c r="J452"/>
  <c r="J78"/>
  <c i="3" r="P231"/>
  <c r="P355"/>
  <c r="T372"/>
  <c i="4" r="T130"/>
  <c i="5" r="R84"/>
  <c r="R135"/>
  <c i="6" r="P87"/>
  <c r="P86"/>
  <c r="P85"/>
  <c i="1" r="AU59"/>
  <c i="6" r="P169"/>
  <c r="P168"/>
  <c r="P187"/>
  <c i="7" r="BK122"/>
  <c r="J122"/>
  <c r="J61"/>
  <c r="P170"/>
  <c i="2" r="R104"/>
  <c r="T104"/>
  <c r="T112"/>
  <c r="T189"/>
  <c r="R230"/>
  <c r="BK291"/>
  <c r="J291"/>
  <c r="J71"/>
  <c r="P332"/>
  <c r="P404"/>
  <c r="T446"/>
  <c r="P464"/>
  <c r="P459"/>
  <c i="3" r="P90"/>
  <c r="R153"/>
  <c r="R319"/>
  <c r="R355"/>
  <c r="T400"/>
  <c i="4" r="T84"/>
  <c r="T83"/>
  <c i="5" r="BK84"/>
  <c r="J84"/>
  <c r="J60"/>
  <c r="BK118"/>
  <c r="J118"/>
  <c r="J62"/>
  <c i="2" r="P137"/>
  <c r="BK189"/>
  <c r="J189"/>
  <c r="J66"/>
  <c r="P214"/>
  <c r="P220"/>
  <c r="BK252"/>
  <c r="J252"/>
  <c r="J70"/>
  <c r="R291"/>
  <c r="R332"/>
  <c r="T404"/>
  <c r="R452"/>
  <c r="T464"/>
  <c r="T459"/>
  <c i="3" r="BK153"/>
  <c r="J153"/>
  <c r="J62"/>
  <c r="P319"/>
  <c r="BK355"/>
  <c r="J355"/>
  <c r="J66"/>
  <c r="P400"/>
  <c i="4" r="P130"/>
  <c i="5" r="T84"/>
  <c r="R118"/>
  <c i="6" r="R87"/>
  <c r="R86"/>
  <c r="R85"/>
  <c r="T169"/>
  <c r="T168"/>
  <c r="BK187"/>
  <c r="J187"/>
  <c r="J65"/>
  <c i="7" r="T85"/>
  <c r="T170"/>
  <c i="2" r="BK137"/>
  <c r="J137"/>
  <c r="J63"/>
  <c r="R171"/>
  <c r="T230"/>
  <c r="T291"/>
  <c r="T332"/>
  <c r="R423"/>
  <c r="T452"/>
  <c i="3" r="R231"/>
  <c r="P329"/>
  <c r="R372"/>
  <c i="4" r="BK84"/>
  <c r="J84"/>
  <c r="J60"/>
  <c i="5" r="P84"/>
  <c r="BK135"/>
  <c r="J135"/>
  <c r="J63"/>
  <c i="7" r="P85"/>
  <c r="T122"/>
  <c r="R179"/>
  <c i="2" r="R137"/>
  <c r="P189"/>
  <c r="P188"/>
  <c r="R214"/>
  <c r="T220"/>
  <c r="T252"/>
  <c r="R301"/>
  <c r="T371"/>
  <c r="BK404"/>
  <c r="J404"/>
  <c r="J75"/>
  <c r="R446"/>
  <c i="3" r="R90"/>
  <c r="R89"/>
  <c r="R88"/>
  <c r="T153"/>
  <c r="T319"/>
  <c r="T355"/>
  <c r="R400"/>
  <c i="4" r="P84"/>
  <c r="P83"/>
  <c i="1" r="AU57"/>
  <c i="5" r="P103"/>
  <c r="T135"/>
  <c i="7" r="R85"/>
  <c r="R84"/>
  <c r="R122"/>
  <c r="BK170"/>
  <c r="J170"/>
  <c r="J63"/>
  <c r="BK179"/>
  <c r="J179"/>
  <c r="J64"/>
  <c r="P179"/>
  <c r="T179"/>
  <c i="2" r="BK460"/>
  <c r="J460"/>
  <c r="J80"/>
  <c i="6" r="BK184"/>
  <c r="J184"/>
  <c r="J64"/>
  <c i="2" r="BK471"/>
  <c r="J471"/>
  <c r="J82"/>
  <c i="4" r="BK127"/>
  <c r="J127"/>
  <c r="J61"/>
  <c i="7" r="BK167"/>
  <c r="J167"/>
  <c r="J62"/>
  <c i="6" r="J87"/>
  <c r="J61"/>
  <c r="BK168"/>
  <c r="J168"/>
  <c r="J62"/>
  <c i="7" r="F54"/>
  <c r="J78"/>
  <c r="BE86"/>
  <c r="BE88"/>
  <c r="BE102"/>
  <c r="BE104"/>
  <c r="BE120"/>
  <c r="BE129"/>
  <c r="BE131"/>
  <c r="BE173"/>
  <c r="BE175"/>
  <c r="BE180"/>
  <c r="BE182"/>
  <c r="BE184"/>
  <c r="E48"/>
  <c r="BE98"/>
  <c r="BE100"/>
  <c r="BE133"/>
  <c r="BE145"/>
  <c r="BE147"/>
  <c r="BE157"/>
  <c r="BE163"/>
  <c r="F55"/>
  <c r="BE90"/>
  <c r="BE92"/>
  <c r="BE94"/>
  <c r="BE96"/>
  <c r="BE118"/>
  <c r="BE123"/>
  <c r="BE127"/>
  <c r="BE137"/>
  <c r="BE139"/>
  <c r="BE141"/>
  <c r="BE159"/>
  <c r="J54"/>
  <c r="BE106"/>
  <c r="BE110"/>
  <c r="BE114"/>
  <c r="BE143"/>
  <c r="BE149"/>
  <c r="BE151"/>
  <c r="BE165"/>
  <c r="BE125"/>
  <c r="BE135"/>
  <c r="BE171"/>
  <c r="BE155"/>
  <c r="BE168"/>
  <c r="BE153"/>
  <c r="BE177"/>
  <c r="BE108"/>
  <c r="BE112"/>
  <c r="BE116"/>
  <c r="BE161"/>
  <c i="6" r="F82"/>
  <c r="BE104"/>
  <c r="BE106"/>
  <c r="BE110"/>
  <c r="BE157"/>
  <c r="BE161"/>
  <c r="BE172"/>
  <c r="BE188"/>
  <c r="E48"/>
  <c r="F81"/>
  <c r="BE134"/>
  <c r="BE142"/>
  <c r="BE148"/>
  <c r="BE94"/>
  <c r="BE96"/>
  <c r="BE100"/>
  <c r="BE122"/>
  <c r="BE150"/>
  <c r="J54"/>
  <c r="BE108"/>
  <c r="BE116"/>
  <c r="BE130"/>
  <c r="BE144"/>
  <c r="BE159"/>
  <c r="BE163"/>
  <c r="BE166"/>
  <c r="BE176"/>
  <c r="BE178"/>
  <c r="BE182"/>
  <c r="BE114"/>
  <c r="BE118"/>
  <c r="BE132"/>
  <c r="BE126"/>
  <c r="BE146"/>
  <c r="BE155"/>
  <c r="J79"/>
  <c r="BE88"/>
  <c r="BE92"/>
  <c r="BE98"/>
  <c r="BE102"/>
  <c r="BE112"/>
  <c r="BE120"/>
  <c r="BE124"/>
  <c r="BE128"/>
  <c r="BE140"/>
  <c r="BE170"/>
  <c r="BE180"/>
  <c r="BE90"/>
  <c r="BE136"/>
  <c r="BE138"/>
  <c r="BE153"/>
  <c r="BE174"/>
  <c r="BE185"/>
  <c r="BE191"/>
  <c i="5" r="BE93"/>
  <c r="BE131"/>
  <c r="J52"/>
  <c r="BE97"/>
  <c r="BE110"/>
  <c r="BE116"/>
  <c r="BE123"/>
  <c r="BE138"/>
  <c r="BE152"/>
  <c r="F80"/>
  <c r="BE101"/>
  <c r="BE108"/>
  <c r="BE112"/>
  <c r="BE125"/>
  <c r="E48"/>
  <c r="BE87"/>
  <c r="BE89"/>
  <c r="BE114"/>
  <c r="BE121"/>
  <c r="BE136"/>
  <c r="BE150"/>
  <c r="BE154"/>
  <c r="BE156"/>
  <c r="F54"/>
  <c r="J79"/>
  <c r="BE91"/>
  <c r="BE104"/>
  <c r="BE106"/>
  <c r="BE127"/>
  <c r="BE129"/>
  <c r="BE140"/>
  <c r="BE158"/>
  <c r="BE133"/>
  <c r="BE144"/>
  <c r="BE95"/>
  <c i="4" r="BK83"/>
  <c r="J83"/>
  <c r="J59"/>
  <c i="5" r="BE85"/>
  <c r="BE99"/>
  <c r="BE119"/>
  <c r="BE142"/>
  <c r="BE146"/>
  <c r="BE148"/>
  <c i="4" r="E73"/>
  <c r="BE89"/>
  <c r="BE97"/>
  <c r="BE99"/>
  <c r="BE123"/>
  <c r="BE131"/>
  <c r="BE135"/>
  <c r="BE143"/>
  <c i="3" r="BK89"/>
  <c r="J89"/>
  <c r="J60"/>
  <c i="4" r="F54"/>
  <c r="BE95"/>
  <c r="BE109"/>
  <c r="BE137"/>
  <c r="J77"/>
  <c r="BE103"/>
  <c r="BE113"/>
  <c r="BE141"/>
  <c r="BE133"/>
  <c r="J79"/>
  <c r="BE85"/>
  <c r="BE87"/>
  <c r="BE91"/>
  <c r="BE105"/>
  <c r="BE147"/>
  <c r="BE101"/>
  <c r="BE117"/>
  <c r="BE119"/>
  <c r="BE121"/>
  <c r="BE125"/>
  <c r="BE128"/>
  <c r="F55"/>
  <c r="BE93"/>
  <c r="BE107"/>
  <c r="BE111"/>
  <c r="BE115"/>
  <c r="BE139"/>
  <c r="BE145"/>
  <c i="3" r="J52"/>
  <c r="F85"/>
  <c r="BE110"/>
  <c r="BE119"/>
  <c r="BE162"/>
  <c r="BE182"/>
  <c r="BE188"/>
  <c r="BE215"/>
  <c r="BE250"/>
  <c r="BE253"/>
  <c r="BE256"/>
  <c r="BE259"/>
  <c r="BE271"/>
  <c r="BE274"/>
  <c r="BE301"/>
  <c r="E78"/>
  <c r="BE145"/>
  <c r="BE176"/>
  <c r="BE228"/>
  <c r="BE280"/>
  <c r="BE307"/>
  <c r="BE313"/>
  <c r="BE369"/>
  <c r="BE385"/>
  <c r="BE98"/>
  <c r="BE235"/>
  <c r="BE323"/>
  <c r="BE352"/>
  <c r="BE356"/>
  <c r="BE359"/>
  <c r="BE361"/>
  <c r="BE379"/>
  <c r="BE382"/>
  <c r="BE397"/>
  <c r="BE125"/>
  <c r="BE128"/>
  <c r="BE200"/>
  <c r="BE241"/>
  <c r="BE268"/>
  <c r="BE277"/>
  <c r="BE286"/>
  <c r="BE289"/>
  <c r="BE292"/>
  <c r="BE295"/>
  <c r="BE298"/>
  <c r="BE304"/>
  <c r="BE316"/>
  <c r="BE326"/>
  <c r="BE342"/>
  <c r="BE364"/>
  <c r="BE376"/>
  <c r="BE406"/>
  <c r="BE411"/>
  <c i="2" r="BK188"/>
  <c r="J188"/>
  <c r="J65"/>
  <c i="3" r="J84"/>
  <c r="BE150"/>
  <c r="BE191"/>
  <c r="BE203"/>
  <c r="BE223"/>
  <c r="BE244"/>
  <c r="BE339"/>
  <c r="BE388"/>
  <c r="BE401"/>
  <c i="2" r="J104"/>
  <c r="J61"/>
  <c i="3" r="BE91"/>
  <c r="BE101"/>
  <c r="BE107"/>
  <c r="BE131"/>
  <c r="BE140"/>
  <c r="BE154"/>
  <c r="BE170"/>
  <c r="BE179"/>
  <c r="BE185"/>
  <c r="BE194"/>
  <c r="BE209"/>
  <c r="BE232"/>
  <c r="BE238"/>
  <c r="BE310"/>
  <c r="BE373"/>
  <c r="BE116"/>
  <c r="BE122"/>
  <c r="BE134"/>
  <c r="BE137"/>
  <c r="BE143"/>
  <c r="BE206"/>
  <c r="BE247"/>
  <c r="BE262"/>
  <c r="BE265"/>
  <c r="BE283"/>
  <c r="BE330"/>
  <c r="BE336"/>
  <c r="BE349"/>
  <c r="F54"/>
  <c r="BE104"/>
  <c r="BE197"/>
  <c r="BE212"/>
  <c r="BE218"/>
  <c r="BE320"/>
  <c r="BE366"/>
  <c r="BE394"/>
  <c i="1" r="BC55"/>
  <c i="2" r="E48"/>
  <c r="J52"/>
  <c r="F54"/>
  <c r="J54"/>
  <c r="F55"/>
  <c r="BE105"/>
  <c r="BE108"/>
  <c r="BE113"/>
  <c r="BE117"/>
  <c r="BE121"/>
  <c r="BE124"/>
  <c r="BE127"/>
  <c r="BE129"/>
  <c r="BE131"/>
  <c r="BE134"/>
  <c r="BE138"/>
  <c r="BE142"/>
  <c r="BE145"/>
  <c r="BE147"/>
  <c r="BE149"/>
  <c r="BE152"/>
  <c r="BE156"/>
  <c r="BE160"/>
  <c r="BE164"/>
  <c r="BE168"/>
  <c r="BE172"/>
  <c r="BE175"/>
  <c r="BE178"/>
  <c r="BE182"/>
  <c r="BE185"/>
  <c r="BE190"/>
  <c r="BE192"/>
  <c r="BE194"/>
  <c r="BE196"/>
  <c r="BE199"/>
  <c r="BE202"/>
  <c r="BE205"/>
  <c r="BE208"/>
  <c r="BE210"/>
  <c r="BE212"/>
  <c r="BE215"/>
  <c r="BE218"/>
  <c r="BE221"/>
  <c r="BE223"/>
  <c r="BE226"/>
  <c r="BE231"/>
  <c r="BE236"/>
  <c r="BE240"/>
  <c r="BE243"/>
  <c r="BE246"/>
  <c r="BE249"/>
  <c r="BE253"/>
  <c r="BE256"/>
  <c r="BE258"/>
  <c r="BE261"/>
  <c r="BE263"/>
  <c r="BE266"/>
  <c r="BE269"/>
  <c r="BE272"/>
  <c r="BE275"/>
  <c r="BE277"/>
  <c r="BE280"/>
  <c r="BE284"/>
  <c r="BE288"/>
  <c r="BE292"/>
  <c r="BE295"/>
  <c r="BE297"/>
  <c r="BE299"/>
  <c r="BE302"/>
  <c r="BE306"/>
  <c r="BE309"/>
  <c r="BE311"/>
  <c r="BE314"/>
  <c r="BE317"/>
  <c r="BE320"/>
  <c r="BE323"/>
  <c r="BE326"/>
  <c r="BE328"/>
  <c r="BE330"/>
  <c r="BE333"/>
  <c r="BE337"/>
  <c r="BE340"/>
  <c r="BE343"/>
  <c r="BE346"/>
  <c r="BE349"/>
  <c r="BE352"/>
  <c r="BE355"/>
  <c r="BE359"/>
  <c r="BE363"/>
  <c r="BE366"/>
  <c r="BE368"/>
  <c r="BE372"/>
  <c r="BE376"/>
  <c r="BE378"/>
  <c r="BE380"/>
  <c r="BE383"/>
  <c r="BE386"/>
  <c r="BE389"/>
  <c r="BE392"/>
  <c r="BE395"/>
  <c r="BE398"/>
  <c r="BE401"/>
  <c r="BE405"/>
  <c r="BE408"/>
  <c r="BE411"/>
  <c r="BE414"/>
  <c r="BE417"/>
  <c r="BE420"/>
  <c r="BE424"/>
  <c r="BE427"/>
  <c r="BE429"/>
  <c r="BE432"/>
  <c r="BE434"/>
  <c r="BE437"/>
  <c r="BE439"/>
  <c r="BE443"/>
  <c r="BE447"/>
  <c r="BE450"/>
  <c r="BE453"/>
  <c r="BE456"/>
  <c r="BE461"/>
  <c r="BE465"/>
  <c r="BE468"/>
  <c r="BE472"/>
  <c i="1" r="AW55"/>
  <c r="BA55"/>
  <c r="BB55"/>
  <c r="BD55"/>
  <c i="3" r="F35"/>
  <c i="1" r="BB56"/>
  <c i="6" r="F37"/>
  <c i="1" r="BD59"/>
  <c i="6" r="F34"/>
  <c i="1" r="BA59"/>
  <c i="6" r="J34"/>
  <c i="1" r="AW59"/>
  <c i="3" r="F36"/>
  <c i="1" r="BC56"/>
  <c i="4" r="F35"/>
  <c i="1" r="BB57"/>
  <c i="3" r="F34"/>
  <c i="1" r="BA56"/>
  <c i="7" r="F35"/>
  <c i="1" r="BB60"/>
  <c i="4" r="F37"/>
  <c i="1" r="BD57"/>
  <c i="7" r="F36"/>
  <c i="1" r="BC60"/>
  <c i="7" r="J34"/>
  <c i="1" r="AW60"/>
  <c i="6" r="F36"/>
  <c i="1" r="BC59"/>
  <c i="5" r="F35"/>
  <c i="1" r="BB58"/>
  <c i="5" r="F34"/>
  <c i="1" r="BA58"/>
  <c i="6" r="F35"/>
  <c i="1" r="BB59"/>
  <c i="5" r="F37"/>
  <c i="1" r="BD58"/>
  <c i="7" r="F37"/>
  <c i="1" r="BD60"/>
  <c i="4" r="J34"/>
  <c i="1" r="AW57"/>
  <c i="5" r="F36"/>
  <c i="1" r="BC58"/>
  <c i="7" r="F34"/>
  <c i="1" r="BA60"/>
  <c i="4" r="F36"/>
  <c i="1" r="BC57"/>
  <c i="3" r="J34"/>
  <c i="1" r="AW56"/>
  <c i="5" r="J34"/>
  <c i="1" r="AW58"/>
  <c i="4" r="F34"/>
  <c i="1" r="BA57"/>
  <c i="3" r="F37"/>
  <c i="1" r="BD56"/>
  <c i="3" l="1" r="P89"/>
  <c r="P88"/>
  <c i="1" r="AU56"/>
  <c i="7" r="BK84"/>
  <c r="J84"/>
  <c i="5" r="P83"/>
  <c i="1" r="AU58"/>
  <c i="5" r="T83"/>
  <c i="3" r="T89"/>
  <c r="T88"/>
  <c i="2" r="R103"/>
  <c i="5" r="R83"/>
  <c i="2" r="R188"/>
  <c r="R102"/>
  <c i="7" r="P84"/>
  <c i="1" r="AU60"/>
  <c i="7" r="T84"/>
  <c i="2" r="T103"/>
  <c i="4" r="R83"/>
  <c i="2" r="T188"/>
  <c r="T102"/>
  <c r="BK103"/>
  <c r="J103"/>
  <c r="J60"/>
  <c i="6" r="T85"/>
  <c i="2" r="P103"/>
  <c r="P102"/>
  <c i="1" r="AU55"/>
  <c i="7" r="J85"/>
  <c r="J60"/>
  <c i="2" r="BK459"/>
  <c r="J459"/>
  <c r="J79"/>
  <c i="5" r="BK83"/>
  <c r="J83"/>
  <c r="J59"/>
  <c i="6" r="BK85"/>
  <c r="J85"/>
  <c i="3" r="BK88"/>
  <c r="J88"/>
  <c i="2" r="BK102"/>
  <c r="J102"/>
  <c i="5" r="J33"/>
  <c i="1" r="AV58"/>
  <c r="AT58"/>
  <c r="BD54"/>
  <c r="W33"/>
  <c i="2" r="J33"/>
  <c i="1" r="AV55"/>
  <c r="AT55"/>
  <c i="7" r="J30"/>
  <c i="1" r="AG60"/>
  <c i="4" r="F33"/>
  <c i="1" r="AZ57"/>
  <c i="6" r="J30"/>
  <c i="1" r="AG59"/>
  <c i="7" r="J33"/>
  <c i="1" r="AV60"/>
  <c r="AT60"/>
  <c r="AN60"/>
  <c r="BA54"/>
  <c r="W30"/>
  <c i="3" r="J30"/>
  <c i="1" r="AG56"/>
  <c i="4" r="J30"/>
  <c i="1" r="AG57"/>
  <c i="6" r="J33"/>
  <c i="1" r="AV59"/>
  <c r="AT59"/>
  <c i="6" r="F33"/>
  <c i="1" r="AZ59"/>
  <c r="BC54"/>
  <c r="W32"/>
  <c i="3" r="J33"/>
  <c i="1" r="AV56"/>
  <c r="AT56"/>
  <c i="2" r="F33"/>
  <c i="1" r="AZ55"/>
  <c i="4" r="J33"/>
  <c i="1" r="AV57"/>
  <c r="AT57"/>
  <c i="3" r="F33"/>
  <c i="1" r="AZ56"/>
  <c r="BB54"/>
  <c r="W31"/>
  <c i="7" r="F33"/>
  <c i="1" r="AZ60"/>
  <c i="5" r="F33"/>
  <c i="1" r="AZ58"/>
  <c i="2" r="J30"/>
  <c i="1" r="AG55"/>
  <c i="7" l="1" r="J59"/>
  <c i="1" r="AN59"/>
  <c i="6" r="J59"/>
  <c i="7" r="J39"/>
  <c i="6" r="J39"/>
  <c i="1" r="AN57"/>
  <c r="AN56"/>
  <c i="4" r="J39"/>
  <c i="3" r="J59"/>
  <c i="1" r="AN55"/>
  <c i="2" r="J59"/>
  <c i="3" r="J39"/>
  <c i="2" r="J39"/>
  <c i="1" r="AU54"/>
  <c r="AZ54"/>
  <c r="W29"/>
  <c i="5" r="J30"/>
  <c i="1" r="AG58"/>
  <c r="AG54"/>
  <c r="AK26"/>
  <c r="AY54"/>
  <c r="AW54"/>
  <c r="AK30"/>
  <c r="AX54"/>
  <c i="5" l="1" r="J39"/>
  <c i="1" r="AN58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<sst xmlns="http://schemas.openxmlformats.org/spreadsheetml/2006/main">
  <si>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</si>
  <si>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</si>
  <si>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</si>
  <si>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</si>
  <si>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</si>
  <si>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{91ed5f3e-e60f-4b76-9699-f098001bb746}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</si>
  <si>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</si>
  <si>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</si>
  <si>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</si>
  <si>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</si>
  <si>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</si>
  <si>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</si>
  <si>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</si>
  <si>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</si>
  <si>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HavNem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</si>
  <si>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</si>
  <si>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</si>
  <si>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gynekologicko-porodního a novorozeneckého oddělení nemocnice</t>
  </si>
  <si>
    <t>KSO:</t>
  </si>
  <si>
    <t/>
  </si>
  <si>
    <t>CC-CZ:</t>
  </si>
  <si>
    <t>Místo:</t>
  </si>
  <si>
    <t>Nemocnice Havíčov, p.o.</t>
  </si>
  <si>
    <t>Datum:</t>
  </si>
  <si>
    <t>7. 11. 2023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</si>
  <si>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</si>
  <si>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</si>
  <si>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</si>
  <si>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</si>
  <si>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</si>
  <si>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</si>
  <si>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</si>
  <si>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</si>
  <si>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</si>
  <si>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</si>
  <si>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</si>
  <si>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</si>
  <si>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</si>
  <si>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</si>
  <si>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</si>
  <si>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</si>
  <si>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</si>
  <si>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</si>
  <si>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</si>
  <si>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</si>
  <si>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</si>
  <si>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</si>
  <si>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</si>
  <si>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</si>
  <si>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</si>
  <si>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</si>
  <si>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</si>
  <si>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</si>
  <si>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</si>
  <si>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</si>
  <si>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</si>
  <si>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</si>
  <si>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</si>
  <si>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</si>
  <si>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</si>
  <si>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</si>
  <si>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</si>
  <si>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</si>
  <si>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</si>
  <si>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</si>
  <si>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</si>
  <si>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</si>
  <si>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</si>
  <si>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</si>
  <si>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</si>
  <si>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</si>
  <si>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</si>
  <si>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</si>
  <si>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</si>
  <si>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</si>
  <si>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</si>
  <si>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</si>
  <si>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</si>
  <si>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</si>
  <si>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</t>
  </si>
  <si>
    <t>STA</t>
  </si>
  <si>
    <t>1</t>
  </si>
  <si>
    <t>{5a8d7a62-c3c2-4a5e-8b37-9a49bf4e691f}</t>
  </si>
  <si>
    <t>2</t>
  </si>
  <si>
    <t>02</t>
  </si>
  <si>
    <t>ZTI</t>
  </si>
  <si>
    <t>{228c5ab5-acc0-4d59-9fa8-63ea39b5d5c7}</t>
  </si>
  <si>
    <t>03</t>
  </si>
  <si>
    <t>Medicinální plyny</t>
  </si>
  <si>
    <t>{91550721-4277-488a-a3e8-3a3afe83f09b}</t>
  </si>
  <si>
    <t>04</t>
  </si>
  <si>
    <t>VZT</t>
  </si>
  <si>
    <t>{5a535ab7-31ef-444b-b00a-82f98c9a1f73}</t>
  </si>
  <si>
    <t>05</t>
  </si>
  <si>
    <t>ELEKTRO_SILNOPROUD</t>
  </si>
  <si>
    <t>{891c6f18-75b0-43f8-a5ab-4cb0699754c5}</t>
  </si>
  <si>
    <t>06</t>
  </si>
  <si>
    <t>ELEKTRO_SLABOPROUD</t>
  </si>
  <si>
    <t>{4d30e3c9-8c57-4889-8b6d-445bcac2a0a3}</t>
  </si>
  <si>
    <t>KRYCÍ LIST SOUPISU PRACÍ</t>
  </si>
  <si>
    <t>Objekt:</t>
  </si>
  <si>
    <t>01 -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</si>
  <si>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</si>
  <si>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</si>
  <si>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</si>
  <si>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</si>
  <si>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</si>
  <si>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</si>
  <si>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</si>
  <si>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</si>
  <si>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</si>
  <si>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</si>
  <si>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</si>
  <si>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741 - Elektroinstalace - silnoproud</t>
  </si>
  <si>
    <t xml:space="preserve">    742 - Elektroinstalace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</si>
  <si>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</si>
  <si>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</si>
  <si>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</si>
  <si>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</si>
  <si>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</si>
  <si>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</si>
  <si>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</si>
  <si>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</si>
  <si>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</si>
  <si>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</si>
  <si>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</si>
  <si>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</si>
  <si>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</si>
  <si>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</si>
  <si>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</si>
  <si>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</si>
  <si>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</si>
  <si>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</si>
  <si>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</si>
  <si>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</si>
  <si>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</si>
  <si>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</si>
  <si>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</si>
  <si>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</si>
  <si>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</si>
  <si>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</si>
  <si>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</si>
  <si>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</si>
  <si>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</si>
  <si>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</si>
  <si>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</si>
  <si>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</si>
  <si>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</si>
  <si>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317142424</t>
  </si>
  <si>
    <t>Překlad nenosný pórobetonový š 100 mm v do 250 mm na tenkovrstvou maltu dl přes 1250 do 1500 mm</t>
  </si>
  <si>
    <t>kus</t>
  </si>
  <si>
    <t>CS ÚRS 2023 02</t>
  </si>
  <si>
    <t>4</t>
  </si>
  <si>
    <t>-23635854</t>
  </si>
  <si>
    <t>PP</t>
  </si>
  <si>
    <t>Překlady nenosné z pórobetonu osazené do tenkého maltového lože, výšky do 250 mm, šířky překladu 100 mm, délky překladu přes 1250 do 1500 mm</t>
  </si>
  <si>
    <t>Online PSC</t>
  </si>
  <si>
    <t>https://podminky.urs.cz/item/CS_URS_2023_02/317142424</t>
  </si>
  <si>
    <t>120</t>
  </si>
  <si>
    <t>342272235</t>
  </si>
  <si>
    <t>Příčka z pórobetonových hladkých tvárnic na tenkovrstvou maltu tl 125 mm</t>
  </si>
  <si>
    <t>m2</t>
  </si>
  <si>
    <t>-198315520</t>
  </si>
  <si>
    <t>Příčky z pórobetonových tvárnic hladkých na tenké maltové lože objemová hmotnost do 500 kg/m3, tloušťka příčky 125 mm</t>
  </si>
  <si>
    <t>https://podminky.urs.cz/item/CS_URS_2023_02/342272235</t>
  </si>
  <si>
    <t>VV</t>
  </si>
  <si>
    <t>3,6*(4,275+2,1+2,1)+2,1*(0,9+0,55)</t>
  </si>
  <si>
    <t>6</t>
  </si>
  <si>
    <t>Úpravy povrchů, podlahy a osazování výplní</t>
  </si>
  <si>
    <t>612131101</t>
  </si>
  <si>
    <t>Cementový postřik vnitřních stěn nanášený celoplošně ručně</t>
  </si>
  <si>
    <t>-2072843043</t>
  </si>
  <si>
    <t>Podkladní a spojovací vrstva vnitřních omítaných ploch cementový postřik nanášený ručně celoplošně stěn</t>
  </si>
  <si>
    <t>https://podminky.urs.cz/item/CS_URS_2023_02/612131101</t>
  </si>
  <si>
    <t>3,6*(12,70+16,05+12,44+13,05+19,34+19,46)</t>
  </si>
  <si>
    <t>612142001</t>
  </si>
  <si>
    <t>Potažení vnitřních ploch pletivem v ploše nebo pruzích, na plném podkladu sklovláknitým vtlačením do tmelu stěn</t>
  </si>
  <si>
    <t>1179116907</t>
  </si>
  <si>
    <t>https://podminky.urs.cz/item/CS_URS_2023_02/612142001</t>
  </si>
  <si>
    <t>334,944*1,3</t>
  </si>
  <si>
    <t>5</t>
  </si>
  <si>
    <t>612311131</t>
  </si>
  <si>
    <t>Potažení vnitřních stěn vápenným štukem tloušťky do 3 mm</t>
  </si>
  <si>
    <t>-1065864859</t>
  </si>
  <si>
    <t>Potažení vnitřních ploch vápenným štukem tloušťky do 3 mm svislých konstrukcí stěn</t>
  </si>
  <si>
    <t>https://podminky.urs.cz/item/CS_URS_2023_02/612311131</t>
  </si>
  <si>
    <t>612315222</t>
  </si>
  <si>
    <t>Vápenná štuková omítka malých ploch přes 0,09 do 0,25 m2 na stěnách</t>
  </si>
  <si>
    <t>-463931443</t>
  </si>
  <si>
    <t>Vápenná omítka jednotlivých malých ploch štuková na stěnách, plochy jednotlivě přes 0,09 do 0,25 m2</t>
  </si>
  <si>
    <t>https://podminky.urs.cz/item/CS_URS_2023_02/612315222</t>
  </si>
  <si>
    <t>7</t>
  </si>
  <si>
    <t>M</t>
  </si>
  <si>
    <t>55331482</t>
  </si>
  <si>
    <t>zárubeň jednokřídlá ocelová pro zdění tl stěny 75-100mm rozměru 800/1970, 2100mm</t>
  </si>
  <si>
    <t>8</t>
  </si>
  <si>
    <t>1665538528</t>
  </si>
  <si>
    <t>119</t>
  </si>
  <si>
    <t>55331483</t>
  </si>
  <si>
    <t>zárubeň jednokřídlá ocelová pro zdění tl stěny 75-100mm rozměru 900/1970, 2100mm</t>
  </si>
  <si>
    <t>493920817</t>
  </si>
  <si>
    <t>619995001</t>
  </si>
  <si>
    <t>Začištění omítek kolem oken, dveří, podlah nebo obkladů</t>
  </si>
  <si>
    <t>m</t>
  </si>
  <si>
    <t>1688186978</t>
  </si>
  <si>
    <t>Začištění omítek (s dodáním hmot) kolem oken, dveří, podlah, obkladů apod.</t>
  </si>
  <si>
    <t>https://podminky.urs.cz/item/CS_URS_2023_02/619995001</t>
  </si>
  <si>
    <t>9</t>
  </si>
  <si>
    <t>642944121</t>
  </si>
  <si>
    <t>Osazování ocelových zárubní dodatečné pl do 2,5 m2</t>
  </si>
  <si>
    <t>435830573</t>
  </si>
  <si>
    <t>Osazení ocelových dveřních zárubní lisovaných nebo z úhelníků dodatečně s vybetonováním prahu, plochy do 2,5 m2</t>
  </si>
  <si>
    <t>https://podminky.urs.cz/item/CS_URS_2023_02/642944121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</si>
  <si>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</si>
  <si>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</si>
  <si>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</si>
  <si>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</si>
  <si>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-428713479</t>
  </si>
  <si>
    <t>Lešení pomocné pracovní pro objekty pozemních staveb pro zatížení do 150 kg/m2, o výšce lešeňové podlahy do 1,9 m</t>
  </si>
  <si>
    <t>https://podminky.urs.cz/item/CS_URS_2023_02/949101111</t>
  </si>
  <si>
    <t>10,08+14,70+9,81+9,58+17,30+16,60</t>
  </si>
  <si>
    <t>11</t>
  </si>
  <si>
    <t>953961113</t>
  </si>
  <si>
    <t>Kotvy chemickým tmelem M 12 hl 110 mm do betonu, ŽB nebo kamene s vyvrtáním otvoru</t>
  </si>
  <si>
    <t>-242725835</t>
  </si>
  <si>
    <t>Kotvy chemické s vyvrtáním otvoru do betonu, železobetonu nebo tvrdého kamene tmel, velikost M 12, hloubka 110 mm</t>
  </si>
  <si>
    <t>https://podminky.urs.cz/item/CS_URS_2023_02/953961113</t>
  </si>
  <si>
    <t>12</t>
  </si>
  <si>
    <t>54879433</t>
  </si>
  <si>
    <t>šroub kotevní Pz pro chemickou kotvu M12x160mm</t>
  </si>
  <si>
    <t>-984920831</t>
  </si>
  <si>
    <t>13</t>
  </si>
  <si>
    <t>54879003</t>
  </si>
  <si>
    <t>patrona chemická M12x110mm</t>
  </si>
  <si>
    <t>157725601</t>
  </si>
  <si>
    <t>14</t>
  </si>
  <si>
    <t>953961114</t>
  </si>
  <si>
    <t>Kotvy chemickým tmelem M 16 hl 125 mm do betonu, ŽB nebo kamene s vyvrtáním otvoru</t>
  </si>
  <si>
    <t>-576275651</t>
  </si>
  <si>
    <t>Kotvy chemické s vyvrtáním otvoru do betonu, železobetonu nebo tvrdého kamene tmel, velikost M 12, hloubka 150 mm</t>
  </si>
  <si>
    <t>https://podminky.urs.cz/item/CS_URS_2023_02/953961114</t>
  </si>
  <si>
    <t>962031133</t>
  </si>
  <si>
    <t>Bourání příček z cihel pálených na MVC tl do 150 mm</t>
  </si>
  <si>
    <t>2094014033</t>
  </si>
  <si>
    <t>Bourání příček z cihel, tvárnic nebo příčkovek z cihel pálených, plných nebo dutých na maltu vápennou nebo vápenocementovou, tl. do 150 mm</t>
  </si>
  <si>
    <t>https://podminky.urs.cz/item/CS_URS_2023_02/962031133</t>
  </si>
  <si>
    <t>3,6*(4,275+0,445+2,1+2,1+1,65+0,9+4,05+0,9+0,6)</t>
  </si>
  <si>
    <t>16</t>
  </si>
  <si>
    <t>965042221</t>
  </si>
  <si>
    <t>Bourání podkladů pod dlažby nebo mazanin betonových nebo z litého asfaltu tl přes 100 mm pl do 1 m2</t>
  </si>
  <si>
    <t>m3</t>
  </si>
  <si>
    <t>-1248038704</t>
  </si>
  <si>
    <t>Bourání mazanin betonových nebo z litého asfaltu tl. přes 100 mm, plochy do 1 m2</t>
  </si>
  <si>
    <t>https://podminky.urs.cz/item/CS_URS_2023_02/965042221</t>
  </si>
  <si>
    <t>(9,81+6,28)*0,12</t>
  </si>
  <si>
    <t>17</t>
  </si>
  <si>
    <t>965046111</t>
  </si>
  <si>
    <t>Broušení stávajících betonových podlah úběr do 3 mm</t>
  </si>
  <si>
    <t>-4232045</t>
  </si>
  <si>
    <t>https://podminky.urs.cz/item/CS_URS_2023_02/965046111</t>
  </si>
  <si>
    <t>10,08+14,70+9,58+17,30+16,60</t>
  </si>
  <si>
    <t>18</t>
  </si>
  <si>
    <t>965046119</t>
  </si>
  <si>
    <t>Příplatek k broušení stávajících betonových podlah za každý další 1 mm úběru</t>
  </si>
  <si>
    <t>-1246026343</t>
  </si>
  <si>
    <t>Broušení stávajících betonových podlah Příplatek k ceně za každý další 1 mm úběru</t>
  </si>
  <si>
    <t>https://podminky.urs.cz/item/CS_URS_2023_02/965046119</t>
  </si>
  <si>
    <t>68,260*12</t>
  </si>
  <si>
    <t>19</t>
  </si>
  <si>
    <t>978013191</t>
  </si>
  <si>
    <t>Otlučení (osekání) vnitřní vápenné nebo vápenocementové omítky stěn v rozsahu 100 %</t>
  </si>
  <si>
    <t>-908277290</t>
  </si>
  <si>
    <t>Otlučení vápenných nebo vápenocementových omítek vnitřních ploch stěn s vyškrabáním spar, s očištěním zdiva, v rozsahu 100 %</t>
  </si>
  <si>
    <t>https://podminky.urs.cz/item/CS_URS_2023_02/978013191</t>
  </si>
  <si>
    <t>997</t>
  </si>
  <si>
    <t>Přesun sutě</t>
  </si>
  <si>
    <t>20</t>
  </si>
  <si>
    <t>997013153</t>
  </si>
  <si>
    <t>Vnitrostaveništní doprava suti a vybouraných hmot pro budovy v přes 9 do 12 m s omezením mechanizace</t>
  </si>
  <si>
    <t>t</t>
  </si>
  <si>
    <t>-661486884</t>
  </si>
  <si>
    <t>Vnitrostaveništní doprava suti a vybouraných hmot vodorovně do 50 m svisle s omezením mechanizace pro budovy a haly výšky přes 9 do 12 m</t>
  </si>
  <si>
    <t>https://podminky.urs.cz/item/CS_URS_2023_02/997013153</t>
  </si>
  <si>
    <t>997013501</t>
  </si>
  <si>
    <t>Odvoz suti a vybouraných hmot na skládku nebo meziskládku do 1 km se složením</t>
  </si>
  <si>
    <t>-2094438579</t>
  </si>
  <si>
    <t>https://podminky.urs.cz/item/CS_URS_2023_02/997013501</t>
  </si>
  <si>
    <t>22</t>
  </si>
  <si>
    <t>997013509</t>
  </si>
  <si>
    <t>Příplatek k odvozu suti a vybouraných hmot na skládku ZKD 1 km přes 1 km</t>
  </si>
  <si>
    <t>1802260759</t>
  </si>
  <si>
    <t>https://podminky.urs.cz/item/CS_URS_2023_02/997013509</t>
  </si>
  <si>
    <t>45*15</t>
  </si>
  <si>
    <t>23</t>
  </si>
  <si>
    <t>997013631</t>
  </si>
  <si>
    <t>Poplatek za uložení na skládce (skládkovné) stavebního odpadu směsného kód odpadu 17 09 04</t>
  </si>
  <si>
    <t>-312833637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</si>
  <si>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</si>
  <si>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</si>
  <si>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24</t>
  </si>
  <si>
    <t>997013813</t>
  </si>
  <si>
    <t>Poplatek za uložení na skládce (skládkovné) stavebního odpadu z plastických hmot kód odpadu 17 02 03</t>
  </si>
  <si>
    <t>674388376</t>
  </si>
  <si>
    <t>Poplatek za uložení stavebního odpadu na skládce (skládkovné) z plastických hmot zatříděného do Katalogu odpadů pod kódem 17 02 03</t>
  </si>
  <si>
    <t>https://podminky.urs.cz/item/CS_URS_2023_02/997013813</t>
  </si>
  <si>
    <t>PSV</t>
  </si>
  <si>
    <t>Práce a dodávky PSV</t>
  </si>
  <si>
    <t>725</t>
  </si>
  <si>
    <t>Zdravotechnika - zařizovací předměty</t>
  </si>
  <si>
    <t>25</t>
  </si>
  <si>
    <t>63465122</t>
  </si>
  <si>
    <t xml:space="preserve">zrcadlo 400x600mm, čiré tl 3mm </t>
  </si>
  <si>
    <t>32</t>
  </si>
  <si>
    <t>-789994841</t>
  </si>
  <si>
    <t>26</t>
  </si>
  <si>
    <t>64294411</t>
  </si>
  <si>
    <t>mýdlenka keramická bílá</t>
  </si>
  <si>
    <t>300577377</t>
  </si>
  <si>
    <t>27</t>
  </si>
  <si>
    <t>55431086</t>
  </si>
  <si>
    <t>zásobník papírových ručníků skládaných komaxit bílý</t>
  </si>
  <si>
    <t>-167572314</t>
  </si>
  <si>
    <t>28</t>
  </si>
  <si>
    <t>725291641</t>
  </si>
  <si>
    <t>Doplňky zařízení koupelen a záchodů sklopné sedátko sprchové vč. montáže</t>
  </si>
  <si>
    <t>soubor</t>
  </si>
  <si>
    <t>-1824700058</t>
  </si>
  <si>
    <t>https://podminky.urs.cz/item/CS_URS_2023_02/725291641</t>
  </si>
  <si>
    <t>29</t>
  </si>
  <si>
    <t>725291706</t>
  </si>
  <si>
    <t>Doplňky zařízení koupelen a záchodů smaltované madla rovná, včetně dodávky</t>
  </si>
  <si>
    <t>-2108645479</t>
  </si>
  <si>
    <t>https://podminky.urs.cz/item/CS_URS_2023_02/725291706</t>
  </si>
  <si>
    <t>121</t>
  </si>
  <si>
    <t>725291712</t>
  </si>
  <si>
    <t>Doplňky zařízení koupelen a záchodů smaltované madlo krakorcové dl 834 mm, včetně dodávky</t>
  </si>
  <si>
    <t>-1178970225</t>
  </si>
  <si>
    <t>Doplňky zařízení koupelen a záchodů smaltované madla krakorcová, délky 834 mm, včetně dodávky</t>
  </si>
  <si>
    <t>https://podminky.urs.cz/item/CS_URS_2023_02/725291712</t>
  </si>
  <si>
    <t>30</t>
  </si>
  <si>
    <t>725291722</t>
  </si>
  <si>
    <t>Doplňky zařízení koupelen a záchodů smaltované madla krakorcová sklopná, délky 834 mm</t>
  </si>
  <si>
    <t>-512867348</t>
  </si>
  <si>
    <t>https://podminky.urs.cz/item/CS_URS_2023_02/725291722</t>
  </si>
  <si>
    <t>31</t>
  </si>
  <si>
    <t>AZP.R12221001</t>
  </si>
  <si>
    <t>R12221001 Sprchové sedátko závěsné</t>
  </si>
  <si>
    <t>-729668978</t>
  </si>
  <si>
    <t>R12221001 Sprchové sedátko závěsné vč. montáže</t>
  </si>
  <si>
    <t>AZP.R14101001</t>
  </si>
  <si>
    <t>R14101001 Závěsová tyč rohová 900x900 mm nerez lesk</t>
  </si>
  <si>
    <t>1535083783</t>
  </si>
  <si>
    <t xml:space="preserve">R14101001 Závěsová tyč rohová 900x900 mm nerez lesk, sprch. závěs vč. montáže </t>
  </si>
  <si>
    <t>33</t>
  </si>
  <si>
    <t>AZP.R1054601</t>
  </si>
  <si>
    <t>R1054601 Podpěrné madlo U 500 mm hladké</t>
  </si>
  <si>
    <t>879023697</t>
  </si>
  <si>
    <t>R1054601 Podpěrné madlo U 600 mm hladké vč. montáže</t>
  </si>
  <si>
    <t>741</t>
  </si>
  <si>
    <t>Elektroinstalace - silnoproud</t>
  </si>
  <si>
    <t>35</t>
  </si>
  <si>
    <t>741310003</t>
  </si>
  <si>
    <t>Montáž spínačů nástěnných, zvýšené krytí IP, se zapojením vodičů a jejich dodávkou</t>
  </si>
  <si>
    <t>-92647297</t>
  </si>
  <si>
    <t>https://podminky.urs.cz/item/CS_URS_2023_02/741310003</t>
  </si>
  <si>
    <t>36</t>
  </si>
  <si>
    <t>34535016</t>
  </si>
  <si>
    <t>spínač nástěnný, IP44, šroubové svorky</t>
  </si>
  <si>
    <t>-667947205</t>
  </si>
  <si>
    <t>742</t>
  </si>
  <si>
    <t>Elektroinstalace</t>
  </si>
  <si>
    <t>37</t>
  </si>
  <si>
    <t>ADI.0031458.URS</t>
  </si>
  <si>
    <t>Polohovatelný držák pro montáž LCD monitorů a TV na zeď, 55" až 90"</t>
  </si>
  <si>
    <t>-1722817989</t>
  </si>
  <si>
    <t>38</t>
  </si>
  <si>
    <t>742.01</t>
  </si>
  <si>
    <t>QLED TV 65 inch</t>
  </si>
  <si>
    <t>-1834516197</t>
  </si>
  <si>
    <t>P</t>
  </si>
  <si>
    <t xml:space="preserve">Poznámka k položce:_x000d_
HbbTV, Chytrý ovladač, Ovládání hlasem, Webový prohlížeč, Přehrávání 360° videa_x000d_
Bezdrátové připojení WiFi, Bluetooth, Párování s mobilním zařízením, Apple AirPlay 2, DLNA_x000d_
Vstupy a výstupy USB, LAN, HDMI 2.0, Digitální optický/Digitální audio výstup, CI / CI+_x000d_
HDMI 3 ×, USB 2 ×,  DVB-T2 HEVC, DVB-S2, DVB-C</t>
  </si>
  <si>
    <t>39</t>
  </si>
  <si>
    <t>786681001</t>
  </si>
  <si>
    <t>D+M skládacích stěn (vertikální žaluzie) do 4,6 m2, vč. přidruženého materiálů</t>
  </si>
  <si>
    <t>-1760358620</t>
  </si>
  <si>
    <t>https://podminky.urs.cz/item/CS_URS_2023_02/786681001</t>
  </si>
  <si>
    <t>6,5*3</t>
  </si>
  <si>
    <t>763</t>
  </si>
  <si>
    <t>Konstrukce suché výstavby</t>
  </si>
  <si>
    <t>40</t>
  </si>
  <si>
    <t>763111313</t>
  </si>
  <si>
    <t>SDK příčka tl 100 mm profil CW+UW 75 desky 1xA 12,5 bez izolace do EI 30</t>
  </si>
  <si>
    <t>-1153401328</t>
  </si>
  <si>
    <t>Příčka ze sádrokartonových desek s nosnou konstrukcí z jednoduchých ocelových profilů UW, CW jednoduše opláštěná deskou standardní A tl. 12,5 mm, příčka tl. 100 mm, profil 75, bez izolace, EI do 30</t>
  </si>
  <si>
    <t>https://podminky.urs.cz/item/CS_URS_2023_02/763111313</t>
  </si>
  <si>
    <t>Poznámka k položce:_x000d_
Příčka, nadpraží a opláštění sloupku průhledu sesterny</t>
  </si>
  <si>
    <t>(4*3,6)-(2,8*0,92)-(0,9*2)</t>
  </si>
  <si>
    <t>41</t>
  </si>
  <si>
    <t>763135101</t>
  </si>
  <si>
    <t>Montáž sádrokartonového podhledu kazetového demontovatelného, velikosti kazet 600x600 mm včetně zavěšené nosné konstrukce viditelné</t>
  </si>
  <si>
    <t>1654388063</t>
  </si>
  <si>
    <t>https://podminky.urs.cz/item/CS_URS_2023_02/763135101</t>
  </si>
  <si>
    <t>10,08+14,70+17,30+16,60+6,28</t>
  </si>
  <si>
    <t>42</t>
  </si>
  <si>
    <t>59030570</t>
  </si>
  <si>
    <t>podhled kazetový bez děrování viditelný rastr tl 15mm 600x600mm</t>
  </si>
  <si>
    <t>493711837</t>
  </si>
  <si>
    <t>64,96*1,2</t>
  </si>
  <si>
    <t>43</t>
  </si>
  <si>
    <t>763135812</t>
  </si>
  <si>
    <t>Demontáž podhledu kazetového (crital, vč. rozvodů) na zavěšeném na roštu polozapuštěném</t>
  </si>
  <si>
    <t>-1131837852</t>
  </si>
  <si>
    <t>https://podminky.urs.cz/item/CS_URS_2023_02/763135812</t>
  </si>
  <si>
    <t>44</t>
  </si>
  <si>
    <t>998763302</t>
  </si>
  <si>
    <t>Přesun hmot tonážní pro sádrokartonové konstrukce v objektech v přes 6 do 12 m</t>
  </si>
  <si>
    <t>-1485719477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</si>
  <si>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</si>
  <si>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https://podminky.urs.cz/item/CS_URS_2023_02/998763302</t>
  </si>
  <si>
    <t>45</t>
  </si>
  <si>
    <t>998763381</t>
  </si>
  <si>
    <t>Příplatek k přesunu hmot tonážní 763 SDK prováděný bez použití mechanizace</t>
  </si>
  <si>
    <t>-325678280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</si>
  <si>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</si>
  <si>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https://podminky.urs.cz/item/CS_URS_2023_02/998763381</t>
  </si>
  <si>
    <t>766</t>
  </si>
  <si>
    <t>Konstrukce truhlářské</t>
  </si>
  <si>
    <t>46</t>
  </si>
  <si>
    <t>766621501</t>
  </si>
  <si>
    <t>Montáž dveří včetně montáže rámu podávacích horizontálně posuvných s vodícím rámem na zdi</t>
  </si>
  <si>
    <t>-1095727682</t>
  </si>
  <si>
    <t>https://podminky.urs.cz/item/CS_URS_2023_02/766621501</t>
  </si>
  <si>
    <t>47</t>
  </si>
  <si>
    <t>61130522</t>
  </si>
  <si>
    <t>Dveřní křídlo pro posuvné dveře po zdi včetně kování a krytu posuvu, šířky do 800mm a výšky do 2100mm</t>
  </si>
  <si>
    <t>1630145601</t>
  </si>
  <si>
    <t>48</t>
  </si>
  <si>
    <t>766622115</t>
  </si>
  <si>
    <t>Montáž plastových oken plochy přes 1 m2 pevných v do 1,5 m s rámem do zdiva</t>
  </si>
  <si>
    <t>-2078046657</t>
  </si>
  <si>
    <t>Montáž oken plastových včetně montáže rámu plochy přes 1 m2 pevných do zdiva, výšky do 1,5 m</t>
  </si>
  <si>
    <t>https://podminky.urs.cz/item/CS_URS_2023_02/766622115</t>
  </si>
  <si>
    <t>49</t>
  </si>
  <si>
    <t>61140044</t>
  </si>
  <si>
    <t>okno plastové s fixním zasklením trojsklo přes plochu 1m2 do v 1,5m</t>
  </si>
  <si>
    <t>-1892569547</t>
  </si>
  <si>
    <t>50</t>
  </si>
  <si>
    <t>766662811</t>
  </si>
  <si>
    <t>Demontáž dveřních konstrukcí vč. prahu</t>
  </si>
  <si>
    <t>-1854497323</t>
  </si>
  <si>
    <t>https://podminky.urs.cz/item/CS_URS_2023_02/766662811</t>
  </si>
  <si>
    <t>51</t>
  </si>
  <si>
    <t>767641112</t>
  </si>
  <si>
    <t>Montáž automatických dveří linerálních v do 2,2 m š přes 1,0 do 1,8 m</t>
  </si>
  <si>
    <t>652578889</t>
  </si>
  <si>
    <t>Montáž automatických dveří posuvných, výšky do 2200 mm lineárních, šířky přes 1000 do 1800 mm</t>
  </si>
  <si>
    <t>https://podminky.urs.cz/item/CS_URS_2023_02/767641112</t>
  </si>
  <si>
    <t>52</t>
  </si>
  <si>
    <t>61161030.1</t>
  </si>
  <si>
    <t>Hliníkové interiérové dvěře proskelné posuvné "po zdi"</t>
  </si>
  <si>
    <t>-1242205812</t>
  </si>
  <si>
    <t>Poznámka k položce:_x000d_
Dodávka posuvných dveří z AL profilů, s utěsněním připojovací spáry impregnovanou komprimační páskou zdvižně posuvných výšky do 2100mm celkové šířky do 1200mm</t>
  </si>
  <si>
    <t>53</t>
  </si>
  <si>
    <t>54914622</t>
  </si>
  <si>
    <t>kování dveřní vrchní klika včetně štítu a montážního materiálu</t>
  </si>
  <si>
    <t>-880293415</t>
  </si>
  <si>
    <t xml:space="preserve">kování dveřní vrchní klika včetně štítu a montážního materiálu </t>
  </si>
  <si>
    <t>Poznámka k položce:_x000d_
NEREZ</t>
  </si>
  <si>
    <t>54</t>
  </si>
  <si>
    <t>54925801</t>
  </si>
  <si>
    <t>zámek dveřní</t>
  </si>
  <si>
    <t>-392799509</t>
  </si>
  <si>
    <t>55</t>
  </si>
  <si>
    <t>766691914</t>
  </si>
  <si>
    <t>Vyvěšení nebo zavěšení dřevěných křídel dveří pl do 2 m2</t>
  </si>
  <si>
    <t>-1341975570</t>
  </si>
  <si>
    <t>Ostatní práce vyvěšení nebo zavěšení křídel s případným uložením a opětovným zavěšením po provedení stavebních změn dřevěných dveřních, plochy do 2 m2</t>
  </si>
  <si>
    <t>https://podminky.urs.cz/item/CS_URS_2023_02/766691914</t>
  </si>
  <si>
    <t>56</t>
  </si>
  <si>
    <t>766811111</t>
  </si>
  <si>
    <t>Dodávka a Montáž kuchyňské linky vč. montáže sanity a dopojení</t>
  </si>
  <si>
    <t>1178051526</t>
  </si>
  <si>
    <t>https://podminky.urs.cz/item/CS_URS_2023_02/766811111</t>
  </si>
  <si>
    <t>Poznámka k položce:_x000d_
Dolní skříňky 600mm, horní skříňky 400mm, dvířka plná, skříňky vč. polic a úchytek</t>
  </si>
  <si>
    <t>57</t>
  </si>
  <si>
    <t>766812840</t>
  </si>
  <si>
    <t>Demontáž kuchyňských linek dřevěných nebo kovových dl přes 1,8 do 2,1 m</t>
  </si>
  <si>
    <t>1203778666</t>
  </si>
  <si>
    <t>Demontáž kuchyňských linek dřevěných nebo kovových včetně skříněk uchycených na stěně, délky přes 1800 do 2100 mm</t>
  </si>
  <si>
    <t>https://podminky.urs.cz/item/CS_URS_2023_02/766812840</t>
  </si>
  <si>
    <t>Poznámka k položce:_x000d_
Dle studie interiéru</t>
  </si>
  <si>
    <t>58</t>
  </si>
  <si>
    <t>998766102</t>
  </si>
  <si>
    <t>Přesun hmot tonážní pro kce truhlářské v objektech v přes 6 do 12 m</t>
  </si>
  <si>
    <t>512</t>
  </si>
  <si>
    <t>-1489855053</t>
  </si>
  <si>
    <t>Přesun hmot pro konstrukce truhlářské stanovený z hmotnosti přesunovaného materiálu vodorovná dopravní vzdálenost do 50 m v objektech výšky přes 6 do 12 m</t>
  </si>
  <si>
    <t>https://podminky.urs.cz/item/CS_URS_2023_02/998766102</t>
  </si>
  <si>
    <t>767</t>
  </si>
  <si>
    <t>Konstrukce zámečnické</t>
  </si>
  <si>
    <t>59</t>
  </si>
  <si>
    <t>767995113</t>
  </si>
  <si>
    <t>Montáž atypických zámečnických konstrukcí hm přes 10 do 20 kg</t>
  </si>
  <si>
    <t>kg</t>
  </si>
  <si>
    <t>711031510</t>
  </si>
  <si>
    <t>Montáž ostatních atypických zámečnických konstrukcí hmotnosti přes 10 do 20 kg</t>
  </si>
  <si>
    <t>https://podminky.urs.cz/item/CS_URS_2023_02/767995113</t>
  </si>
  <si>
    <t>60</t>
  </si>
  <si>
    <t>13010816</t>
  </si>
  <si>
    <t>ocel profilová jakost S235JR (11 375) průřez U (UPN) 100</t>
  </si>
  <si>
    <t>-1814269425</t>
  </si>
  <si>
    <t>61</t>
  </si>
  <si>
    <t>14550319.1</t>
  </si>
  <si>
    <t>Kotvení, případné pos.kce</t>
  </si>
  <si>
    <t>2017174760</t>
  </si>
  <si>
    <t>62</t>
  </si>
  <si>
    <t>14550319.2</t>
  </si>
  <si>
    <t xml:space="preserve">Přípoje </t>
  </si>
  <si>
    <t>-496158073</t>
  </si>
  <si>
    <t>771</t>
  </si>
  <si>
    <t>Podlahy z dlaždic</t>
  </si>
  <si>
    <t>63</t>
  </si>
  <si>
    <t>771121011</t>
  </si>
  <si>
    <t>Příprava podkladu před provedením dlažby nátěr penetrační na podlahu</t>
  </si>
  <si>
    <t>-1925698242</t>
  </si>
  <si>
    <t>https://podminky.urs.cz/item/CS_URS_2023_02/771121011</t>
  </si>
  <si>
    <t>6,28+9,81</t>
  </si>
  <si>
    <t>64</t>
  </si>
  <si>
    <t>771161011</t>
  </si>
  <si>
    <t>Montáž profilu dilatační spáry bez izolace v rovině dlažby</t>
  </si>
  <si>
    <t>-1876548766</t>
  </si>
  <si>
    <t>Příprava podkladu před provedením dlažby montáž profilu dilatační spáry v rovině dlažby</t>
  </si>
  <si>
    <t>https://podminky.urs.cz/item/CS_URS_2023_02/771161011</t>
  </si>
  <si>
    <t>65</t>
  </si>
  <si>
    <t>59054162</t>
  </si>
  <si>
    <t>profil dilatační s bočními díly z PVC/CPE tl 6mm</t>
  </si>
  <si>
    <t>-1401224649</t>
  </si>
  <si>
    <t>66</t>
  </si>
  <si>
    <t>771571810</t>
  </si>
  <si>
    <t>Demontáž podlah z dlaždic keramických kladených do malty</t>
  </si>
  <si>
    <t>157957171</t>
  </si>
  <si>
    <t>https://podminky.urs.cz/item/CS_URS_2023_02/771571810</t>
  </si>
  <si>
    <t>67</t>
  </si>
  <si>
    <t>771574262.1</t>
  </si>
  <si>
    <t>Montáž podlah z dlaždic keramických lepených flexibilním lepidlem velkoformátových pro vysoké mechanické zatížení protiskluzných nebo reliéfních (bezbariérových) přes 4 do 6 ks/m2</t>
  </si>
  <si>
    <t>-570422740</t>
  </si>
  <si>
    <t>https://podminky.urs.cz/item/CS_URS_2023_02/771574262.1</t>
  </si>
  <si>
    <t>68</t>
  </si>
  <si>
    <t>59761135</t>
  </si>
  <si>
    <t>dlažba keramická slinutá nemrazuvzdorná do interiéru povrch hladký/matný tl do 10mm přes 9 do 12ks/m2</t>
  </si>
  <si>
    <t>396337318</t>
  </si>
  <si>
    <t>dlažba keramická slinutá nemrazuvzdorná do interiéru povrch hladký/matný tl do 10mm přes 9 do 12ks/m2, R11</t>
  </si>
  <si>
    <t>16,09*1,2</t>
  </si>
  <si>
    <t>69</t>
  </si>
  <si>
    <t>771577114</t>
  </si>
  <si>
    <t>Příplatek k montáži podlah keramických lepených flexibilním lepidlem za spárování tmelem dvousložkovým</t>
  </si>
  <si>
    <t>688425301</t>
  </si>
  <si>
    <t>Montáž podlah z dlaždic keramických lepených flexibilním lepidlem Příplatek k cenám za dvousložkový spárovací tmel</t>
  </si>
  <si>
    <t>https://podminky.urs.cz/item/CS_URS_2023_02/771577114</t>
  </si>
  <si>
    <t>70</t>
  </si>
  <si>
    <t>775141124</t>
  </si>
  <si>
    <t>Příprava podkladu podlah vyrovnání samonivelační stěrkou podlah min.pevnosti 30 MPa, tloušťky přes 8 do 10 mm</t>
  </si>
  <si>
    <t>-1001437321</t>
  </si>
  <si>
    <t>https://podminky.urs.cz/item/CS_URS_2023_02/775141124</t>
  </si>
  <si>
    <t>71</t>
  </si>
  <si>
    <t>58581246</t>
  </si>
  <si>
    <t>stěrka hydroizolační jednosložková do interiéru pod dlažbu</t>
  </si>
  <si>
    <t>-71725996</t>
  </si>
  <si>
    <t>72</t>
  </si>
  <si>
    <t>59054242</t>
  </si>
  <si>
    <t>páska pružná těsnící hydroizolační -kout</t>
  </si>
  <si>
    <t>93286862</t>
  </si>
  <si>
    <t>73</t>
  </si>
  <si>
    <t>28355022</t>
  </si>
  <si>
    <t>páska pružná těsnící hydroizolační š do 125mm</t>
  </si>
  <si>
    <t>-879618319</t>
  </si>
  <si>
    <t>776</t>
  </si>
  <si>
    <t>Podlahy povlakové</t>
  </si>
  <si>
    <t>74</t>
  </si>
  <si>
    <t>776111116</t>
  </si>
  <si>
    <t>Odstranění zbytků lepidla z podkladu povlakových podlah broušením</t>
  </si>
  <si>
    <t>-1762301032</t>
  </si>
  <si>
    <t>Příprava podkladu broušení podlah stávajícího podkladu pro odstranění lepidla (po starých krytinách)</t>
  </si>
  <si>
    <t>https://podminky.urs.cz/item/CS_URS_2023_02/776111116</t>
  </si>
  <si>
    <t>10,08+14,70+17,30+16,60</t>
  </si>
  <si>
    <t>75</t>
  </si>
  <si>
    <t>776111311</t>
  </si>
  <si>
    <t>Vysátí podkladu povlakových podlah</t>
  </si>
  <si>
    <t>746802084</t>
  </si>
  <si>
    <t>Příprava podkladu vysátí podlah</t>
  </si>
  <si>
    <t>https://podminky.urs.cz/item/CS_URS_2023_02/776111311</t>
  </si>
  <si>
    <t>76</t>
  </si>
  <si>
    <t>776121112</t>
  </si>
  <si>
    <t>Vodou ředitelná penetrace savého podkladu povlakových podlah</t>
  </si>
  <si>
    <t>-1311045877</t>
  </si>
  <si>
    <t>Příprava podkladu penetrace vodou ředitelná podlah</t>
  </si>
  <si>
    <t>https://podminky.urs.cz/item/CS_URS_2023_02/776121112</t>
  </si>
  <si>
    <t>77</t>
  </si>
  <si>
    <t>776141114</t>
  </si>
  <si>
    <t>Příprava podkladu vyrovnání samonivelační stěrkou podlah min.pevnosti 20 MPa, tloušťky přes 8 do 25 mm</t>
  </si>
  <si>
    <t>49656456</t>
  </si>
  <si>
    <t>https://podminky.urs.cz/item/CS_URS_2023_02/776141114</t>
  </si>
  <si>
    <t>78</t>
  </si>
  <si>
    <t>776201812</t>
  </si>
  <si>
    <t>Demontáž lepených povlakových podlah s podložkou ručně</t>
  </si>
  <si>
    <t>1385473612</t>
  </si>
  <si>
    <t>Demontáž povlakových podlahovin lepených ručně s podložkou</t>
  </si>
  <si>
    <t>https://podminky.urs.cz/item/CS_URS_2023_02/776201812</t>
  </si>
  <si>
    <t>79</t>
  </si>
  <si>
    <t>776231111</t>
  </si>
  <si>
    <t>Montáž podlahovin z vinylu lepením, standardním lepidlem</t>
  </si>
  <si>
    <t>548487040</t>
  </si>
  <si>
    <t>https://podminky.urs.cz/item/CS_URS_2023_02/776231111</t>
  </si>
  <si>
    <t>80</t>
  </si>
  <si>
    <t>GEF.GERC30</t>
  </si>
  <si>
    <t>Vinyl v rolích, podlahová krytina odolná proti poškrábání, Tloušťka 3,1mm, Nášlapná vrstva 0,4mm, šíře rolí 2/4m</t>
  </si>
  <si>
    <t>1778499282</t>
  </si>
  <si>
    <t>1,2*(10,08+14,70)</t>
  </si>
  <si>
    <t>81</t>
  </si>
  <si>
    <t>GEF.GERC31</t>
  </si>
  <si>
    <t>-1023203813</t>
  </si>
  <si>
    <t>Poznámka k položce:_x000d_
Antistatická</t>
  </si>
  <si>
    <t>1,2*(17,30+16,60)</t>
  </si>
  <si>
    <t>82</t>
  </si>
  <si>
    <t>776411224</t>
  </si>
  <si>
    <t>Montáž soklíků tahaných (fabiony)</t>
  </si>
  <si>
    <t>1014508145</t>
  </si>
  <si>
    <t>https://podminky.urs.cz/item/CS_URS_2023_02/776411224</t>
  </si>
  <si>
    <t>1,2*(12,70+16,05+19,34+19,46)</t>
  </si>
  <si>
    <t>83</t>
  </si>
  <si>
    <t>776421311</t>
  </si>
  <si>
    <t>Montáž přechodových samolepících lišt</t>
  </si>
  <si>
    <t>1790768082</t>
  </si>
  <si>
    <t>Montáž lišt přechodových samolepících</t>
  </si>
  <si>
    <t>https://podminky.urs.cz/item/CS_URS_2023_02/776421311</t>
  </si>
  <si>
    <t>84</t>
  </si>
  <si>
    <t>59054130</t>
  </si>
  <si>
    <t>profil přechodový nerezový samolepící 35mm</t>
  </si>
  <si>
    <t>-661636184</t>
  </si>
  <si>
    <t>85</t>
  </si>
  <si>
    <t>998776102</t>
  </si>
  <si>
    <t>Přesun hmot tonážní pro podlahy povlakové v objektech v přes 6 do 12 m</t>
  </si>
  <si>
    <t>-1004424541</t>
  </si>
  <si>
    <t>Přesun hmot pro podlahy povlakové stanovený z hmotnosti přesunovaného materiálu vodorovná dopravní vzdálenost do 50 m v objektech výšky přes 6 do 12 m</t>
  </si>
  <si>
    <t>https://podminky.urs.cz/item/CS_URS_2023_02/998776102</t>
  </si>
  <si>
    <t>781</t>
  </si>
  <si>
    <t>Dokončovací práce - obklady</t>
  </si>
  <si>
    <t>86</t>
  </si>
  <si>
    <t>781121011</t>
  </si>
  <si>
    <t>Nátěr penetrační na stěnu</t>
  </si>
  <si>
    <t>1393428527</t>
  </si>
  <si>
    <t>Příprava podkladu před provedením obkladu nátěr penetrační na stěnu</t>
  </si>
  <si>
    <t>https://podminky.urs.cz/item/CS_URS_2023_02/781121011</t>
  </si>
  <si>
    <t>2,2*(13,05+12,61)+2</t>
  </si>
  <si>
    <t>87</t>
  </si>
  <si>
    <t>58581246.1</t>
  </si>
  <si>
    <t>stěrka hydroizolační jednosložková do interiéru pod obklad</t>
  </si>
  <si>
    <t>-1772100206</t>
  </si>
  <si>
    <t>88</t>
  </si>
  <si>
    <t>920233768</t>
  </si>
  <si>
    <t>89</t>
  </si>
  <si>
    <t>781151031</t>
  </si>
  <si>
    <t>Celoplošné vyrovnání podkladu stěrkou tl 3 mm</t>
  </si>
  <si>
    <t>1150569684</t>
  </si>
  <si>
    <t>Příprava podkladu před provedením obkladu celoplošné vyrovnání podkladu stěrkou, tloušťky 3 mm</t>
  </si>
  <si>
    <t>https://podminky.urs.cz/item/CS_URS_2023_02/781151031</t>
  </si>
  <si>
    <t>90</t>
  </si>
  <si>
    <t>781151041</t>
  </si>
  <si>
    <t>Příplatek k cenám celoplošné vyrovnání stěrkou za každý další 1 mm přes tl 3 mm</t>
  </si>
  <si>
    <t>649119293</t>
  </si>
  <si>
    <t>Příprava podkladu před provedením obkladu celoplošné vyrovnání podkladu příplatek za každý další 1 mm tloušťky přes 3 mm</t>
  </si>
  <si>
    <t>https://podminky.urs.cz/item/CS_URS_2023_02/781151041</t>
  </si>
  <si>
    <t>91</t>
  </si>
  <si>
    <t>781471810</t>
  </si>
  <si>
    <t>Demontáž obkladů z obkladaček keramických kladených do malty</t>
  </si>
  <si>
    <t>-2054515415</t>
  </si>
  <si>
    <t>Demontáž obkladů z dlaždic keramických kladených do malty</t>
  </si>
  <si>
    <t>https://podminky.urs.cz/item/CS_URS_2023_02/781471810</t>
  </si>
  <si>
    <t>92</t>
  </si>
  <si>
    <t>781474113</t>
  </si>
  <si>
    <t>Montáž obkladů vnitřních keramických hladkých přes 12 do 19 ks/m2 lepených flexibilním lepidlem</t>
  </si>
  <si>
    <t>591213351</t>
  </si>
  <si>
    <t>Montáž obkladů vnitřních stěn z dlaždic keramických lepených flexibilním lepidlem maloformátových hladkých přes 12 do 19 ks/m2</t>
  </si>
  <si>
    <t>https://podminky.urs.cz/item/CS_URS_2023_02/781474113</t>
  </si>
  <si>
    <t>93</t>
  </si>
  <si>
    <t>59761071</t>
  </si>
  <si>
    <t>obklad keramický hladký přes 12 do 19ks/m2</t>
  </si>
  <si>
    <t>-675421640</t>
  </si>
  <si>
    <t>58,452*1,2</t>
  </si>
  <si>
    <t>94</t>
  </si>
  <si>
    <t>781477114</t>
  </si>
  <si>
    <t>Příplatek k montáži obkladů vnitřních keramických hladkých za spárování tmelem dvousložkovým</t>
  </si>
  <si>
    <t>-476804951</t>
  </si>
  <si>
    <t>Montáž obkladů vnitřních stěn z dlaždic keramických Příplatek k cenám za dvousložkový spárovací tmel</t>
  </si>
  <si>
    <t>https://podminky.urs.cz/item/CS_URS_2023_02/781477114</t>
  </si>
  <si>
    <t>95</t>
  </si>
  <si>
    <t>781494511</t>
  </si>
  <si>
    <t>Plastové profily ukončovací lepené flexibilním lepidlem</t>
  </si>
  <si>
    <t>1859449779</t>
  </si>
  <si>
    <t>Obklad - dokončující práce profily ukončovací lepené flexibilním lepidlem ukončovací vč. dodávky profilu</t>
  </si>
  <si>
    <t>https://podminky.urs.cz/item/CS_URS_2023_02/781494511</t>
  </si>
  <si>
    <t>96</t>
  </si>
  <si>
    <t>781495115</t>
  </si>
  <si>
    <t>Spárování vnitřních obkladů silikonem</t>
  </si>
  <si>
    <t>-842681371</t>
  </si>
  <si>
    <t>Obklad - dokončující práce ostatní práce spárování silikonem</t>
  </si>
  <si>
    <t>https://podminky.urs.cz/item/CS_URS_2023_02/781495115</t>
  </si>
  <si>
    <t>783</t>
  </si>
  <si>
    <t>Dokončovací práce - nátěry</t>
  </si>
  <si>
    <t>97</t>
  </si>
  <si>
    <t>783301303</t>
  </si>
  <si>
    <t>Bezoplachové odrezivění rozvodů ÚT, zámečnických konstrukcí</t>
  </si>
  <si>
    <t>307765376</t>
  </si>
  <si>
    <t>https://podminky.urs.cz/item/CS_URS_2023_02/783301303</t>
  </si>
  <si>
    <t>98</t>
  </si>
  <si>
    <t>783301401</t>
  </si>
  <si>
    <t>Příprava podkladu rozvodů ÚT, zámečnických konstrukcí, zárubní, před provedením nátěru ometení</t>
  </si>
  <si>
    <t>-208848984</t>
  </si>
  <si>
    <t>https://podminky.urs.cz/item/CS_URS_2023_02/783301401</t>
  </si>
  <si>
    <t>99</t>
  </si>
  <si>
    <t>783314101</t>
  </si>
  <si>
    <t>Základní jednonásobný syntetický nátěr rozvodů ÚT, zámečnických konstrukcí, zárubní</t>
  </si>
  <si>
    <t>-2018710545</t>
  </si>
  <si>
    <t>Základní nátěr rozvodů ÚT, zámečnických konstrukcí, zárubní, jednonásobný syntetický</t>
  </si>
  <si>
    <t>https://podminky.urs.cz/item/CS_URS_2023_02/783314101</t>
  </si>
  <si>
    <t>100</t>
  </si>
  <si>
    <t>783315101</t>
  </si>
  <si>
    <t>Mezinátěr jednonásobný syntetický standardní rozvodů ÚT, zámečnických konstrukcí, zárubní</t>
  </si>
  <si>
    <t>1233691968</t>
  </si>
  <si>
    <t>Mezinátěr rozvodů ÚT, zámečnických konstrukcí, zárubní, jednonásobný syntetický standardní</t>
  </si>
  <si>
    <t>https://podminky.urs.cz/item/CS_URS_2023_02/783315101</t>
  </si>
  <si>
    <t>101</t>
  </si>
  <si>
    <t>783317101</t>
  </si>
  <si>
    <t>Krycí jednonásobný syntetický standardní nátěr rozvodů ÚT, zámečnických konstrukcí, zárubní</t>
  </si>
  <si>
    <t>1707286110</t>
  </si>
  <si>
    <t>Krycí nátěr (email) rozvodů ÚT, zámečnických konstrukcí, zárubní, jednonásobný syntetický standardní</t>
  </si>
  <si>
    <t>https://podminky.urs.cz/item/CS_URS_2023_02/783317101</t>
  </si>
  <si>
    <t>102</t>
  </si>
  <si>
    <t>783343101</t>
  </si>
  <si>
    <t>Základní impregnační nátěr rozvodů ÚT, zámečnických konstrukcíí, aktivátorem rzi na zkorodovaný povrch jednonásobný polyuretanový</t>
  </si>
  <si>
    <t>-1481325354</t>
  </si>
  <si>
    <t>https://podminky.urs.cz/item/CS_URS_2023_02/783343101</t>
  </si>
  <si>
    <t>784</t>
  </si>
  <si>
    <t>Dokončovací práce - malby a tapety</t>
  </si>
  <si>
    <t>103</t>
  </si>
  <si>
    <t>784171101</t>
  </si>
  <si>
    <t>Zakrytí vnitřních podlah včetně pozdějšího odkrytí</t>
  </si>
  <si>
    <t>-342758557</t>
  </si>
  <si>
    <t>Zakrytí nemalovaných ploch (materiál ve specifikaci) včetně pozdějšího odkrytí podlah</t>
  </si>
  <si>
    <t>https://podminky.urs.cz/item/CS_URS_2023_02/784171101</t>
  </si>
  <si>
    <t>104</t>
  </si>
  <si>
    <t>58124842</t>
  </si>
  <si>
    <t>fólie pro malířské potřeby zakrývací tl 7µ 4x5m</t>
  </si>
  <si>
    <t>1161244459</t>
  </si>
  <si>
    <t>105</t>
  </si>
  <si>
    <t>784171111</t>
  </si>
  <si>
    <t>Zakrytí vnitřních ploch stěn v místnostech v do 3,80 m</t>
  </si>
  <si>
    <t>-1178966988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</si>
  <si>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</si>
  <si>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</si>
  <si>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>106</t>
  </si>
  <si>
    <t>-2003810351</t>
  </si>
  <si>
    <t>107</t>
  </si>
  <si>
    <t>784171121</t>
  </si>
  <si>
    <t>Zakrytí vnitřních ploch konstrukcí nebo prvků v místnostech v do 3,80 m</t>
  </si>
  <si>
    <t>-1319860337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</si>
  <si>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</si>
  <si>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https://podminky.urs.cz/item/CS_URS_2023_02/784171121</t>
  </si>
  <si>
    <t>108</t>
  </si>
  <si>
    <t>-1101111680</t>
  </si>
  <si>
    <t>109</t>
  </si>
  <si>
    <t>784181101</t>
  </si>
  <si>
    <t>Základní akrylátová jednonásobná bezbarvá penetrace podkladu v místnostech v do 3,80 m</t>
  </si>
  <si>
    <t>145822921</t>
  </si>
  <si>
    <t>Penetrace podkladu jednonásobná základní akrylátová bezbarvá v místnostech výšky do 3,80 m</t>
  </si>
  <si>
    <t>https://podminky.urs.cz/item/CS_URS_2023_02/784181101</t>
  </si>
  <si>
    <t>1,2*(334,944-58,452)</t>
  </si>
  <si>
    <t>110</t>
  </si>
  <si>
    <t>784211101</t>
  </si>
  <si>
    <t>Dvojnásobné bílé malby ze směsí za mokra výborně oděruvzdorných v místnostech v do 3,80 m</t>
  </si>
  <si>
    <t>1984455033</t>
  </si>
  <si>
    <t>Malby z malířských směsí oděruvzdorných za mokra dvojnásobné, bílé za mokra oděruvzdorné výborně v místnostech výšky do 3,80 m</t>
  </si>
  <si>
    <t>https://podminky.urs.cz/item/CS_URS_2023_02/784211101</t>
  </si>
  <si>
    <t>786</t>
  </si>
  <si>
    <t>Dokončovací práce - čalounické úpravy</t>
  </si>
  <si>
    <t>111</t>
  </si>
  <si>
    <t>786624111</t>
  </si>
  <si>
    <t>Montáž lamelové žaluzie do oken zdvojených dřevěných otevíravých, sklápěcích a vyklápěcích</t>
  </si>
  <si>
    <t>-1088988205</t>
  </si>
  <si>
    <t>Montáž zastiňujících žaluzií lamelových do oken zdvojených otevíravých, sklápěcích nebo vyklápěcích dřevěných</t>
  </si>
  <si>
    <t>https://podminky.urs.cz/item/CS_URS_2023_02/786624111</t>
  </si>
  <si>
    <t>112</t>
  </si>
  <si>
    <t>55346200</t>
  </si>
  <si>
    <t>žaluzie horizontální interiérové</t>
  </si>
  <si>
    <t>-1630682237</t>
  </si>
  <si>
    <t>HZS</t>
  </si>
  <si>
    <t>Hodinové zúčtovací sazby</t>
  </si>
  <si>
    <t>113</t>
  </si>
  <si>
    <t>HZS1302</t>
  </si>
  <si>
    <t xml:space="preserve">Hodinové zúčtovací sazby profesí HSV  provádění konstrukcí zedník specialista, dokončovací a začišťovací práce</t>
  </si>
  <si>
    <t>hod</t>
  </si>
  <si>
    <t>18249743</t>
  </si>
  <si>
    <t>Hodinové zúčtovací sazby profesí HSV provádění konstrukcí zedník specialista, dokončovací a začišťovací práce</t>
  </si>
  <si>
    <t>https://podminky.urs.cz/item/CS_URS_2023_02/HZS1302</t>
  </si>
  <si>
    <t>114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</si>
  <si>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</si>
  <si>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</si>
  <si>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804181948</t>
  </si>
  <si>
    <t>Hodinové zúčtovací sazby profesí PSV zednické výpomoci a pomocné práce PSV dělník zednických výpomocí
-zhotovení prostupů a jejich zapravení
-zhotovení drážek pro potrubí a jejich zapravení</t>
  </si>
  <si>
    <t>https://podminky.urs.cz/item/CS_URS_2023_02/HZS2491</t>
  </si>
  <si>
    <t>VRN</t>
  </si>
  <si>
    <t>Vedlejší rozpočtové náklady</t>
  </si>
  <si>
    <t>VRN2</t>
  </si>
  <si>
    <t>Příprava staveniště</t>
  </si>
  <si>
    <t>115</t>
  </si>
  <si>
    <t>020001000</t>
  </si>
  <si>
    <t>1024</t>
  </si>
  <si>
    <t>-2026373307</t>
  </si>
  <si>
    <t>https://podminky.urs.cz/item/CS_URS_2023_02/020001000</t>
  </si>
  <si>
    <t>VRN4</t>
  </si>
  <si>
    <t>Inženýrská činnost</t>
  </si>
  <si>
    <t>116</t>
  </si>
  <si>
    <t>040001000</t>
  </si>
  <si>
    <t>779398963</t>
  </si>
  <si>
    <t>https://podminky.urs.cz/item/CS_URS_2023_02/040001000</t>
  </si>
  <si>
    <t>117</t>
  </si>
  <si>
    <t>045002000</t>
  </si>
  <si>
    <t>Kompletační a koordinační činnost</t>
  </si>
  <si>
    <t>-928100061</t>
  </si>
  <si>
    <t>https://podminky.urs.cz/item/CS_URS_2023_02/045002000</t>
  </si>
  <si>
    <t>VRN7</t>
  </si>
  <si>
    <t>Provozní vlivy</t>
  </si>
  <si>
    <t>118</t>
  </si>
  <si>
    <t>070001000</t>
  </si>
  <si>
    <t>1161853114</t>
  </si>
  <si>
    <t>https://podminky.urs.cz/item/CS_URS_2023_02/070001000</t>
  </si>
  <si>
    <t>02 -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</si>
  <si>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</si>
  <si>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</si>
  <si>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</si>
  <si>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</si>
  <si>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</si>
  <si>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</si>
  <si>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721</t>
  </si>
  <si>
    <t>Zdravotechnika - vnitřní kanalizace</t>
  </si>
  <si>
    <t>721171803</t>
  </si>
  <si>
    <t>Demontáž potrubí z novodurových trub odpadních nebo připojovacích do D 75</t>
  </si>
  <si>
    <t>-1335835754</t>
  </si>
  <si>
    <t>https://podminky.urs.cz/item/CS_URS_2023_02/721171803</t>
  </si>
  <si>
    <t>Součet</t>
  </si>
  <si>
    <t>721171808</t>
  </si>
  <si>
    <t>Demontáž potrubí z novodurových trub odpadních nebo připojovacích přes 75 do D 114</t>
  </si>
  <si>
    <t>1820045253</t>
  </si>
  <si>
    <t>https://podminky.urs.cz/item/CS_URS_2023_02/721171808</t>
  </si>
  <si>
    <t>721171902</t>
  </si>
  <si>
    <t>Opravy odpadního potrubí plastového vsazení odbočky do potrubí DN 40</t>
  </si>
  <si>
    <t>124157467</t>
  </si>
  <si>
    <t>https://podminky.urs.cz/item/CS_URS_2023_02/721171902</t>
  </si>
  <si>
    <t>721171903</t>
  </si>
  <si>
    <t>Opravy odpadního potrubí plastového vsazení odbočky do potrubí DN 50</t>
  </si>
  <si>
    <t>1472122738</t>
  </si>
  <si>
    <t>https://podminky.urs.cz/item/CS_URS_2023_02/721171903</t>
  </si>
  <si>
    <t>721171905</t>
  </si>
  <si>
    <t>Opravy odpadního potrubí plastového vsazení odbočky do potrubí DN 110</t>
  </si>
  <si>
    <t>-1037561239</t>
  </si>
  <si>
    <t>https://podminky.urs.cz/item/CS_URS_2023_02/721171905</t>
  </si>
  <si>
    <t>721175201</t>
  </si>
  <si>
    <t>Plastové potrubí odhlučněné třívrstvé připojovací DN 32</t>
  </si>
  <si>
    <t>336953365</t>
  </si>
  <si>
    <t>https://podminky.urs.cz/item/CS_URS_2023_02/721175201</t>
  </si>
  <si>
    <t>5+5</t>
  </si>
  <si>
    <t>721175202</t>
  </si>
  <si>
    <t>Plastové potrubí odhlučněné třívrstvé připojovací DN 40</t>
  </si>
  <si>
    <t>-2043252834</t>
  </si>
  <si>
    <t>https://podminky.urs.cz/item/CS_URS_2023_02/721175202</t>
  </si>
  <si>
    <t>721175203</t>
  </si>
  <si>
    <t>Plastové potrubí odhlučněné třívrstvé připojovací DN 50</t>
  </si>
  <si>
    <t>446639014</t>
  </si>
  <si>
    <t>https://podminky.urs.cz/item/CS_URS_2023_02/721175203</t>
  </si>
  <si>
    <t>721175205</t>
  </si>
  <si>
    <t>Plastové potrubí odhlučněné třívrstvé připojovací DN 110</t>
  </si>
  <si>
    <t>2000736866</t>
  </si>
  <si>
    <t>https://podminky.urs.cz/item/CS_URS_2023_02/721175205</t>
  </si>
  <si>
    <t>721194104</t>
  </si>
  <si>
    <t>Vyměření přípojek na potrubí vyvedení a upevnění odpadních výpustek DN 40</t>
  </si>
  <si>
    <t>618458943</t>
  </si>
  <si>
    <t>https://podminky.urs.cz/item/CS_URS_2023_02/721194104</t>
  </si>
  <si>
    <t>721194105</t>
  </si>
  <si>
    <t>Vyměření přípojek na potrubí vyvedení a upevnění odpadních výpustek DN 50</t>
  </si>
  <si>
    <t>-1158918795</t>
  </si>
  <si>
    <t>https://podminky.urs.cz/item/CS_URS_2023_02/721194105</t>
  </si>
  <si>
    <t>721194109</t>
  </si>
  <si>
    <t>Vyměření přípojek na potrubí vyvedení a upevnění odpadních výpustek DN 110</t>
  </si>
  <si>
    <t>-2079622086</t>
  </si>
  <si>
    <t>https://podminky.urs.cz/item/CS_URS_2023_02/721194109</t>
  </si>
  <si>
    <t>721211421</t>
  </si>
  <si>
    <t>Podlahové vpusti se svislým odtokem DN 50/75/110 mřížka nerez 115x115</t>
  </si>
  <si>
    <t>461806181</t>
  </si>
  <si>
    <t>https://podminky.urs.cz/item/CS_URS_2023_02/721211421</t>
  </si>
  <si>
    <t>721220801</t>
  </si>
  <si>
    <t>Demontáž zápachových uzávěrek do DN 70</t>
  </si>
  <si>
    <t>-2051362388</t>
  </si>
  <si>
    <t>https://podminky.urs.cz/item/CS_URS_2023_02/721220801</t>
  </si>
  <si>
    <t>721229111</t>
  </si>
  <si>
    <t>Zápachové uzávěrky montáž zápachových uzávěrek ostatních typů do DN 50</t>
  </si>
  <si>
    <t>435345946</t>
  </si>
  <si>
    <t>https://podminky.urs.cz/item/CS_URS_2023_02/721229111</t>
  </si>
  <si>
    <t>55161005</t>
  </si>
  <si>
    <t>souprava připojovací stavitelná bílá</t>
  </si>
  <si>
    <t>sada</t>
  </si>
  <si>
    <t>-235166794</t>
  </si>
  <si>
    <t>721290111</t>
  </si>
  <si>
    <t>Zkouška těsnosti kanalizace v objektech vodou do DN 125</t>
  </si>
  <si>
    <t>1232566995</t>
  </si>
  <si>
    <t>https://podminky.urs.cz/item/CS_URS_2023_02/721290111</t>
  </si>
  <si>
    <t>6+16+5</t>
  </si>
  <si>
    <t>998721102</t>
  </si>
  <si>
    <t>Přesun hmot pro vnitřní kanalizace stanovený z hmotnosti přesunovaného materiálu vodorovná dopravní vzdálenost do 50 m v objektech výšky přes 6 do 12 m</t>
  </si>
  <si>
    <t>-589648319</t>
  </si>
  <si>
    <t>https://podminky.urs.cz/item/CS_URS_2023_02/998721102</t>
  </si>
  <si>
    <t>722</t>
  </si>
  <si>
    <t>Zdravotechnika - vnitřní vodovod</t>
  </si>
  <si>
    <t>722130801</t>
  </si>
  <si>
    <t>Demontáž potrubí z ocelových trubek pozinkovaných závitových do DN 25</t>
  </si>
  <si>
    <t>1501615740</t>
  </si>
  <si>
    <t>https://podminky.urs.cz/item/CS_URS_2023_02/722130801</t>
  </si>
  <si>
    <t>722174022</t>
  </si>
  <si>
    <t>Potrubí z plastových trubek z polypropylenu PPR svařovaných polyfúzně PN 20 (SDR 6) D 20 x 3,4</t>
  </si>
  <si>
    <t>-1399043054</t>
  </si>
  <si>
    <t>https://podminky.urs.cz/item/CS_URS_2023_02/722174022</t>
  </si>
  <si>
    <t>722174023</t>
  </si>
  <si>
    <t>Potrubí z plastových trubek z polypropylenu PPR svařovaných polyfúzně PN 20 (SDR 6) D 25 x 4,2</t>
  </si>
  <si>
    <t>-1249011708</t>
  </si>
  <si>
    <t>https://podminky.urs.cz/item/CS_URS_2023_02/722174023</t>
  </si>
  <si>
    <t>722179191</t>
  </si>
  <si>
    <t>Příplatek k ceně rozvody vody z plastů za práce malého rozsahu na zakázce do 20 m rozvodu</t>
  </si>
  <si>
    <t>-1304623343</t>
  </si>
  <si>
    <t>https://podminky.urs.cz/item/CS_URS_2023_02/722179191</t>
  </si>
  <si>
    <t>722179192</t>
  </si>
  <si>
    <t>Příplatek k ceně rozvody vody z plastů za práce malého rozsahu na zakázce při průměru trubek do 32 mm, do 15 svarů</t>
  </si>
  <si>
    <t>921301711</t>
  </si>
  <si>
    <t>https://podminky.urs.cz/item/CS_URS_2023_02/722179192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</si>
  <si>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</si>
  <si>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</si>
  <si>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1009525526</t>
  </si>
  <si>
    <t>https://podminky.urs.cz/item/CS_URS_2023_02/722181221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</si>
  <si>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</si>
  <si>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</si>
  <si>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1089634184</t>
  </si>
  <si>
    <t>https://podminky.urs.cz/item/CS_URS_2023_02/722181222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</si>
  <si>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</si>
  <si>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</si>
  <si>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1823040722</t>
  </si>
  <si>
    <t>https://podminky.urs.cz/item/CS_URS_2023_02/722181241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</si>
  <si>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</si>
  <si>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</si>
  <si>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-1769111573</t>
  </si>
  <si>
    <t>https://podminky.urs.cz/item/CS_URS_2023_02/722181242</t>
  </si>
  <si>
    <t>722181812</t>
  </si>
  <si>
    <t>Demontáž ochrany potrubí plstěných pásů z trub, průměru do 50 mm</t>
  </si>
  <si>
    <t>1345694998</t>
  </si>
  <si>
    <t>https://podminky.urs.cz/item/CS_URS_2023_02/722181812</t>
  </si>
  <si>
    <t>722190401</t>
  </si>
  <si>
    <t>Zřízení přípojek na potrubí vyvedení a upevnění výpustek do DN 25</t>
  </si>
  <si>
    <t>908759650</t>
  </si>
  <si>
    <t>https://podminky.urs.cz/item/CS_URS_2023_02/722190401</t>
  </si>
  <si>
    <t>722190901</t>
  </si>
  <si>
    <t>Opravy ostatní uzavření nebo otevření vodovodního potrubí při opravách včetně vypuštění a napuštění</t>
  </si>
  <si>
    <t>2003296094</t>
  </si>
  <si>
    <t>https://podminky.urs.cz/item/CS_URS_2023_02/722190901</t>
  </si>
  <si>
    <t>722220111</t>
  </si>
  <si>
    <t>Armatury s jedním závitem nástěnky pro výtokový ventil G 1/2"</t>
  </si>
  <si>
    <t>554702092</t>
  </si>
  <si>
    <t>https://podminky.urs.cz/item/CS_URS_2023_02/722220111</t>
  </si>
  <si>
    <t>722220121</t>
  </si>
  <si>
    <t>Armatury s jedním závitem nástěnky pro baterii G 1/2"</t>
  </si>
  <si>
    <t>pár</t>
  </si>
  <si>
    <t>-344880655</t>
  </si>
  <si>
    <t>https://podminky.urs.cz/item/CS_URS_2023_02/722220121</t>
  </si>
  <si>
    <t>722220851</t>
  </si>
  <si>
    <t>Demontáž armatur závitových s jedním závitem do G 3/4</t>
  </si>
  <si>
    <t>1869458385</t>
  </si>
  <si>
    <t>https://podminky.urs.cz/item/CS_URS_2023_02/722220851</t>
  </si>
  <si>
    <t>34</t>
  </si>
  <si>
    <t>722220861</t>
  </si>
  <si>
    <t>Demontáž armatur závitových se dvěma závity do G 3/4</t>
  </si>
  <si>
    <t>-1156041394</t>
  </si>
  <si>
    <t>https://podminky.urs.cz/item/CS_URS_2023_02/722220861</t>
  </si>
  <si>
    <t>722232043</t>
  </si>
  <si>
    <t>Armatury se dvěma závity kulové kohouty PN 42 do 185 °C přímé vnitřní závit G 1/2"</t>
  </si>
  <si>
    <t>-1018028746</t>
  </si>
  <si>
    <t>https://podminky.urs.cz/item/CS_URS_2023_02/722232043</t>
  </si>
  <si>
    <t>722290234</t>
  </si>
  <si>
    <t>Zkoušky, proplach a desinfekce vodovodního potrubí proplach a desinfekce vodovodního potrubí do DN 80</t>
  </si>
  <si>
    <t>-1626438753</t>
  </si>
  <si>
    <t>https://podminky.urs.cz/item/CS_URS_2023_02/722290234</t>
  </si>
  <si>
    <t>50+4</t>
  </si>
  <si>
    <t>722290246</t>
  </si>
  <si>
    <t>Zkoušky, proplach a desinfekce vodovodního potrubí zkoušky těsnosti vodovodního potrubí plastového do DN 40</t>
  </si>
  <si>
    <t>1216875605</t>
  </si>
  <si>
    <t>https://podminky.urs.cz/item/CS_URS_2023_02/722290246</t>
  </si>
  <si>
    <t>998722102</t>
  </si>
  <si>
    <t>Přesun hmot pro vnitřní vodovod stanovený z hmotnosti přesunovaného materiálu vodorovná dopravní vzdálenost do 50 m v objektech výšky přes 6 do 12 m</t>
  </si>
  <si>
    <t>-1152717857</t>
  </si>
  <si>
    <t>https://podminky.urs.cz/item/CS_URS_2023_02/998722102</t>
  </si>
  <si>
    <t>725110811</t>
  </si>
  <si>
    <t>Demontáž klozetů splachovacích s nádrží nebo tlakovým splachovačem</t>
  </si>
  <si>
    <t>-34819869</t>
  </si>
  <si>
    <t>https://podminky.urs.cz/item/CS_URS_2023_02/725110811</t>
  </si>
  <si>
    <t>725112022</t>
  </si>
  <si>
    <t>Zařízení záchodů klozety keramické závěsné na nosné stěny s hlubokým splachováním odpad vodorovný</t>
  </si>
  <si>
    <t>1035120987</t>
  </si>
  <si>
    <t>https://podminky.urs.cz/item/CS_URS_2023_02/725112022</t>
  </si>
  <si>
    <t>725112171</t>
  </si>
  <si>
    <t>Zařízení záchodů kombi klozety s hlubokým splachováním odpad vodorovný</t>
  </si>
  <si>
    <t>-181902009</t>
  </si>
  <si>
    <t>https://podminky.urs.cz/item/CS_URS_2023_02/725112171</t>
  </si>
  <si>
    <t>725210821</t>
  </si>
  <si>
    <t>Demontáž umyvadel bez výtokových armatur umyvadel</t>
  </si>
  <si>
    <t>664491941</t>
  </si>
  <si>
    <t>https://podminky.urs.cz/item/CS_URS_2023_02/725210821</t>
  </si>
  <si>
    <t>725211601</t>
  </si>
  <si>
    <t>Umyvadla keramická bílá bez výtokových armatur připevněná na stěnu šrouby bez sloupu nebo krytu na sifon, šířka umyvadla 500 mm</t>
  </si>
  <si>
    <t>1150551750</t>
  </si>
  <si>
    <t>https://podminky.urs.cz/item/CS_URS_2023_02/725211601</t>
  </si>
  <si>
    <t>725211661</t>
  </si>
  <si>
    <t>Umyvadla keramická bílá bez výtokových armatur do desky zápustná, šířky umyvadla 550 až 560 mm</t>
  </si>
  <si>
    <t>-1574290560</t>
  </si>
  <si>
    <t>https://podminky.urs.cz/item/CS_URS_2023_02/725211661</t>
  </si>
  <si>
    <t>725211705</t>
  </si>
  <si>
    <t>Umyvadla keramická bílá bez výtokových armatur připevněná na stěnu šrouby malá (umývátka) rohová 450 mm</t>
  </si>
  <si>
    <t>1742399326</t>
  </si>
  <si>
    <t>https://podminky.urs.cz/item/CS_URS_2023_02/725211705</t>
  </si>
  <si>
    <t>725240811</t>
  </si>
  <si>
    <t>Demontáž sprchových kabin a vaniček bez výtokových armatur kabin</t>
  </si>
  <si>
    <t>-1965069064</t>
  </si>
  <si>
    <t>https://podminky.urs.cz/item/CS_URS_2023_02/725240811</t>
  </si>
  <si>
    <t>725240812</t>
  </si>
  <si>
    <t>Demontáž sprchových kabin a vaniček bez výtokových armatur vaniček</t>
  </si>
  <si>
    <t>1647093603</t>
  </si>
  <si>
    <t>https://podminky.urs.cz/item/CS_URS_2023_02/725240812</t>
  </si>
  <si>
    <t>725241113</t>
  </si>
  <si>
    <t>Sprchové vaničky akrylátové čtvercové 1000x1000 mm</t>
  </si>
  <si>
    <t>1981751712</t>
  </si>
  <si>
    <t>https://podminky.urs.cz/item/CS_URS_2023_02/725241113</t>
  </si>
  <si>
    <t>725244323</t>
  </si>
  <si>
    <t>Sprchové dveře a zástěny zástěny sprchové do niky bezrámové skleněné tl. 8 mm dveře otvíravé jednokřídlové, na vaničku šířky 1000 mm</t>
  </si>
  <si>
    <t>-1777863748</t>
  </si>
  <si>
    <t>https://podminky.urs.cz/item/CS_URS_2023_02/725244323</t>
  </si>
  <si>
    <t>725291111</t>
  </si>
  <si>
    <t>Doplňky zařízení koupelen a záchodů keramické toaletní deska rovná šířka 450 mm</t>
  </si>
  <si>
    <t>177959288</t>
  </si>
  <si>
    <t>https://podminky.urs.cz/item/CS_URS_2023_02/725291111</t>
  </si>
  <si>
    <t>725291511</t>
  </si>
  <si>
    <t>Doplňky zařízení koupelen a záchodů plastové dávkovač tekutého mýdla na 350 ml</t>
  </si>
  <si>
    <t>-1647299446</t>
  </si>
  <si>
    <t>https://podminky.urs.cz/item/CS_URS_2023_02/725291511</t>
  </si>
  <si>
    <t>725291521</t>
  </si>
  <si>
    <t>Doplňky zařízení koupelen a záchodů plastové zásobník toaletních papírů</t>
  </si>
  <si>
    <t>1876864693</t>
  </si>
  <si>
    <t>https://podminky.urs.cz/item/CS_URS_2023_02/725291521</t>
  </si>
  <si>
    <t>725291531</t>
  </si>
  <si>
    <t>Doplňky zařízení koupelen a záchodů plastové zásobník papírových ručníků</t>
  </si>
  <si>
    <t>1722506339</t>
  </si>
  <si>
    <t>https://podminky.urs.cz/item/CS_URS_2023_02/725291531</t>
  </si>
  <si>
    <t>725310823</t>
  </si>
  <si>
    <t>Demontáž dřezů jednodílných bez výtokových armatur vestavěných v kuchyňských sestavách</t>
  </si>
  <si>
    <t>1961576244</t>
  </si>
  <si>
    <t>https://podminky.urs.cz/item/CS_URS_2023_02/725310823</t>
  </si>
  <si>
    <t>725311121</t>
  </si>
  <si>
    <t>Dřezy bez výtokových armatur jednoduché se zápachovou uzávěrkou nerezové s odkapávací plochou 560x480 mm a miskou</t>
  </si>
  <si>
    <t>-913509049</t>
  </si>
  <si>
    <t>https://podminky.urs.cz/item/CS_URS_2023_02/725311121</t>
  </si>
  <si>
    <t>725820801</t>
  </si>
  <si>
    <t>Demontáž baterií nástěnných do G 3/4</t>
  </si>
  <si>
    <t>-1296604631</t>
  </si>
  <si>
    <t>https://podminky.urs.cz/item/CS_URS_2023_02/725820801</t>
  </si>
  <si>
    <t>725820802</t>
  </si>
  <si>
    <t>Demontáž baterií stojánkových do 1 otvoru</t>
  </si>
  <si>
    <t>246198622</t>
  </si>
  <si>
    <t>https://podminky.urs.cz/item/CS_URS_2023_02/725820802</t>
  </si>
  <si>
    <t>725821325</t>
  </si>
  <si>
    <t>Baterie dřezové stojánkové pákové s otáčivým ústím a délkou ramínka 220 mm</t>
  </si>
  <si>
    <t>514788462</t>
  </si>
  <si>
    <t>https://podminky.urs.cz/item/CS_URS_2023_02/725821325</t>
  </si>
  <si>
    <t>725822611</t>
  </si>
  <si>
    <t>Baterie umyvadlové stojánkové pákové bez výpusti</t>
  </si>
  <si>
    <t>1488088118</t>
  </si>
  <si>
    <t>https://podminky.urs.cz/item/CS_URS_2023_02/725822611</t>
  </si>
  <si>
    <t>725840850</t>
  </si>
  <si>
    <t>Demontáž baterií sprchových diferenciálních do G 3/4 x 1</t>
  </si>
  <si>
    <t>-538203771</t>
  </si>
  <si>
    <t>https://podminky.urs.cz/item/CS_URS_2023_02/725840850</t>
  </si>
  <si>
    <t>725841354</t>
  </si>
  <si>
    <t>Baterie sprchové automatické s termostatickým ventilem a sprchovou růžicí</t>
  </si>
  <si>
    <t>696928316</t>
  </si>
  <si>
    <t>https://podminky.urs.cz/item/CS_URS_2023_02/725841354</t>
  </si>
  <si>
    <t>725860811</t>
  </si>
  <si>
    <t>Demontáž zápachových uzávěrek pro zařizovací předměty jednoduchých</t>
  </si>
  <si>
    <t>-1690370115</t>
  </si>
  <si>
    <t>https://podminky.urs.cz/item/CS_URS_2023_02/725860811</t>
  </si>
  <si>
    <t>725860812</t>
  </si>
  <si>
    <t>Demontáž zápachových uzávěrek pro zařizovací předměty dvojitých</t>
  </si>
  <si>
    <t>-216981039</t>
  </si>
  <si>
    <t>https://podminky.urs.cz/item/CS_URS_2023_02/725860812</t>
  </si>
  <si>
    <t>725861102</t>
  </si>
  <si>
    <t>Zápachové uzávěrky zařizovacích předmětů pro umyvadla DN 40</t>
  </si>
  <si>
    <t>-865765295</t>
  </si>
  <si>
    <t>https://podminky.urs.cz/item/CS_URS_2023_02/725861102</t>
  </si>
  <si>
    <t>725862103</t>
  </si>
  <si>
    <t>Zápachové uzávěrky zařizovacích předmětů pro dřezy DN 40/50</t>
  </si>
  <si>
    <t>-511848618</t>
  </si>
  <si>
    <t>https://podminky.urs.cz/item/CS_URS_2023_02/725862103</t>
  </si>
  <si>
    <t>725865311</t>
  </si>
  <si>
    <t>Zápachové uzávěrky zařizovacích předmětů pro vany sprchových koutů s kulovým kloubem na odtoku DN 40/50</t>
  </si>
  <si>
    <t>-1669819604</t>
  </si>
  <si>
    <t>https://podminky.urs.cz/item/CS_URS_2023_02/725865311</t>
  </si>
  <si>
    <t>998725102</t>
  </si>
  <si>
    <t>Přesun hmot pro zařizovací předměty stanovený z hmotnosti přesunovaného materiálu vodorovná dopravní vzdálenost do 50 m v objektech výšky přes 6 do 12 m</t>
  </si>
  <si>
    <t>318376698</t>
  </si>
  <si>
    <t>https://podminky.urs.cz/item/CS_URS_2023_02/998725102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</si>
  <si>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</si>
  <si>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</si>
  <si>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</si>
  <si>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</si>
  <si>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1162626682</t>
  </si>
  <si>
    <t>https://podminky.urs.cz/item/CS_URS_2023_02/726111031</t>
  </si>
  <si>
    <t>726191001</t>
  </si>
  <si>
    <t>Ostatní příslušenství instalačních systémů zvukoizolační souprava pro WC a bidet</t>
  </si>
  <si>
    <t>-901965875</t>
  </si>
  <si>
    <t>https://podminky.urs.cz/item/CS_URS_2023_02/726191001</t>
  </si>
  <si>
    <t>998726112</t>
  </si>
  <si>
    <t>Přesun hmot pro instalační prefabrikáty stanovený z hmotnosti přesunovaného materiálu vodorovná dopravní vzdálenost do 50 m v objektech výšky přes 6 m do 12 m</t>
  </si>
  <si>
    <t>-1124665522</t>
  </si>
  <si>
    <t>https://podminky.urs.cz/item/CS_URS_2023_02/998726112</t>
  </si>
  <si>
    <t>733</t>
  </si>
  <si>
    <t>Ústřední vytápění - rozvodné potrubí</t>
  </si>
  <si>
    <t>733110806</t>
  </si>
  <si>
    <t>Demontáž potrubí z trubek ocelových závitových DN přes 15 do 32</t>
  </si>
  <si>
    <t>1290134852</t>
  </si>
  <si>
    <t>https://podminky.urs.cz/item/CS_URS_2023_02/733110806</t>
  </si>
  <si>
    <t>18+18</t>
  </si>
  <si>
    <t>733191913</t>
  </si>
  <si>
    <t>Opravy rozvodů potrubí z trubek ocelových závitových normálních i zesílených zaslepení skováním a zavařením DN 15</t>
  </si>
  <si>
    <t>-709875886</t>
  </si>
  <si>
    <t>https://podminky.urs.cz/item/CS_URS_2023_02/733191913</t>
  </si>
  <si>
    <t>733191923</t>
  </si>
  <si>
    <t>Opravy rozvodů potrubí z trubek ocelových závitových normálních i zesílených navaření odbočky na stávající potrubí, odbočka DN 15</t>
  </si>
  <si>
    <t>-643189436</t>
  </si>
  <si>
    <t>https://podminky.urs.cz/item/CS_URS_2023_02/733191923</t>
  </si>
  <si>
    <t>733223301</t>
  </si>
  <si>
    <t>Potrubí z trubek měděných tvrdých spojovaných lisováním PN 16, T= +110°C Ø 15/1</t>
  </si>
  <si>
    <t>-47663034</t>
  </si>
  <si>
    <t>https://podminky.urs.cz/item/CS_URS_2023_02/733223301</t>
  </si>
  <si>
    <t>733291101</t>
  </si>
  <si>
    <t>Zkoušky těsnosti potrubí z trubek měděných Ø do 35/1,5</t>
  </si>
  <si>
    <t>947311214</t>
  </si>
  <si>
    <t>https://podminky.urs.cz/item/CS_URS_2023_02/733291101</t>
  </si>
  <si>
    <t>998733102</t>
  </si>
  <si>
    <t>Přesun hmot pro rozvody potrubí stanovený z hmotnosti přesunovaného materiálu vodorovná dopravní vzdálenost do 50 m v objektech výšky přes 6 do 12 m</t>
  </si>
  <si>
    <t>-286774149</t>
  </si>
  <si>
    <t>https://podminky.urs.cz/item/CS_URS_2023_02/998733102</t>
  </si>
  <si>
    <t>734</t>
  </si>
  <si>
    <t>Ústřední vytápění - armatury</t>
  </si>
  <si>
    <t>734209105</t>
  </si>
  <si>
    <t>Montáž závitových armatur s 1 závitem G 1 (DN 25)</t>
  </si>
  <si>
    <t>1791385527</t>
  </si>
  <si>
    <t>https://podminky.urs.cz/item/CS_URS_2023_02/734209105</t>
  </si>
  <si>
    <t>55128134</t>
  </si>
  <si>
    <t>hlavice termostatická kapalinová bílá M30</t>
  </si>
  <si>
    <t>330603012</t>
  </si>
  <si>
    <t>734209113</t>
  </si>
  <si>
    <t>Montáž závitových armatur se 2 závity G 1/2 (DN 15)</t>
  </si>
  <si>
    <t>800367224</t>
  </si>
  <si>
    <t>https://podminky.urs.cz/item/CS_URS_2023_02/734209113</t>
  </si>
  <si>
    <t>55128306</t>
  </si>
  <si>
    <t>šroubení regulační radiátorové přímé chrom 1/2" gumové těsnění</t>
  </si>
  <si>
    <t>-1215039892</t>
  </si>
  <si>
    <t>734221132</t>
  </si>
  <si>
    <t>Ventily regulační závitové termostatické, bez hlavice ovládání s automatickým omezením průtoku PN 10 do 120°C, průtoku Q 10-150 l/h přímé G 1/2</t>
  </si>
  <si>
    <t>-67125311</t>
  </si>
  <si>
    <t>https://podminky.urs.cz/item/CS_URS_2023_02/734221132</t>
  </si>
  <si>
    <t>998734102</t>
  </si>
  <si>
    <t>Přesun hmot pro armatury stanovený z hmotnosti přesunovaného materiálu vodorovná dopravní vzdálenost do 50 m v objektech výšky přes 6 do 12 m</t>
  </si>
  <si>
    <t>-1051299614</t>
  </si>
  <si>
    <t>https://podminky.urs.cz/item/CS_URS_2023_02/998734102</t>
  </si>
  <si>
    <t>735</t>
  </si>
  <si>
    <t>Ústřední vytápění - otopná tělesa</t>
  </si>
  <si>
    <t>735000911</t>
  </si>
  <si>
    <t>Regulace otopného systému při opravách vyregulování dvojregulačních ventilů a kohoutů s ručním ovládáním</t>
  </si>
  <si>
    <t>269373963</t>
  </si>
  <si>
    <t>https://podminky.urs.cz/item/CS_URS_2023_02/735000911</t>
  </si>
  <si>
    <t>735000912</t>
  </si>
  <si>
    <t>Regulace otopného systému při opravách vyregulování dvojregulačních ventilů a kohoutů s termostatickým ovládáním</t>
  </si>
  <si>
    <t>-1368130943</t>
  </si>
  <si>
    <t>https://podminky.urs.cz/item/CS_URS_2023_02/735000912</t>
  </si>
  <si>
    <t>735151577</t>
  </si>
  <si>
    <t>Otopná tělesa panelová dvoudesková PN 1,0 MPa, T do 110°C se dvěma přídavnými přestupními plochami výšky tělesa 600 mm stavební délky / výkonu 1000 mm / 1679 W</t>
  </si>
  <si>
    <t>585696396</t>
  </si>
  <si>
    <t>https://podminky.urs.cz/item/CS_URS_2023_02/735151577</t>
  </si>
  <si>
    <t>735151597</t>
  </si>
  <si>
    <t>Otopná tělesa panelová dvoudesková PN 1,0 MPa, T do 110°C se dvěma přídavnými přestupními plochami výšky tělesa 900 mm stavební délky / výkonu 1000 mm / 2313 W</t>
  </si>
  <si>
    <t>-1798365145</t>
  </si>
  <si>
    <t>https://podminky.urs.cz/item/CS_URS_2023_02/735151597</t>
  </si>
  <si>
    <t>735191905</t>
  </si>
  <si>
    <t>Ostatní opravy otopných těles odvzdušnění tělesa</t>
  </si>
  <si>
    <t>373194924</t>
  </si>
  <si>
    <t>https://podminky.urs.cz/item/CS_URS_2023_02/735191905</t>
  </si>
  <si>
    <t>735191910</t>
  </si>
  <si>
    <t>Ostatní opravy otopných těles napuštění vody do otopného systému včetně potrubí (bez kotle a ohříváků) otopných těles</t>
  </si>
  <si>
    <t>55662650</t>
  </si>
  <si>
    <t>https://podminky.urs.cz/item/CS_URS_2023_02/735191910</t>
  </si>
  <si>
    <t>2*0,6*1*8</t>
  </si>
  <si>
    <t>2*0,9*1*1</t>
  </si>
  <si>
    <t>735494811</t>
  </si>
  <si>
    <t>Vypuštění vody z otopných soustav bez kotlů, ohříváků, zásobníků a nádrží</t>
  </si>
  <si>
    <t>1859396650</t>
  </si>
  <si>
    <t>https://podminky.urs.cz/item/CS_URS_2023_02/735494811</t>
  </si>
  <si>
    <t>998735102</t>
  </si>
  <si>
    <t>Přesun hmot pro otopná tělesa stanovený z hmotnosti přesunovaného materiálu vodorovná dopravní vzdálenost do 50 m v objektech výšky přes 6 do 12 m</t>
  </si>
  <si>
    <t>-1471489627</t>
  </si>
  <si>
    <t>https://podminky.urs.cz/item/CS_URS_2023_02/998735102</t>
  </si>
  <si>
    <t>HZS2212</t>
  </si>
  <si>
    <t>Hodinové zúčtovací sazby profesí PSV provádění stavebních instalací instalatér odborný_x000d_
- drobná nepředpokládatelná činnost</t>
  </si>
  <si>
    <t>-1656444685</t>
  </si>
  <si>
    <t>Hodinové zúčtovací sazby profesí PSV provádění stavebních instalací instalatér odborný
- drobná nepředpokládatelná činnost</t>
  </si>
  <si>
    <t>https://podminky.urs.cz/item/CS_URS_2023_02/HZS2212</t>
  </si>
  <si>
    <t>2*8*2</t>
  </si>
  <si>
    <t>HZS2222</t>
  </si>
  <si>
    <t>Hodinové zúčtovací sazby profesí PSV provádění stavebních instalací topenář odborný_x000d_
- drobná nepředpokládatelná činnost</t>
  </si>
  <si>
    <t>-194653328</t>
  </si>
  <si>
    <t>Hodinové zúčtovací sazby profesí PSV provádění stavebních instalací topenář odborný
- drobná nepředpokládatelná činnost</t>
  </si>
  <si>
    <t>https://podminky.urs.cz/item/CS_URS_2023_02/HZS2222</t>
  </si>
  <si>
    <t>Hodinové zúčtovací sazby profesí PSV zednické výpomoci a pomocné práce PSV dělník zednických výpomocí_x000d_
- zhotovení a zapravení drážek, vč. dodávky materiálu_x000d_
- drobná stavební činnost</t>
  </si>
  <si>
    <t>-1251611203</t>
  </si>
  <si>
    <t>Hodinové zúčtovací sazby profesí PSV zednické výpomoci a pomocné práce PSV dělník zednických výpomocí
- zhotovení a zapravení drážek, vč. dodávky materiálu
- drobná stavební činnost</t>
  </si>
  <si>
    <t>2*8*4</t>
  </si>
  <si>
    <t>03 - Medicinální plyny</t>
  </si>
  <si>
    <t>MP1 - Rozvody medicinálních plynů</t>
  </si>
  <si>
    <t>MP3 - Ukončovací prvky</t>
  </si>
  <si>
    <t>MP6 - Společné náklady na rozvody MP</t>
  </si>
  <si>
    <t>Celkem bez DPH - Celkem bez DPH</t>
  </si>
  <si>
    <t>MP1</t>
  </si>
  <si>
    <t>Rozvody medicinálních plynů</t>
  </si>
  <si>
    <t>MP1_001</t>
  </si>
  <si>
    <t xml:space="preserve">D+M Trubka Cu průměr   8x1</t>
  </si>
  <si>
    <t>D+M Trubka Cu průměr 8x1</t>
  </si>
  <si>
    <t>MP1_002</t>
  </si>
  <si>
    <t>D+M Trubka Cu průměr 12x1</t>
  </si>
  <si>
    <t>MP1_003</t>
  </si>
  <si>
    <t>D+M Trubka Cu průměr 18x1</t>
  </si>
  <si>
    <t>MP1_004</t>
  </si>
  <si>
    <t>D+M Trubka Cu průměr 22x1</t>
  </si>
  <si>
    <t>MP1_005</t>
  </si>
  <si>
    <t>Prořez potrubí 3%</t>
  </si>
  <si>
    <t>kpl</t>
  </si>
  <si>
    <t>MP1_006</t>
  </si>
  <si>
    <t>D+M Tvarovky Cu pr. 8</t>
  </si>
  <si>
    <t>ks</t>
  </si>
  <si>
    <t>MP1_007</t>
  </si>
  <si>
    <t>D+M Tvarovky Cu pr. 12</t>
  </si>
  <si>
    <t>MP1_008</t>
  </si>
  <si>
    <t>D+M Tvarovky Cu pr. 18</t>
  </si>
  <si>
    <t>MP1_009</t>
  </si>
  <si>
    <t>D+M Tvarovky Cu pr. 22</t>
  </si>
  <si>
    <t>MP1_010</t>
  </si>
  <si>
    <t>D+M Pájka Ag 45 + pasta</t>
  </si>
  <si>
    <t>MP1_011</t>
  </si>
  <si>
    <t>D+M Ocelový chránič 22x2.3- tr. svař.1/2", pr.12</t>
  </si>
  <si>
    <t>MP1_012</t>
  </si>
  <si>
    <t>D+M Ocelový chránič 26x2,6- tr. svař.3/4", pr.18</t>
  </si>
  <si>
    <t>MP1_013</t>
  </si>
  <si>
    <t>D+M Konzola trubek (2-3 trubky, závěs 0,5m), vč. kotvení a objímek</t>
  </si>
  <si>
    <t>MP1_014</t>
  </si>
  <si>
    <t>D+M Kohout kulový R 253 1/4" vč.šr. - uzávěry technologie</t>
  </si>
  <si>
    <t>MP1_015</t>
  </si>
  <si>
    <t>D+M Kohout kulový R 253 3/8" vč.šr. - uzávěry technologie</t>
  </si>
  <si>
    <t>MP1_016</t>
  </si>
  <si>
    <t>D+M Ventilová skříň (UP-3) pro 3 plyny vč. uzávěru, čidla klinické signalizace, manometru, nouzového vstupu (terminální jednotky), pro každý plyn</t>
  </si>
  <si>
    <t>MP1_017</t>
  </si>
  <si>
    <t>D+M Vyhodnocovací skříň klinické signalizace tlaku plynu STP pro 1-6 čidel</t>
  </si>
  <si>
    <t>MP1_018</t>
  </si>
  <si>
    <t>D+M Značení potrubních rozvodů, dle ČSN EN ISO 7396 + nátěrové hmoty (na bm potrubí)</t>
  </si>
  <si>
    <t>MP1_019</t>
  </si>
  <si>
    <t>D+M Propláchnutí rozvodu dusíkem (na bm potrubí)</t>
  </si>
  <si>
    <t>MP1_020</t>
  </si>
  <si>
    <t>D+M Ochranný plyn pro pájení Cu trubek</t>
  </si>
  <si>
    <t>MP1_021</t>
  </si>
  <si>
    <t>Napojení na stávající rozvody</t>
  </si>
  <si>
    <t>MP3</t>
  </si>
  <si>
    <t>Ukončovací prvky</t>
  </si>
  <si>
    <t>MP3_001</t>
  </si>
  <si>
    <t xml:space="preserve">D+M  Nástěnná rampa, výbava dle TZ kap.9 a výkresové dokumentace (1650 mm)</t>
  </si>
  <si>
    <t>D+M Nástěnná rampa, výbava dle TZ kap.9 a výkresové dokumentace (1650 mm)</t>
  </si>
  <si>
    <t>MP6</t>
  </si>
  <si>
    <t>Společné náklady na rozvody MP</t>
  </si>
  <si>
    <t>MP6_001</t>
  </si>
  <si>
    <t>Vedení montážních prací</t>
  </si>
  <si>
    <t>MP6_002</t>
  </si>
  <si>
    <t>Tlaková zkouška - úseková</t>
  </si>
  <si>
    <t>MP6_003</t>
  </si>
  <si>
    <t>Tlaková zkouška - závěrečná</t>
  </si>
  <si>
    <t>MP6_004</t>
  </si>
  <si>
    <t>Zkoušky potrubních rozvodů dle 7396-1</t>
  </si>
  <si>
    <t>MP6_005</t>
  </si>
  <si>
    <t>Výchozí revize - plynová</t>
  </si>
  <si>
    <t>MP6_006</t>
  </si>
  <si>
    <t>Výchozí revize - elektro</t>
  </si>
  <si>
    <t>MP6_007</t>
  </si>
  <si>
    <t>Proškolení obsluhy, předání dokumentace</t>
  </si>
  <si>
    <t>MP6_008</t>
  </si>
  <si>
    <t>Zakreslení skutečného stavu</t>
  </si>
  <si>
    <t>MP6_009</t>
  </si>
  <si>
    <t>Dopravné</t>
  </si>
  <si>
    <t>Celkem bez DPH</t>
  </si>
  <si>
    <t>04 - VZT</t>
  </si>
  <si>
    <t>D1 - Zařízení č.1 – CHL/KLM 324</t>
  </si>
  <si>
    <t>D2 - Zařízení č.2 – CHL/KLM 326</t>
  </si>
  <si>
    <t>D3 - Ostatní</t>
  </si>
  <si>
    <t xml:space="preserve">D4 - Společné položky </t>
  </si>
  <si>
    <t>D1</t>
  </si>
  <si>
    <t>Zařízení č.1 – CHL/KLM 324</t>
  </si>
  <si>
    <t>Pol1</t>
  </si>
  <si>
    <t>Venkovní kondenzační jednotka split systému Qch=3,5kW, Qt=4kW. P=1,04kW,U=1x230VAC/50Hz. Orientační rozměry 734x870x373mm (vxšxh), m=52kg. Chladivo R32, předplněno 1,55 kg. Lw = 62 dB(A). Délka potrubí min. 30 m. Provoz -15°C &lt; te &lt; 40°C.</t>
  </si>
  <si>
    <t>Pol2</t>
  </si>
  <si>
    <t>Vnitřní nástěnná jednotka split systému Qch= 3,5 kW. Napájeno z venkovní jednotky. Včetně filtru na sání, směrování proudu vzduchu, infra ovladače. Orientační rozměry 294x811x272mm(vxšxh), m=10kg.</t>
  </si>
  <si>
    <t>Pol3</t>
  </si>
  <si>
    <t>Vakuování + tlaková zkouška dusíkem</t>
  </si>
  <si>
    <t>Pol4</t>
  </si>
  <si>
    <t>Předizolované chladivové Cu potrubí ᴓ 9,5/6,4, vč. přechodek, komunikační a napájecí kabeláže (vnitřní-venkovní jednotka). Tl. izolace min. 9mm, tl. stěny potrubí min. 0,8mm. V exteriéru s Al polepem.</t>
  </si>
  <si>
    <t>bm</t>
  </si>
  <si>
    <t>Pol5</t>
  </si>
  <si>
    <t>Tepelná izolace na bázi syntetického kaučuku tloušťky 13 mm. Samolepící. Orientační hodnota součinitel tepelné vodivosti 0,035 W/m*K.</t>
  </si>
  <si>
    <t>Pol6</t>
  </si>
  <si>
    <t xml:space="preserve">Konstrukce pod kondenzační jednotku. Orientační rozměry 1000x1000x500 mm (šxhxv), m= cca 32 kg. S pohyblivými příčníky,  4 ks podstavných (gumových) nohou. Únosnost min. 200 kg.</t>
  </si>
  <si>
    <t>Konstrukce pod kondenzační jednotku. Orientační rozměry 1000x1000x500 mm (šxhxv), m= cca 32 kg. S pohyblivými příčníky, 4 ks podstavných (gumových) nohou. Únosnost min. 200 kg.</t>
  </si>
  <si>
    <t>Pol7</t>
  </si>
  <si>
    <t>Kovový žlab pro vedení Cu potrubí, šířka 140mm. Materiál pozink, včetně tvarovek a spojovacího materiálu.</t>
  </si>
  <si>
    <t>Pol8</t>
  </si>
  <si>
    <t>Krycí lišta pro vedení Cu potrubí, šířka 140 mm. Plastová, bílá, včetně tvarovek.</t>
  </si>
  <si>
    <t>Pol9</t>
  </si>
  <si>
    <t>Spojovací/těsnící, montážní, závěsný a podpěrný materiál</t>
  </si>
  <si>
    <t>D2</t>
  </si>
  <si>
    <t>Zařízení č.2 – CHL/KLM 326</t>
  </si>
  <si>
    <t>D3</t>
  </si>
  <si>
    <t>Ostatní</t>
  </si>
  <si>
    <t>Pol10</t>
  </si>
  <si>
    <t>Demontáž a opětovná montáž vnitřní nástěnné jednotky split systému.</t>
  </si>
  <si>
    <t>Pol11</t>
  </si>
  <si>
    <t>Odsátí a uskladnění stávajícího chladiva ze systému. Cca 3 kg.</t>
  </si>
  <si>
    <t>Pol12</t>
  </si>
  <si>
    <t>Doplnění uskladněného chladiva zpět do systému</t>
  </si>
  <si>
    <t>Pol13</t>
  </si>
  <si>
    <t>Krycí lišta pro vedení Cu potrubí, šířka 80 mm. Plastová, bílá, včetně tvarovek.</t>
  </si>
  <si>
    <t>D4</t>
  </si>
  <si>
    <t xml:space="preserve">Společné položky </t>
  </si>
  <si>
    <t>Pol14</t>
  </si>
  <si>
    <t>Zakrytí podlah fólií přilepenou lepící páskou</t>
  </si>
  <si>
    <t>Pol15</t>
  </si>
  <si>
    <t>Fólie pro malířské potřeby zakrývací tl 7µ 4x5m</t>
  </si>
  <si>
    <t>Pol16</t>
  </si>
  <si>
    <t>Doprava</t>
  </si>
  <si>
    <t>Pol17</t>
  </si>
  <si>
    <t>Vnitrostaveništní přesun hmot (horizontální+vertikální)</t>
  </si>
  <si>
    <t>Pol18</t>
  </si>
  <si>
    <t>Lešení do výšky 4 m</t>
  </si>
  <si>
    <t>Pol19</t>
  </si>
  <si>
    <t>Uvedení do provozu, zkouška zařízení, zaškolení obsluhy, vystavení předávacího protokolu</t>
  </si>
  <si>
    <t>Pol20</t>
  </si>
  <si>
    <t>Vypracování a předání provozního řádu</t>
  </si>
  <si>
    <t>Pol21</t>
  </si>
  <si>
    <t>Zaregulování systému</t>
  </si>
  <si>
    <t>Pol22</t>
  </si>
  <si>
    <t>Technická a koordinační činnost na stavbě</t>
  </si>
  <si>
    <t>Pol23</t>
  </si>
  <si>
    <t>Vedlejší rozpočtové náklady (Drobné náklady spojené s neočekávanými kolizemi, do 0,32 % z celkové ceny materiálu)</t>
  </si>
  <si>
    <t>Pol24</t>
  </si>
  <si>
    <t>Dílenské/výrobní dokumentace zhotovitele</t>
  </si>
  <si>
    <t>Pol25</t>
  </si>
  <si>
    <t>Projektová dokumentace skutečného stavu</t>
  </si>
  <si>
    <t>Poznámka k položce:_x000d_
Všechny uvedené položky jsou uvedeny včetně montážních prací a ostatních nezbytných úkonu spojených s instalací systému</t>
  </si>
  <si>
    <t>05 - ELEKTRO_SILNOPROUD</t>
  </si>
  <si>
    <t xml:space="preserve">PSV - Práce a dodávky PSV   </t>
  </si>
  <si>
    <t xml:space="preserve">    741 - Elektroinstalace - silnoproud   </t>
  </si>
  <si>
    <t xml:space="preserve">M - Práce a dodávky M   </t>
  </si>
  <si>
    <t xml:space="preserve">    46-M - Zemní práce při extr.mont.pracích   </t>
  </si>
  <si>
    <t xml:space="preserve">    58-M - Revize vyhrazených technických zařízení   </t>
  </si>
  <si>
    <t xml:space="preserve">HZS - Hodinové zúčtovací sazby   </t>
  </si>
  <si>
    <t xml:space="preserve">Práce a dodávky PSV   </t>
  </si>
  <si>
    <t xml:space="preserve">Elektroinstalace - silnoproud   </t>
  </si>
  <si>
    <t>741110511</t>
  </si>
  <si>
    <t>Montáž lišta a kanálek vkládací šířky do 60 mm s víčkem</t>
  </si>
  <si>
    <t>34571016</t>
  </si>
  <si>
    <t>lišta elektroinstalační hranatá bezhalogenová 40x40mm</t>
  </si>
  <si>
    <t>34571017</t>
  </si>
  <si>
    <t>lišta elektroinstalační hranatá bezhalogenová 60x40mm</t>
  </si>
  <si>
    <t>741112001</t>
  </si>
  <si>
    <t>Montáž krabice zapuštěná plastová kruhová</t>
  </si>
  <si>
    <t>34571451</t>
  </si>
  <si>
    <t>krabice pod omítku PVC přístrojová kruhová D 70mm hluboká</t>
  </si>
  <si>
    <t>741120301</t>
  </si>
  <si>
    <t>Montáž vodič Cu izolovaný plný a laněný s PVC pláštěm žíla 0,55-16 mm2 pevně (např. CY, CHAH-V)</t>
  </si>
  <si>
    <t>34141142</t>
  </si>
  <si>
    <t>vodič propojovací jádro Cu lanované izolace PVC 450/750V (H07V-R) 1x16mm2</t>
  </si>
  <si>
    <t>34141027</t>
  </si>
  <si>
    <t>vodič propojovací flexibilní jádro Cu lanované izolace PVC 450/750V (H07V-K) 1x6mm2</t>
  </si>
  <si>
    <t>741122032</t>
  </si>
  <si>
    <t>Montáž kabel Cu bez ukončení uložený pod omítku plný kulatý 5x4 až 6 mm2 (např. CYKY)</t>
  </si>
  <si>
    <t>34111166</t>
  </si>
  <si>
    <t>kabel silový oheň retardující bezhalogenový bez funkční schopnosti při požáru třída reakce na oheň B2cas1d1a1 jádro Cu 0,6/1kV (1-CXKH-R B2) 5x6mm2</t>
  </si>
  <si>
    <t>741122122</t>
  </si>
  <si>
    <t>Montáž kabel Cu plný kulatý žíla 3x1,5 až 6 mm2 zatažený v trubkách (např. CYKY)</t>
  </si>
  <si>
    <t>34111258</t>
  </si>
  <si>
    <t>kabel silový oheň retardující bezhalogenový bez funkční schopnosti při požáru jádro Cu 0,6/1kV (N2XH) 3x1,5mm2</t>
  </si>
  <si>
    <t>34111124</t>
  </si>
  <si>
    <t>kabel silový oheň retardující bezhalogenový bez funkční schopnosti při požáru třída reakce na oheň B2cas1d1a1 jádro Cu 0,6/1kV (1-CXKH-R B2) 3x2,5mm2</t>
  </si>
  <si>
    <t>741130001</t>
  </si>
  <si>
    <t>Ukončení vodič izolovaný do 2,5 mm2 v rozváděči nebo na přístroji</t>
  </si>
  <si>
    <t>741210001</t>
  </si>
  <si>
    <t>Montáž rozvodnice oceloplechová nebo plastová běžná do 20 kg</t>
  </si>
  <si>
    <t>RMAT0008</t>
  </si>
  <si>
    <t>rozvodnice vybavená hotová RJIP</t>
  </si>
  <si>
    <t>741310001</t>
  </si>
  <si>
    <t>Montáž spínač nástěnný 1-jednopólový prostředí normální se zapojením vodičů</t>
  </si>
  <si>
    <t>RMAT0002</t>
  </si>
  <si>
    <t>spínač kompletní jednopolový</t>
  </si>
  <si>
    <t>741310002</t>
  </si>
  <si>
    <t>Montáž spínač nástěnný 1-jednopólový s regulací intenzity osvětlení prostředí normální se zapojením vodičů</t>
  </si>
  <si>
    <t>RMAT0001</t>
  </si>
  <si>
    <t>spínač kompletní s reg.intenzity osv.</t>
  </si>
  <si>
    <t>Montáž spínač nástěnný 2-dvoupólový prostředí normální se zapojením vodičů</t>
  </si>
  <si>
    <t>RMAT0003</t>
  </si>
  <si>
    <t>spínač kompletní řazení 6</t>
  </si>
  <si>
    <t>RMAT0004</t>
  </si>
  <si>
    <t>spínač kompletní řazení 5</t>
  </si>
  <si>
    <t>741313001</t>
  </si>
  <si>
    <t>Montáž zásuvka (polo)zapuštěná bezšroubové připojení 2P+PE se zapojením vodičů</t>
  </si>
  <si>
    <t>34555241</t>
  </si>
  <si>
    <t>přístroj zásuvky zápustné jednonásobné, krytka s clonkami, bezšroubové svorky</t>
  </si>
  <si>
    <t>RMAT0005</t>
  </si>
  <si>
    <t>Rámeček jedno/vícenásobný</t>
  </si>
  <si>
    <t>741321001</t>
  </si>
  <si>
    <t>Montáž proudových chráničů dvoupólových nn do 25 A bez krytu se zapojením vodičů</t>
  </si>
  <si>
    <t>RMAT0009</t>
  </si>
  <si>
    <t>proudový chránič dvoupólový s proud chráničem 16A,B, 10 kA,A</t>
  </si>
  <si>
    <t>741321003</t>
  </si>
  <si>
    <t>Montáž proudových chráničů dvoupólových nn do 25 A ve skříni se zapojením vodičů</t>
  </si>
  <si>
    <t>1030587142</t>
  </si>
  <si>
    <t>Jistič s proudovým chráničem, 30 mAl, 10 A, B, 6 kA</t>
  </si>
  <si>
    <t>Poznámka k položce:_x000d_
RA-3</t>
  </si>
  <si>
    <t>741372062</t>
  </si>
  <si>
    <t>Montáž svítidlo LED interiérové přisazené stropní hranaté nebo kruhové přes 0,09 do 0,36 m2 se zapojením vodičů</t>
  </si>
  <si>
    <t>RMAT0006</t>
  </si>
  <si>
    <t>Sv.LED,29W, 2761 lm,4000K,Ra90</t>
  </si>
  <si>
    <t>RMAT0007</t>
  </si>
  <si>
    <t>Sv.LED,36W, 3650 lm,4000K,Ra80</t>
  </si>
  <si>
    <t>34825003</t>
  </si>
  <si>
    <t>svítidlo interiérové stropní přisazené kruhové D 300-450mm 1900-2500lm</t>
  </si>
  <si>
    <t>741811004</t>
  </si>
  <si>
    <t>Kontrola rozvaděč nn pro automatické ovládání záskoku</t>
  </si>
  <si>
    <t>741820102</t>
  </si>
  <si>
    <t>Měření intenzity osvětlení</t>
  </si>
  <si>
    <t xml:space="preserve">Práce a dodávky M   </t>
  </si>
  <si>
    <t>46-M</t>
  </si>
  <si>
    <t xml:space="preserve">Zemní práce při extr.mont.pracích   </t>
  </si>
  <si>
    <t>468091333</t>
  </si>
  <si>
    <t>Vysekání kapes a výklenků v cihel zdivu pro elektroinstalační zařízení pl přes 0,10 do 0,16 m2 a hl přes 30 do 45 cm</t>
  </si>
  <si>
    <t>468094112</t>
  </si>
  <si>
    <t>Vyvrtání otvorů pro elektroinstalační krabice ve stěnách z cihel hloubky přes 6 do 9 cm</t>
  </si>
  <si>
    <t>468111122</t>
  </si>
  <si>
    <t>Frézování drážek pro vodiče ve stěnách z cihel včetně omítky do 5x5 cm</t>
  </si>
  <si>
    <t>469971111</t>
  </si>
  <si>
    <t>Svislá doprava suti a vybouraných hmot při elektromontážích za první podlaží</t>
  </si>
  <si>
    <t>469971121</t>
  </si>
  <si>
    <t>Příplatek ke svislé dopravě suti a vybouraných hmot při elektromontážích za každé další podlaží</t>
  </si>
  <si>
    <t>469972111</t>
  </si>
  <si>
    <t>Odvoz suti a vybouraných hmot při elektromontážích do 1 km</t>
  </si>
  <si>
    <t>469972121</t>
  </si>
  <si>
    <t>Příplatek k odvozu suti a vybouraných hmot při elektromontážích za každý další 1 km</t>
  </si>
  <si>
    <t>58-M</t>
  </si>
  <si>
    <t xml:space="preserve">Revize vyhrazených technických zařízení   </t>
  </si>
  <si>
    <t>580103003</t>
  </si>
  <si>
    <t>Kontrola stavu elektrického okruhu přes 10 vývodů v prostoru bezpečném</t>
  </si>
  <si>
    <t>okruh</t>
  </si>
  <si>
    <t xml:space="preserve">Hodinové zúčtovací sazby   </t>
  </si>
  <si>
    <t>HZS2231</t>
  </si>
  <si>
    <t>Hodinová zúčtovací sazba elektrikář</t>
  </si>
  <si>
    <t>262144</t>
  </si>
  <si>
    <t>Poznámka k položce:_x000d_
Demontáže a odpojení rušených okruhů a koncových prvků</t>
  </si>
  <si>
    <t>HZS2232</t>
  </si>
  <si>
    <t>Hodinová zúčtovací sazba elektrikář odborný</t>
  </si>
  <si>
    <t>Poznámka k položce:_x000d_
úpravy a zapojení v rozvaděčích R JIP a RA-3</t>
  </si>
  <si>
    <t>06 - ELEKTRO_SLABOPROUD</t>
  </si>
  <si>
    <t>Strukturovaná kabelá - Strukturovaná kabelá</t>
  </si>
  <si>
    <t>Kabelové trasy - Kabelové trasy</t>
  </si>
  <si>
    <t>Kabeláž pro klinicko - Kabeláž pro klinicko</t>
  </si>
  <si>
    <t>Ostatní - Ostatní</t>
  </si>
  <si>
    <t>VRN - VRN</t>
  </si>
  <si>
    <t>Strukturovaná kabelá</t>
  </si>
  <si>
    <t>KE550HS23/1E-B2ca</t>
  </si>
  <si>
    <t xml:space="preserve">Instalační kabel Cat.6A STP LSOH 550MHz, Euroclass B2ca-s1,d1,a1  500m/cívka</t>
  </si>
  <si>
    <t>Instalační kabel Cat.6A STP LSOH 550MHz, Euroclass B2ca-s1,d1,a1 500m/cívka</t>
  </si>
  <si>
    <t>601140-UP</t>
  </si>
  <si>
    <t>Zásuvka Modulo 50 pro 2xRJ45 80x80mm pod omítku bílá šikmá s dvířky</t>
  </si>
  <si>
    <t>501009</t>
  </si>
  <si>
    <t>Krabice Modulo 50 80x80mm na omítku bílá výška 40mm</t>
  </si>
  <si>
    <t>601120</t>
  </si>
  <si>
    <t>Zásuvka Modulo 45 pro 2xRJ45 45x45mm bílá šikmá s dvířky</t>
  </si>
  <si>
    <t>5014A-A100 B</t>
  </si>
  <si>
    <t>Kryt zásuvky komunikační bílá Tango ABB</t>
  </si>
  <si>
    <t>5014A-B1030</t>
  </si>
  <si>
    <t>ABB, Tango nosná maska pro 2xRJ45 Keline černá</t>
  </si>
  <si>
    <t>3901A-B10 B</t>
  </si>
  <si>
    <t>Rámeček jednonásobný bílá Tango ABB</t>
  </si>
  <si>
    <t>3901A-B20 B</t>
  </si>
  <si>
    <t>Rámeček dvojnásobný vodorovný bílá Tango ABB</t>
  </si>
  <si>
    <t>KEJ-C6A-S-HD</t>
  </si>
  <si>
    <t>10G HD keystone modul 1xRJ45 Cat.6A ISO STP - beznástrojový -zapojení v zásuvce</t>
  </si>
  <si>
    <t>KEP-EMPTY-HD</t>
  </si>
  <si>
    <t>HD modulární patch panel neosazený pro 24xRJ45 HD 0,5U stříbrný</t>
  </si>
  <si>
    <t>KEP-PRINT-HD</t>
  </si>
  <si>
    <t>HD popisovací lišta pro KEP-EMPTY-HD, stříbrná</t>
  </si>
  <si>
    <t>KEJ-C6A-S-HD.1</t>
  </si>
  <si>
    <t>10G HD keystone modul 1xRJ45 Cat.6A ISO STP - beznástrojový -zapojení v dr</t>
  </si>
  <si>
    <t>Pol26</t>
  </si>
  <si>
    <t>Práce ve stávajícím DR</t>
  </si>
  <si>
    <t>Pol27</t>
  </si>
  <si>
    <t>Certifikační měření kat. 6A vč. protokolu</t>
  </si>
  <si>
    <t>RAB-VP-X21-A2</t>
  </si>
  <si>
    <t>19' vyvazovací panel 1U černý, 5 x kovový úchyt velký 40 x 80 mm</t>
  </si>
  <si>
    <t>RAB-VP-X59-A1</t>
  </si>
  <si>
    <t>19" lišta pro vyvázání a uchycení kabeláže</t>
  </si>
  <si>
    <t>RAX-MS-X19-X1</t>
  </si>
  <si>
    <t>Montážní sada M6 - 4x šroub, podložka a plovoucí matice</t>
  </si>
  <si>
    <t>Pol28</t>
  </si>
  <si>
    <t>Uzemnění patch panelu ze zemnícího bodu DR</t>
  </si>
  <si>
    <t>Kabelové trasy</t>
  </si>
  <si>
    <t>PK 110X65 D HF_HD</t>
  </si>
  <si>
    <t xml:space="preserve">Žlab bezhalogenový  PK 110X65 D HF, včetně tvarovek příslušenství</t>
  </si>
  <si>
    <t>Žlab bezhalogenový PK 110X65 D HF, včetně tvarovek příslušenství</t>
  </si>
  <si>
    <t>LHD 40X40HF_HD</t>
  </si>
  <si>
    <t>Lišta na kabely hranatá LHD 40X40HF_HD bílá, včetně tvarovek příslušenství</t>
  </si>
  <si>
    <t>LHD 20X20HF_HD</t>
  </si>
  <si>
    <t>Lišta na kabely hranatá LHD 20X20HF_HD bílá, včetně tvarovek příslušenství</t>
  </si>
  <si>
    <t>ARK-211130</t>
  </si>
  <si>
    <t>Žlab M2 150/50 ''GZ'' vzdálenost podpěr 2,0 m</t>
  </si>
  <si>
    <t>ARK-213010</t>
  </si>
  <si>
    <t>Spojka SZM 1 spojení žlab-žlab /GZ</t>
  </si>
  <si>
    <t>ARK -216015</t>
  </si>
  <si>
    <t>Podpěra PZM 150 ''GZ''</t>
  </si>
  <si>
    <t>22081000</t>
  </si>
  <si>
    <t>Závitová tyč DIN975 M8x1000mm 4.6 pozink</t>
  </si>
  <si>
    <t>80501009</t>
  </si>
  <si>
    <t>Zarážecí kotva ZK M8 s límcem, pozink</t>
  </si>
  <si>
    <t>2207028HM</t>
  </si>
  <si>
    <t>2031 M 15 FS Svazkový držák Grip, včetně hmoždínky</t>
  </si>
  <si>
    <t>KP 68_KA</t>
  </si>
  <si>
    <t>Krabice KP 68_KA pod omítku přístrojová</t>
  </si>
  <si>
    <t>KO 125 E_KA</t>
  </si>
  <si>
    <t>Krabice KO 125 E_KA pod omítku odbočná</t>
  </si>
  <si>
    <t>1440_K25</t>
  </si>
  <si>
    <t>Trubka 1440 ohebná pod omítku</t>
  </si>
  <si>
    <t>1425_K50</t>
  </si>
  <si>
    <t>Trubka 1425 ohebná pod omítku</t>
  </si>
  <si>
    <t>97303-1616</t>
  </si>
  <si>
    <t>Vysek.zdi cihl.kapsy-krab.&lt;100x100x50mm</t>
  </si>
  <si>
    <t>97303-1619</t>
  </si>
  <si>
    <t>Vysek.zdi cihl.kapsy-krab.&lt;150x150x100mm</t>
  </si>
  <si>
    <t>97403-1121</t>
  </si>
  <si>
    <t>Vysek.rýh cihla do hl.30mm š.do 30mm</t>
  </si>
  <si>
    <t>97403-1132</t>
  </si>
  <si>
    <t>Vysek.rýh cihla do hl.50mm š.do 70mm</t>
  </si>
  <si>
    <t>97103-5131</t>
  </si>
  <si>
    <t>Vybour.otv. do R=60mm tl.do 150mm, cihla</t>
  </si>
  <si>
    <t>97103-5141</t>
  </si>
  <si>
    <t>Vybour.otv. do R=60mm tl.do 300mm, cihla</t>
  </si>
  <si>
    <t>97103-5331</t>
  </si>
  <si>
    <t>Vybour.otv do 0.09m2 tl.do 150mm, cihla</t>
  </si>
  <si>
    <t>97104-2361</t>
  </si>
  <si>
    <t>Začištění průrazů</t>
  </si>
  <si>
    <t>Pol29</t>
  </si>
  <si>
    <t>HZS průchody přes SDK kufr, atd</t>
  </si>
  <si>
    <t>Kabeláž pro klinicko</t>
  </si>
  <si>
    <t>KE300S24LSOH-B2ca</t>
  </si>
  <si>
    <t>instalační kabel Cat.5E FTP LSOH 300MHz Euroclass B2ca-s1,d1,a1</t>
  </si>
  <si>
    <t>Pol30</t>
  </si>
  <si>
    <t>Likvidace stávajících rozvodů, datového rozváděče, přetažení optické kabeláže - odhad</t>
  </si>
  <si>
    <t>Pol31</t>
  </si>
  <si>
    <t xml:space="preserve">Koordinace,  předání, účast na KD</t>
  </si>
  <si>
    <t>Koordinace, předání, účast na KD</t>
  </si>
  <si>
    <t>Pol32</t>
  </si>
  <si>
    <t>Dokladová část - certifikáty, prohlášení o shodě, uživatelské příručky</t>
  </si>
  <si>
    <t>Pol33</t>
  </si>
  <si>
    <t>Podružný instalační materiál a pomocné pracovní výkony</t>
  </si>
  <si>
    <t>Pol34</t>
  </si>
  <si>
    <t>Celkem dokumentace - skutečný stav</t>
  </si>
  <si>
    <t>Pol35</t>
  </si>
  <si>
    <t>Celkem doprava, přesun hmot</t>
  </si>
  <si>
    <t>Pol36</t>
  </si>
  <si>
    <t>Odvoz a likvidace odpadu</t>
  </si>
  <si>
    <t>Poznámka k položce:_x000d_
Stávající datový rozváděč v místnosti č. 305 bude zrušen a s ním i veškeré stávající rozvody_x000d_
Stávající optický kabel přetáhnout do DR-332 a zde nechat stočený_x000d_
Rozvody strukturované kabeláže v bezhalogenových žlabech a lištách_x000d_
Pokud by se rozvody vešly do stávajícího trubkování, je ho možno použít._x000d_
V místnostech 305 a 306 zasekat pod omítku - svody z podhledu v trubkách_x000d_
Rozvod strukturované kabeláže ukončit na straně DR v HD patch panelech 0,5U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</si>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</sst>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142424" TargetMode="External" /><Relationship Id="rId2" Type="http://schemas.openxmlformats.org/officeDocument/2006/relationships/hyperlink" Target="https://podminky.urs.cz/item/CS_URS_2023_02/342272235" TargetMode="External" /><Relationship Id="rId3" Type="http://schemas.openxmlformats.org/officeDocument/2006/relationships/hyperlink" Target="https://podminky.urs.cz/item/CS_URS_2023_02/612131101" TargetMode="External" /><Relationship Id="rId4" Type="http://schemas.openxmlformats.org/officeDocument/2006/relationships/hyperlink" Target="https://podminky.urs.cz/item/CS_URS_2023_02/612142001" TargetMode="External" /><Relationship Id="rId5" Type="http://schemas.openxmlformats.org/officeDocument/2006/relationships/hyperlink" Target="https://podminky.urs.cz/item/CS_URS_2023_02/612311131" TargetMode="External" /><Relationship Id="rId6" Type="http://schemas.openxmlformats.org/officeDocument/2006/relationships/hyperlink" Target="https://podminky.urs.cz/item/CS_URS_2023_02/612315222" TargetMode="External" /><Relationship Id="rId7" Type="http://schemas.openxmlformats.org/officeDocument/2006/relationships/hyperlink" Target="https://podminky.urs.cz/item/CS_URS_2023_02/619995001" TargetMode="External" /><Relationship Id="rId8" Type="http://schemas.openxmlformats.org/officeDocument/2006/relationships/hyperlink" Target="https://podminky.urs.cz/item/CS_URS_2023_02/642944121" TargetMode="External" /><Relationship Id="rId9" Type="http://schemas.openxmlformats.org/officeDocument/2006/relationships/hyperlink" Target="https://podminky.urs.cz/item/CS_URS_2023_02/949101111" TargetMode="External" /><Relationship Id="rId10" Type="http://schemas.openxmlformats.org/officeDocument/2006/relationships/hyperlink" Target="https://podminky.urs.cz/item/CS_URS_2023_02/953961113" TargetMode="External" /><Relationship Id="rId11" Type="http://schemas.openxmlformats.org/officeDocument/2006/relationships/hyperlink" Target="https://podminky.urs.cz/item/CS_URS_2023_02/953961114" TargetMode="External" /><Relationship Id="rId12" Type="http://schemas.openxmlformats.org/officeDocument/2006/relationships/hyperlink" Target="https://podminky.urs.cz/item/CS_URS_2023_02/962031133" TargetMode="External" /><Relationship Id="rId13" Type="http://schemas.openxmlformats.org/officeDocument/2006/relationships/hyperlink" Target="https://podminky.urs.cz/item/CS_URS_2023_02/965042221" TargetMode="External" /><Relationship Id="rId14" Type="http://schemas.openxmlformats.org/officeDocument/2006/relationships/hyperlink" Target="https://podminky.urs.cz/item/CS_URS_2023_02/965046111" TargetMode="External" /><Relationship Id="rId15" Type="http://schemas.openxmlformats.org/officeDocument/2006/relationships/hyperlink" Target="https://podminky.urs.cz/item/CS_URS_2023_02/965046119" TargetMode="External" /><Relationship Id="rId16" Type="http://schemas.openxmlformats.org/officeDocument/2006/relationships/hyperlink" Target="https://podminky.urs.cz/item/CS_URS_2023_02/978013191" TargetMode="External" /><Relationship Id="rId17" Type="http://schemas.openxmlformats.org/officeDocument/2006/relationships/hyperlink" Target="https://podminky.urs.cz/item/CS_URS_2023_02/997013153" TargetMode="External" /><Relationship Id="rId18" Type="http://schemas.openxmlformats.org/officeDocument/2006/relationships/hyperlink" Target="https://podminky.urs.cz/item/CS_URS_2023_02/997013501" TargetMode="External" /><Relationship Id="rId19" Type="http://schemas.openxmlformats.org/officeDocument/2006/relationships/hyperlink" Target="https://podminky.urs.cz/item/CS_URS_2023_02/997013509" TargetMode="External" /><Relationship Id="rId20" Type="http://schemas.openxmlformats.org/officeDocument/2006/relationships/hyperlink" Target="https://podminky.urs.cz/item/CS_URS_2023_02/997013631" TargetMode="External" /><Relationship Id="rId21" Type="http://schemas.openxmlformats.org/officeDocument/2006/relationships/hyperlink" Target="https://podminky.urs.cz/item/CS_URS_2023_02/997013813" TargetMode="External" /><Relationship Id="rId22" Type="http://schemas.openxmlformats.org/officeDocument/2006/relationships/hyperlink" Target="https://podminky.urs.cz/item/CS_URS_2023_02/725291641" TargetMode="External" /><Relationship Id="rId23" Type="http://schemas.openxmlformats.org/officeDocument/2006/relationships/hyperlink" Target="https://podminky.urs.cz/item/CS_URS_2023_02/725291706" TargetMode="External" /><Relationship Id="rId24" Type="http://schemas.openxmlformats.org/officeDocument/2006/relationships/hyperlink" Target="https://podminky.urs.cz/item/CS_URS_2023_02/725291712" TargetMode="External" /><Relationship Id="rId25" Type="http://schemas.openxmlformats.org/officeDocument/2006/relationships/hyperlink" Target="https://podminky.urs.cz/item/CS_URS_2023_02/725291722" TargetMode="External" /><Relationship Id="rId26" Type="http://schemas.openxmlformats.org/officeDocument/2006/relationships/hyperlink" Target="https://podminky.urs.cz/item/CS_URS_2023_02/741310003" TargetMode="External" /><Relationship Id="rId27" Type="http://schemas.openxmlformats.org/officeDocument/2006/relationships/hyperlink" Target="https://podminky.urs.cz/item/CS_URS_2023_02/786681001" TargetMode="External" /><Relationship Id="rId28" Type="http://schemas.openxmlformats.org/officeDocument/2006/relationships/hyperlink" Target="https://podminky.urs.cz/item/CS_URS_2023_02/763111313" TargetMode="External" /><Relationship Id="rId29" Type="http://schemas.openxmlformats.org/officeDocument/2006/relationships/hyperlink" Target="https://podminky.urs.cz/item/CS_URS_2023_02/763135101" TargetMode="External" /><Relationship Id="rId30" Type="http://schemas.openxmlformats.org/officeDocument/2006/relationships/hyperlink" Target="https://podminky.urs.cz/item/CS_URS_2023_02/763135812" TargetMode="External" /><Relationship Id="rId31" Type="http://schemas.openxmlformats.org/officeDocument/2006/relationships/hyperlink" Target="https://podminky.urs.cz/item/CS_URS_2023_02/998763302" TargetMode="External" /><Relationship Id="rId32" Type="http://schemas.openxmlformats.org/officeDocument/2006/relationships/hyperlink" Target="https://podminky.urs.cz/item/CS_URS_2023_02/998763381" TargetMode="External" /><Relationship Id="rId33" Type="http://schemas.openxmlformats.org/officeDocument/2006/relationships/hyperlink" Target="https://podminky.urs.cz/item/CS_URS_2023_02/766621501" TargetMode="External" /><Relationship Id="rId34" Type="http://schemas.openxmlformats.org/officeDocument/2006/relationships/hyperlink" Target="https://podminky.urs.cz/item/CS_URS_2023_02/766622115" TargetMode="External" /><Relationship Id="rId35" Type="http://schemas.openxmlformats.org/officeDocument/2006/relationships/hyperlink" Target="https://podminky.urs.cz/item/CS_URS_2023_02/766662811" TargetMode="External" /><Relationship Id="rId36" Type="http://schemas.openxmlformats.org/officeDocument/2006/relationships/hyperlink" Target="https://podminky.urs.cz/item/CS_URS_2023_02/767641112" TargetMode="External" /><Relationship Id="rId37" Type="http://schemas.openxmlformats.org/officeDocument/2006/relationships/hyperlink" Target="https://podminky.urs.cz/item/CS_URS_2023_02/766691914" TargetMode="External" /><Relationship Id="rId38" Type="http://schemas.openxmlformats.org/officeDocument/2006/relationships/hyperlink" Target="https://podminky.urs.cz/item/CS_URS_2023_02/766811111" TargetMode="External" /><Relationship Id="rId39" Type="http://schemas.openxmlformats.org/officeDocument/2006/relationships/hyperlink" Target="https://podminky.urs.cz/item/CS_URS_2023_02/766812840" TargetMode="External" /><Relationship Id="rId40" Type="http://schemas.openxmlformats.org/officeDocument/2006/relationships/hyperlink" Target="https://podminky.urs.cz/item/CS_URS_2023_02/998766102" TargetMode="External" /><Relationship Id="rId41" Type="http://schemas.openxmlformats.org/officeDocument/2006/relationships/hyperlink" Target="https://podminky.urs.cz/item/CS_URS_2023_02/767995113" TargetMode="External" /><Relationship Id="rId42" Type="http://schemas.openxmlformats.org/officeDocument/2006/relationships/hyperlink" Target="https://podminky.urs.cz/item/CS_URS_2023_02/771121011" TargetMode="External" /><Relationship Id="rId43" Type="http://schemas.openxmlformats.org/officeDocument/2006/relationships/hyperlink" Target="https://podminky.urs.cz/item/CS_URS_2023_02/771161011" TargetMode="External" /><Relationship Id="rId44" Type="http://schemas.openxmlformats.org/officeDocument/2006/relationships/hyperlink" Target="https://podminky.urs.cz/item/CS_URS_2023_02/771571810" TargetMode="External" /><Relationship Id="rId45" Type="http://schemas.openxmlformats.org/officeDocument/2006/relationships/hyperlink" Target="https://podminky.urs.cz/item/CS_URS_2023_02/771574262.1" TargetMode="External" /><Relationship Id="rId46" Type="http://schemas.openxmlformats.org/officeDocument/2006/relationships/hyperlink" Target="https://podminky.urs.cz/item/CS_URS_2023_02/771577114" TargetMode="External" /><Relationship Id="rId47" Type="http://schemas.openxmlformats.org/officeDocument/2006/relationships/hyperlink" Target="https://podminky.urs.cz/item/CS_URS_2023_02/775141124" TargetMode="External" /><Relationship Id="rId48" Type="http://schemas.openxmlformats.org/officeDocument/2006/relationships/hyperlink" Target="https://podminky.urs.cz/item/CS_URS_2023_02/776111116" TargetMode="External" /><Relationship Id="rId49" Type="http://schemas.openxmlformats.org/officeDocument/2006/relationships/hyperlink" Target="https://podminky.urs.cz/item/CS_URS_2023_02/776111311" TargetMode="External" /><Relationship Id="rId50" Type="http://schemas.openxmlformats.org/officeDocument/2006/relationships/hyperlink" Target="https://podminky.urs.cz/item/CS_URS_2023_02/776121112" TargetMode="External" /><Relationship Id="rId51" Type="http://schemas.openxmlformats.org/officeDocument/2006/relationships/hyperlink" Target="https://podminky.urs.cz/item/CS_URS_2023_02/776141114" TargetMode="External" /><Relationship Id="rId52" Type="http://schemas.openxmlformats.org/officeDocument/2006/relationships/hyperlink" Target="https://podminky.urs.cz/item/CS_URS_2023_02/776201812" TargetMode="External" /><Relationship Id="rId53" Type="http://schemas.openxmlformats.org/officeDocument/2006/relationships/hyperlink" Target="https://podminky.urs.cz/item/CS_URS_2023_02/776231111" TargetMode="External" /><Relationship Id="rId54" Type="http://schemas.openxmlformats.org/officeDocument/2006/relationships/hyperlink" Target="https://podminky.urs.cz/item/CS_URS_2023_02/776411224" TargetMode="External" /><Relationship Id="rId55" Type="http://schemas.openxmlformats.org/officeDocument/2006/relationships/hyperlink" Target="https://podminky.urs.cz/item/CS_URS_2023_02/776421311" TargetMode="External" /><Relationship Id="rId56" Type="http://schemas.openxmlformats.org/officeDocument/2006/relationships/hyperlink" Target="https://podminky.urs.cz/item/CS_URS_2023_02/998776102" TargetMode="External" /><Relationship Id="rId57" Type="http://schemas.openxmlformats.org/officeDocument/2006/relationships/hyperlink" Target="https://podminky.urs.cz/item/CS_URS_2023_02/781121011" TargetMode="External" /><Relationship Id="rId58" Type="http://schemas.openxmlformats.org/officeDocument/2006/relationships/hyperlink" Target="https://podminky.urs.cz/item/CS_URS_2023_02/781151031" TargetMode="External" /><Relationship Id="rId59" Type="http://schemas.openxmlformats.org/officeDocument/2006/relationships/hyperlink" Target="https://podminky.urs.cz/item/CS_URS_2023_02/781151041" TargetMode="External" /><Relationship Id="rId60" Type="http://schemas.openxmlformats.org/officeDocument/2006/relationships/hyperlink" Target="https://podminky.urs.cz/item/CS_URS_2023_02/781471810" TargetMode="External" /><Relationship Id="rId61" Type="http://schemas.openxmlformats.org/officeDocument/2006/relationships/hyperlink" Target="https://podminky.urs.cz/item/CS_URS_2023_02/781474113" TargetMode="External" /><Relationship Id="rId62" Type="http://schemas.openxmlformats.org/officeDocument/2006/relationships/hyperlink" Target="https://podminky.urs.cz/item/CS_URS_2023_02/781477114" TargetMode="External" /><Relationship Id="rId63" Type="http://schemas.openxmlformats.org/officeDocument/2006/relationships/hyperlink" Target="https://podminky.urs.cz/item/CS_URS_2023_02/781494511" TargetMode="External" /><Relationship Id="rId64" Type="http://schemas.openxmlformats.org/officeDocument/2006/relationships/hyperlink" Target="https://podminky.urs.cz/item/CS_URS_2023_02/781495115" TargetMode="External" /><Relationship Id="rId65" Type="http://schemas.openxmlformats.org/officeDocument/2006/relationships/hyperlink" Target="https://podminky.urs.cz/item/CS_URS_2023_02/783301303" TargetMode="External" /><Relationship Id="rId66" Type="http://schemas.openxmlformats.org/officeDocument/2006/relationships/hyperlink" Target="https://podminky.urs.cz/item/CS_URS_2023_02/783301401" TargetMode="External" /><Relationship Id="rId67" Type="http://schemas.openxmlformats.org/officeDocument/2006/relationships/hyperlink" Target="https://podminky.urs.cz/item/CS_URS_2023_02/783314101" TargetMode="External" /><Relationship Id="rId68" Type="http://schemas.openxmlformats.org/officeDocument/2006/relationships/hyperlink" Target="https://podminky.urs.cz/item/CS_URS_2023_02/783315101" TargetMode="External" /><Relationship Id="rId69" Type="http://schemas.openxmlformats.org/officeDocument/2006/relationships/hyperlink" Target="https://podminky.urs.cz/item/CS_URS_2023_02/783317101" TargetMode="External" /><Relationship Id="rId70" Type="http://schemas.openxmlformats.org/officeDocument/2006/relationships/hyperlink" Target="https://podminky.urs.cz/item/CS_URS_2023_02/783343101" TargetMode="External" /><Relationship Id="rId71" Type="http://schemas.openxmlformats.org/officeDocument/2006/relationships/hyperlink" Target="https://podminky.urs.cz/item/CS_URS_2023_02/784171101" TargetMode="External" /><Relationship Id="rId72" Type="http://schemas.openxmlformats.org/officeDocument/2006/relationships/hyperlink" Target="https://podminky.urs.cz/item/CS_URS_2023_02/784171111" TargetMode="External" /><Relationship Id="rId73" Type="http://schemas.openxmlformats.org/officeDocument/2006/relationships/hyperlink" Target="https://podminky.urs.cz/item/CS_URS_2023_02/784171121" TargetMode="External" /><Relationship Id="rId74" Type="http://schemas.openxmlformats.org/officeDocument/2006/relationships/hyperlink" Target="https://podminky.urs.cz/item/CS_URS_2023_02/784181101" TargetMode="External" /><Relationship Id="rId75" Type="http://schemas.openxmlformats.org/officeDocument/2006/relationships/hyperlink" Target="https://podminky.urs.cz/item/CS_URS_2023_02/784211101" TargetMode="External" /><Relationship Id="rId76" Type="http://schemas.openxmlformats.org/officeDocument/2006/relationships/hyperlink" Target="https://podminky.urs.cz/item/CS_URS_2023_02/786624111" TargetMode="External" /><Relationship Id="rId77" Type="http://schemas.openxmlformats.org/officeDocument/2006/relationships/hyperlink" Target="https://podminky.urs.cz/item/CS_URS_2023_02/HZS1302" TargetMode="External" /><Relationship Id="rId78" Type="http://schemas.openxmlformats.org/officeDocument/2006/relationships/hyperlink" Target="https://podminky.urs.cz/item/CS_URS_2023_02/HZS2491" TargetMode="External" /><Relationship Id="rId79" Type="http://schemas.openxmlformats.org/officeDocument/2006/relationships/hyperlink" Target="https://podminky.urs.cz/item/CS_URS_2023_02/020001000" TargetMode="External" /><Relationship Id="rId80" Type="http://schemas.openxmlformats.org/officeDocument/2006/relationships/hyperlink" Target="https://podminky.urs.cz/item/CS_URS_2023_02/040001000" TargetMode="External" /><Relationship Id="rId81" Type="http://schemas.openxmlformats.org/officeDocument/2006/relationships/hyperlink" Target="https://podminky.urs.cz/item/CS_URS_2023_02/045002000" TargetMode="External" /><Relationship Id="rId82" Type="http://schemas.openxmlformats.org/officeDocument/2006/relationships/hyperlink" Target="https://podminky.urs.cz/item/CS_URS_2023_02/070001000" TargetMode="External" /><Relationship Id="rId8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1171803" TargetMode="External" /><Relationship Id="rId2" Type="http://schemas.openxmlformats.org/officeDocument/2006/relationships/hyperlink" Target="https://podminky.urs.cz/item/CS_URS_2023_02/721171808" TargetMode="External" /><Relationship Id="rId3" Type="http://schemas.openxmlformats.org/officeDocument/2006/relationships/hyperlink" Target="https://podminky.urs.cz/item/CS_URS_2023_02/721171902" TargetMode="External" /><Relationship Id="rId4" Type="http://schemas.openxmlformats.org/officeDocument/2006/relationships/hyperlink" Target="https://podminky.urs.cz/item/CS_URS_2023_02/721171903" TargetMode="External" /><Relationship Id="rId5" Type="http://schemas.openxmlformats.org/officeDocument/2006/relationships/hyperlink" Target="https://podminky.urs.cz/item/CS_URS_2023_02/721171905" TargetMode="External" /><Relationship Id="rId6" Type="http://schemas.openxmlformats.org/officeDocument/2006/relationships/hyperlink" Target="https://podminky.urs.cz/item/CS_URS_2023_02/721175201" TargetMode="External" /><Relationship Id="rId7" Type="http://schemas.openxmlformats.org/officeDocument/2006/relationships/hyperlink" Target="https://podminky.urs.cz/item/CS_URS_2023_02/721175202" TargetMode="External" /><Relationship Id="rId8" Type="http://schemas.openxmlformats.org/officeDocument/2006/relationships/hyperlink" Target="https://podminky.urs.cz/item/CS_URS_2023_02/721175203" TargetMode="External" /><Relationship Id="rId9" Type="http://schemas.openxmlformats.org/officeDocument/2006/relationships/hyperlink" Target="https://podminky.urs.cz/item/CS_URS_2023_02/721175205" TargetMode="External" /><Relationship Id="rId10" Type="http://schemas.openxmlformats.org/officeDocument/2006/relationships/hyperlink" Target="https://podminky.urs.cz/item/CS_URS_2023_02/721194104" TargetMode="External" /><Relationship Id="rId11" Type="http://schemas.openxmlformats.org/officeDocument/2006/relationships/hyperlink" Target="https://podminky.urs.cz/item/CS_URS_2023_02/721194105" TargetMode="External" /><Relationship Id="rId12" Type="http://schemas.openxmlformats.org/officeDocument/2006/relationships/hyperlink" Target="https://podminky.urs.cz/item/CS_URS_2023_02/721194109" TargetMode="External" /><Relationship Id="rId13" Type="http://schemas.openxmlformats.org/officeDocument/2006/relationships/hyperlink" Target="https://podminky.urs.cz/item/CS_URS_2023_02/721211421" TargetMode="External" /><Relationship Id="rId14" Type="http://schemas.openxmlformats.org/officeDocument/2006/relationships/hyperlink" Target="https://podminky.urs.cz/item/CS_URS_2023_02/721220801" TargetMode="External" /><Relationship Id="rId15" Type="http://schemas.openxmlformats.org/officeDocument/2006/relationships/hyperlink" Target="https://podminky.urs.cz/item/CS_URS_2023_02/721229111" TargetMode="External" /><Relationship Id="rId16" Type="http://schemas.openxmlformats.org/officeDocument/2006/relationships/hyperlink" Target="https://podminky.urs.cz/item/CS_URS_2023_02/721290111" TargetMode="External" /><Relationship Id="rId17" Type="http://schemas.openxmlformats.org/officeDocument/2006/relationships/hyperlink" Target="https://podminky.urs.cz/item/CS_URS_2023_02/998721102" TargetMode="External" /><Relationship Id="rId18" Type="http://schemas.openxmlformats.org/officeDocument/2006/relationships/hyperlink" Target="https://podminky.urs.cz/item/CS_URS_2023_02/722130801" TargetMode="External" /><Relationship Id="rId19" Type="http://schemas.openxmlformats.org/officeDocument/2006/relationships/hyperlink" Target="https://podminky.urs.cz/item/CS_URS_2023_02/722174022" TargetMode="External" /><Relationship Id="rId20" Type="http://schemas.openxmlformats.org/officeDocument/2006/relationships/hyperlink" Target="https://podminky.urs.cz/item/CS_URS_2023_02/722174023" TargetMode="External" /><Relationship Id="rId21" Type="http://schemas.openxmlformats.org/officeDocument/2006/relationships/hyperlink" Target="https://podminky.urs.cz/item/CS_URS_2023_02/722179191" TargetMode="External" /><Relationship Id="rId22" Type="http://schemas.openxmlformats.org/officeDocument/2006/relationships/hyperlink" Target="https://podminky.urs.cz/item/CS_URS_2023_02/722179192" TargetMode="External" /><Relationship Id="rId23" Type="http://schemas.openxmlformats.org/officeDocument/2006/relationships/hyperlink" Target="https://podminky.urs.cz/item/CS_URS_2023_02/722181221" TargetMode="External" /><Relationship Id="rId24" Type="http://schemas.openxmlformats.org/officeDocument/2006/relationships/hyperlink" Target="https://podminky.urs.cz/item/CS_URS_2023_02/722181222" TargetMode="External" /><Relationship Id="rId25" Type="http://schemas.openxmlformats.org/officeDocument/2006/relationships/hyperlink" Target="https://podminky.urs.cz/item/CS_URS_2023_02/722181241" TargetMode="External" /><Relationship Id="rId26" Type="http://schemas.openxmlformats.org/officeDocument/2006/relationships/hyperlink" Target="https://podminky.urs.cz/item/CS_URS_2023_02/722181242" TargetMode="External" /><Relationship Id="rId27" Type="http://schemas.openxmlformats.org/officeDocument/2006/relationships/hyperlink" Target="https://podminky.urs.cz/item/CS_URS_2023_02/722181812" TargetMode="External" /><Relationship Id="rId28" Type="http://schemas.openxmlformats.org/officeDocument/2006/relationships/hyperlink" Target="https://podminky.urs.cz/item/CS_URS_2023_02/722190401" TargetMode="External" /><Relationship Id="rId29" Type="http://schemas.openxmlformats.org/officeDocument/2006/relationships/hyperlink" Target="https://podminky.urs.cz/item/CS_URS_2023_02/722190901" TargetMode="External" /><Relationship Id="rId30" Type="http://schemas.openxmlformats.org/officeDocument/2006/relationships/hyperlink" Target="https://podminky.urs.cz/item/CS_URS_2023_02/722220111" TargetMode="External" /><Relationship Id="rId31" Type="http://schemas.openxmlformats.org/officeDocument/2006/relationships/hyperlink" Target="https://podminky.urs.cz/item/CS_URS_2023_02/722220121" TargetMode="External" /><Relationship Id="rId32" Type="http://schemas.openxmlformats.org/officeDocument/2006/relationships/hyperlink" Target="https://podminky.urs.cz/item/CS_URS_2023_02/722220851" TargetMode="External" /><Relationship Id="rId33" Type="http://schemas.openxmlformats.org/officeDocument/2006/relationships/hyperlink" Target="https://podminky.urs.cz/item/CS_URS_2023_02/722220861" TargetMode="External" /><Relationship Id="rId34" Type="http://schemas.openxmlformats.org/officeDocument/2006/relationships/hyperlink" Target="https://podminky.urs.cz/item/CS_URS_2023_02/722232043" TargetMode="External" /><Relationship Id="rId35" Type="http://schemas.openxmlformats.org/officeDocument/2006/relationships/hyperlink" Target="https://podminky.urs.cz/item/CS_URS_2023_02/722290234" TargetMode="External" /><Relationship Id="rId36" Type="http://schemas.openxmlformats.org/officeDocument/2006/relationships/hyperlink" Target="https://podminky.urs.cz/item/CS_URS_2023_02/722290246" TargetMode="External" /><Relationship Id="rId37" Type="http://schemas.openxmlformats.org/officeDocument/2006/relationships/hyperlink" Target="https://podminky.urs.cz/item/CS_URS_2023_02/998722102" TargetMode="External" /><Relationship Id="rId38" Type="http://schemas.openxmlformats.org/officeDocument/2006/relationships/hyperlink" Target="https://podminky.urs.cz/item/CS_URS_2023_02/725110811" TargetMode="External" /><Relationship Id="rId39" Type="http://schemas.openxmlformats.org/officeDocument/2006/relationships/hyperlink" Target="https://podminky.urs.cz/item/CS_URS_2023_02/725112022" TargetMode="External" /><Relationship Id="rId40" Type="http://schemas.openxmlformats.org/officeDocument/2006/relationships/hyperlink" Target="https://podminky.urs.cz/item/CS_URS_2023_02/725112171" TargetMode="External" /><Relationship Id="rId41" Type="http://schemas.openxmlformats.org/officeDocument/2006/relationships/hyperlink" Target="https://podminky.urs.cz/item/CS_URS_2023_02/725210821" TargetMode="External" /><Relationship Id="rId42" Type="http://schemas.openxmlformats.org/officeDocument/2006/relationships/hyperlink" Target="https://podminky.urs.cz/item/CS_URS_2023_02/725211601" TargetMode="External" /><Relationship Id="rId43" Type="http://schemas.openxmlformats.org/officeDocument/2006/relationships/hyperlink" Target="https://podminky.urs.cz/item/CS_URS_2023_02/725211661" TargetMode="External" /><Relationship Id="rId44" Type="http://schemas.openxmlformats.org/officeDocument/2006/relationships/hyperlink" Target="https://podminky.urs.cz/item/CS_URS_2023_02/725211705" TargetMode="External" /><Relationship Id="rId45" Type="http://schemas.openxmlformats.org/officeDocument/2006/relationships/hyperlink" Target="https://podminky.urs.cz/item/CS_URS_2023_02/725240811" TargetMode="External" /><Relationship Id="rId46" Type="http://schemas.openxmlformats.org/officeDocument/2006/relationships/hyperlink" Target="https://podminky.urs.cz/item/CS_URS_2023_02/725240812" TargetMode="External" /><Relationship Id="rId47" Type="http://schemas.openxmlformats.org/officeDocument/2006/relationships/hyperlink" Target="https://podminky.urs.cz/item/CS_URS_2023_02/725241113" TargetMode="External" /><Relationship Id="rId48" Type="http://schemas.openxmlformats.org/officeDocument/2006/relationships/hyperlink" Target="https://podminky.urs.cz/item/CS_URS_2023_02/725244323" TargetMode="External" /><Relationship Id="rId49" Type="http://schemas.openxmlformats.org/officeDocument/2006/relationships/hyperlink" Target="https://podminky.urs.cz/item/CS_URS_2023_02/725291111" TargetMode="External" /><Relationship Id="rId50" Type="http://schemas.openxmlformats.org/officeDocument/2006/relationships/hyperlink" Target="https://podminky.urs.cz/item/CS_URS_2023_02/725291511" TargetMode="External" /><Relationship Id="rId51" Type="http://schemas.openxmlformats.org/officeDocument/2006/relationships/hyperlink" Target="https://podminky.urs.cz/item/CS_URS_2023_02/725291521" TargetMode="External" /><Relationship Id="rId52" Type="http://schemas.openxmlformats.org/officeDocument/2006/relationships/hyperlink" Target="https://podminky.urs.cz/item/CS_URS_2023_02/725291531" TargetMode="External" /><Relationship Id="rId53" Type="http://schemas.openxmlformats.org/officeDocument/2006/relationships/hyperlink" Target="https://podminky.urs.cz/item/CS_URS_2023_02/725310823" TargetMode="External" /><Relationship Id="rId54" Type="http://schemas.openxmlformats.org/officeDocument/2006/relationships/hyperlink" Target="https://podminky.urs.cz/item/CS_URS_2023_02/725311121" TargetMode="External" /><Relationship Id="rId55" Type="http://schemas.openxmlformats.org/officeDocument/2006/relationships/hyperlink" Target="https://podminky.urs.cz/item/CS_URS_2023_02/725820801" TargetMode="External" /><Relationship Id="rId56" Type="http://schemas.openxmlformats.org/officeDocument/2006/relationships/hyperlink" Target="https://podminky.urs.cz/item/CS_URS_2023_02/725820802" TargetMode="External" /><Relationship Id="rId57" Type="http://schemas.openxmlformats.org/officeDocument/2006/relationships/hyperlink" Target="https://podminky.urs.cz/item/CS_URS_2023_02/725821325" TargetMode="External" /><Relationship Id="rId58" Type="http://schemas.openxmlformats.org/officeDocument/2006/relationships/hyperlink" Target="https://podminky.urs.cz/item/CS_URS_2023_02/725822611" TargetMode="External" /><Relationship Id="rId59" Type="http://schemas.openxmlformats.org/officeDocument/2006/relationships/hyperlink" Target="https://podminky.urs.cz/item/CS_URS_2023_02/725840850" TargetMode="External" /><Relationship Id="rId60" Type="http://schemas.openxmlformats.org/officeDocument/2006/relationships/hyperlink" Target="https://podminky.urs.cz/item/CS_URS_2023_02/725841354" TargetMode="External" /><Relationship Id="rId61" Type="http://schemas.openxmlformats.org/officeDocument/2006/relationships/hyperlink" Target="https://podminky.urs.cz/item/CS_URS_2023_02/725860811" TargetMode="External" /><Relationship Id="rId62" Type="http://schemas.openxmlformats.org/officeDocument/2006/relationships/hyperlink" Target="https://podminky.urs.cz/item/CS_URS_2023_02/725860812" TargetMode="External" /><Relationship Id="rId63" Type="http://schemas.openxmlformats.org/officeDocument/2006/relationships/hyperlink" Target="https://podminky.urs.cz/item/CS_URS_2023_02/725861102" TargetMode="External" /><Relationship Id="rId64" Type="http://schemas.openxmlformats.org/officeDocument/2006/relationships/hyperlink" Target="https://podminky.urs.cz/item/CS_URS_2023_02/725862103" TargetMode="External" /><Relationship Id="rId65" Type="http://schemas.openxmlformats.org/officeDocument/2006/relationships/hyperlink" Target="https://podminky.urs.cz/item/CS_URS_2023_02/725865311" TargetMode="External" /><Relationship Id="rId66" Type="http://schemas.openxmlformats.org/officeDocument/2006/relationships/hyperlink" Target="https://podminky.urs.cz/item/CS_URS_2023_02/998725102" TargetMode="External" /><Relationship Id="rId67" Type="http://schemas.openxmlformats.org/officeDocument/2006/relationships/hyperlink" Target="https://podminky.urs.cz/item/CS_URS_2023_02/726111031" TargetMode="External" /><Relationship Id="rId68" Type="http://schemas.openxmlformats.org/officeDocument/2006/relationships/hyperlink" Target="https://podminky.urs.cz/item/CS_URS_2023_02/726191001" TargetMode="External" /><Relationship Id="rId69" Type="http://schemas.openxmlformats.org/officeDocument/2006/relationships/hyperlink" Target="https://podminky.urs.cz/item/CS_URS_2023_02/998726112" TargetMode="External" /><Relationship Id="rId70" Type="http://schemas.openxmlformats.org/officeDocument/2006/relationships/hyperlink" Target="https://podminky.urs.cz/item/CS_URS_2023_02/733110806" TargetMode="External" /><Relationship Id="rId71" Type="http://schemas.openxmlformats.org/officeDocument/2006/relationships/hyperlink" Target="https://podminky.urs.cz/item/CS_URS_2023_02/733191913" TargetMode="External" /><Relationship Id="rId72" Type="http://schemas.openxmlformats.org/officeDocument/2006/relationships/hyperlink" Target="https://podminky.urs.cz/item/CS_URS_2023_02/733191923" TargetMode="External" /><Relationship Id="rId73" Type="http://schemas.openxmlformats.org/officeDocument/2006/relationships/hyperlink" Target="https://podminky.urs.cz/item/CS_URS_2023_02/733223301" TargetMode="External" /><Relationship Id="rId74" Type="http://schemas.openxmlformats.org/officeDocument/2006/relationships/hyperlink" Target="https://podminky.urs.cz/item/CS_URS_2023_02/733291101" TargetMode="External" /><Relationship Id="rId75" Type="http://schemas.openxmlformats.org/officeDocument/2006/relationships/hyperlink" Target="https://podminky.urs.cz/item/CS_URS_2023_02/998733102" TargetMode="External" /><Relationship Id="rId76" Type="http://schemas.openxmlformats.org/officeDocument/2006/relationships/hyperlink" Target="https://podminky.urs.cz/item/CS_URS_2023_02/734209105" TargetMode="External" /><Relationship Id="rId77" Type="http://schemas.openxmlformats.org/officeDocument/2006/relationships/hyperlink" Target="https://podminky.urs.cz/item/CS_URS_2023_02/734209113" TargetMode="External" /><Relationship Id="rId78" Type="http://schemas.openxmlformats.org/officeDocument/2006/relationships/hyperlink" Target="https://podminky.urs.cz/item/CS_URS_2023_02/734221132" TargetMode="External" /><Relationship Id="rId79" Type="http://schemas.openxmlformats.org/officeDocument/2006/relationships/hyperlink" Target="https://podminky.urs.cz/item/CS_URS_2023_02/998734102" TargetMode="External" /><Relationship Id="rId80" Type="http://schemas.openxmlformats.org/officeDocument/2006/relationships/hyperlink" Target="https://podminky.urs.cz/item/CS_URS_2023_02/735000911" TargetMode="External" /><Relationship Id="rId81" Type="http://schemas.openxmlformats.org/officeDocument/2006/relationships/hyperlink" Target="https://podminky.urs.cz/item/CS_URS_2023_02/735000912" TargetMode="External" /><Relationship Id="rId82" Type="http://schemas.openxmlformats.org/officeDocument/2006/relationships/hyperlink" Target="https://podminky.urs.cz/item/CS_URS_2023_02/735151577" TargetMode="External" /><Relationship Id="rId83" Type="http://schemas.openxmlformats.org/officeDocument/2006/relationships/hyperlink" Target="https://podminky.urs.cz/item/CS_URS_2023_02/735151597" TargetMode="External" /><Relationship Id="rId84" Type="http://schemas.openxmlformats.org/officeDocument/2006/relationships/hyperlink" Target="https://podminky.urs.cz/item/CS_URS_2023_02/735191905" TargetMode="External" /><Relationship Id="rId85" Type="http://schemas.openxmlformats.org/officeDocument/2006/relationships/hyperlink" Target="https://podminky.urs.cz/item/CS_URS_2023_02/735191910" TargetMode="External" /><Relationship Id="rId86" Type="http://schemas.openxmlformats.org/officeDocument/2006/relationships/hyperlink" Target="https://podminky.urs.cz/item/CS_URS_2023_02/735494811" TargetMode="External" /><Relationship Id="rId87" Type="http://schemas.openxmlformats.org/officeDocument/2006/relationships/hyperlink" Target="https://podminky.urs.cz/item/CS_URS_2023_02/998735102" TargetMode="External" /><Relationship Id="rId88" Type="http://schemas.openxmlformats.org/officeDocument/2006/relationships/hyperlink" Target="https://podminky.urs.cz/item/CS_URS_2023_02/HZS2212" TargetMode="External" /><Relationship Id="rId89" Type="http://schemas.openxmlformats.org/officeDocument/2006/relationships/hyperlink" Target="https://podminky.urs.cz/item/CS_URS_2023_02/HZS2222" TargetMode="External" /><Relationship Id="rId90" Type="http://schemas.openxmlformats.org/officeDocument/2006/relationships/hyperlink" Target="https://podminky.urs.cz/item/CS_URS_2023_02/HZS2491" TargetMode="External" /><Relationship Id="rId9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36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HavNem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gynekologicko-porodního a novorozeneckého oddělení nemocnice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Nemocnice Havíčov, p.o.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7. 11. 2023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>Amun Pro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Stavba'!J30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'01 - Stavba'!P102</f>
        <v>0</v>
      </c>
      <c r="AV55" s="120">
        <f>'01 - Stavba'!J33</f>
        <v>0</v>
      </c>
      <c r="AW55" s="120">
        <f>'01 - Stavba'!J34</f>
        <v>0</v>
      </c>
      <c r="AX55" s="120">
        <f>'01 - Stavba'!J35</f>
        <v>0</v>
      </c>
      <c r="AY55" s="120">
        <f>'01 - Stavba'!J36</f>
        <v>0</v>
      </c>
      <c r="AZ55" s="120">
        <f>'01 - Stavba'!F33</f>
        <v>0</v>
      </c>
      <c r="BA55" s="120">
        <f>'01 - Stavba'!F34</f>
        <v>0</v>
      </c>
      <c r="BB55" s="120">
        <f>'01 - Stavba'!F35</f>
        <v>0</v>
      </c>
      <c r="BC55" s="120">
        <f>'01 - Stavba'!F36</f>
        <v>0</v>
      </c>
      <c r="BD55" s="122">
        <f>'01 - Stavba'!F37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ZTI'!J30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'02 - ZTI'!P88</f>
        <v>0</v>
      </c>
      <c r="AV56" s="120">
        <f>'02 - ZTI'!J33</f>
        <v>0</v>
      </c>
      <c r="AW56" s="120">
        <f>'02 - ZTI'!J34</f>
        <v>0</v>
      </c>
      <c r="AX56" s="120">
        <f>'02 - ZTI'!J35</f>
        <v>0</v>
      </c>
      <c r="AY56" s="120">
        <f>'02 - ZTI'!J36</f>
        <v>0</v>
      </c>
      <c r="AZ56" s="120">
        <f>'02 - ZTI'!F33</f>
        <v>0</v>
      </c>
      <c r="BA56" s="120">
        <f>'02 - ZTI'!F34</f>
        <v>0</v>
      </c>
      <c r="BB56" s="120">
        <f>'02 - ZTI'!F35</f>
        <v>0</v>
      </c>
      <c r="BC56" s="120">
        <f>'02 - ZTI'!F36</f>
        <v>0</v>
      </c>
      <c r="BD56" s="122">
        <f>'02 - ZTI'!F37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Medicinální plyny'!J30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'03 - Medicinální plyny'!P83</f>
        <v>0</v>
      </c>
      <c r="AV57" s="120">
        <f>'03 - Medicinální plyny'!J33</f>
        <v>0</v>
      </c>
      <c r="AW57" s="120">
        <f>'03 - Medicinální plyny'!J34</f>
        <v>0</v>
      </c>
      <c r="AX57" s="120">
        <f>'03 - Medicinální plyny'!J35</f>
        <v>0</v>
      </c>
      <c r="AY57" s="120">
        <f>'03 - Medicinální plyny'!J36</f>
        <v>0</v>
      </c>
      <c r="AZ57" s="120">
        <f>'03 - Medicinální plyny'!F33</f>
        <v>0</v>
      </c>
      <c r="BA57" s="120">
        <f>'03 - Medicinální plyny'!F34</f>
        <v>0</v>
      </c>
      <c r="BB57" s="120">
        <f>'03 - Medicinální plyny'!F35</f>
        <v>0</v>
      </c>
      <c r="BC57" s="120">
        <f>'03 - Medicinální plyny'!F36</f>
        <v>0</v>
      </c>
      <c r="BD57" s="122">
        <f>'03 - Medicinální plyny'!F37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VZT'!J30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19">
        <v>0</v>
      </c>
      <c r="AT58" s="120">
        <f>ROUND(SUM(AV58:AW58),2)</f>
        <v>0</v>
      </c>
      <c r="AU58" s="121">
        <f>'04 - VZT'!P83</f>
        <v>0</v>
      </c>
      <c r="AV58" s="120">
        <f>'04 - VZT'!J33</f>
        <v>0</v>
      </c>
      <c r="AW58" s="120">
        <f>'04 - VZT'!J34</f>
        <v>0</v>
      </c>
      <c r="AX58" s="120">
        <f>'04 - VZT'!J35</f>
        <v>0</v>
      </c>
      <c r="AY58" s="120">
        <f>'04 - VZT'!J36</f>
        <v>0</v>
      </c>
      <c r="AZ58" s="120">
        <f>'04 - VZT'!F33</f>
        <v>0</v>
      </c>
      <c r="BA58" s="120">
        <f>'04 - VZT'!F34</f>
        <v>0</v>
      </c>
      <c r="BB58" s="120">
        <f>'04 - VZT'!F35</f>
        <v>0</v>
      </c>
      <c r="BC58" s="120">
        <f>'04 - VZT'!F36</f>
        <v>0</v>
      </c>
      <c r="BD58" s="122">
        <f>'04 - VZT'!F37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7" customFormat="1" ht="16.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'05 - ELEKTRO_SILNOPROUD'!J30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19">
        <v>0</v>
      </c>
      <c r="AT59" s="120">
        <f>ROUND(SUM(AV59:AW59),2)</f>
        <v>0</v>
      </c>
      <c r="AU59" s="121">
        <f>'05 - ELEKTRO_SILNOPROUD'!P85</f>
        <v>0</v>
      </c>
      <c r="AV59" s="120">
        <f>'05 - ELEKTRO_SILNOPROUD'!J33</f>
        <v>0</v>
      </c>
      <c r="AW59" s="120">
        <f>'05 - ELEKTRO_SILNOPROUD'!J34</f>
        <v>0</v>
      </c>
      <c r="AX59" s="120">
        <f>'05 - ELEKTRO_SILNOPROUD'!J35</f>
        <v>0</v>
      </c>
      <c r="AY59" s="120">
        <f>'05 - ELEKTRO_SILNOPROUD'!J36</f>
        <v>0</v>
      </c>
      <c r="AZ59" s="120">
        <f>'05 - ELEKTRO_SILNOPROUD'!F33</f>
        <v>0</v>
      </c>
      <c r="BA59" s="120">
        <f>'05 - ELEKTRO_SILNOPROUD'!F34</f>
        <v>0</v>
      </c>
      <c r="BB59" s="120">
        <f>'05 - ELEKTRO_SILNOPROUD'!F35</f>
        <v>0</v>
      </c>
      <c r="BC59" s="120">
        <f>'05 - ELEKTRO_SILNOPROUD'!F36</f>
        <v>0</v>
      </c>
      <c r="BD59" s="122">
        <f>'05 - ELEKTRO_SILNOPROUD'!F37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7" customFormat="1" ht="16.5" customHeight="1">
      <c r="A60" s="111" t="s">
        <v>77</v>
      </c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'06 - ELEKTRO_SLABOPROUD'!J30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80</v>
      </c>
      <c r="AR60" s="118"/>
      <c r="AS60" s="124">
        <v>0</v>
      </c>
      <c r="AT60" s="125">
        <f>ROUND(SUM(AV60:AW60),2)</f>
        <v>0</v>
      </c>
      <c r="AU60" s="126">
        <f>'06 - ELEKTRO_SLABOPROUD'!P84</f>
        <v>0</v>
      </c>
      <c r="AV60" s="125">
        <f>'06 - ELEKTRO_SLABOPROUD'!J33</f>
        <v>0</v>
      </c>
      <c r="AW60" s="125">
        <f>'06 - ELEKTRO_SLABOPROUD'!J34</f>
        <v>0</v>
      </c>
      <c r="AX60" s="125">
        <f>'06 - ELEKTRO_SLABOPROUD'!J35</f>
        <v>0</v>
      </c>
      <c r="AY60" s="125">
        <f>'06 - ELEKTRO_SLABOPROUD'!J36</f>
        <v>0</v>
      </c>
      <c r="AZ60" s="125">
        <f>'06 - ELEKTRO_SLABOPROUD'!F33</f>
        <v>0</v>
      </c>
      <c r="BA60" s="125">
        <f>'06 - ELEKTRO_SLABOPROUD'!F34</f>
        <v>0</v>
      </c>
      <c r="BB60" s="125">
        <f>'06 - ELEKTRO_SLABOPROUD'!F35</f>
        <v>0</v>
      </c>
      <c r="BC60" s="125">
        <f>'06 - ELEKTRO_SLABOPROUD'!F36</f>
        <v>0</v>
      </c>
      <c r="BD60" s="127">
        <f>'06 - ELEKTRO_SLABOPROUD'!F37</f>
        <v>0</v>
      </c>
      <c r="BE60" s="7"/>
      <c r="BT60" s="123" t="s">
        <v>81</v>
      </c>
      <c r="BV60" s="123" t="s">
        <v>75</v>
      </c>
      <c r="BW60" s="123" t="s">
        <v>98</v>
      </c>
      <c r="BX60" s="123" t="s">
        <v>5</v>
      </c>
      <c r="CL60" s="123" t="s">
        <v>19</v>
      </c>
      <c r="CM60" s="123" t="s">
        <v>83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Be5eEzv131Ieb1balcimMIHSyyNVv+i2kmJBdbxu0ldXZ+MyPHdcTeFq0RqLnU3fZ2eQagcxW7uOOnMy+qg5qA==" hashValue="1iHnEQ6ZH7DoN0oOYu0uBbe+YakNsM0HceN9JTuwIBtN/hN3IAElS5lVJyNicp4dJCQoGUGSY/r5x/INH7bT6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ba'!C2" display="/"/>
    <hyperlink ref="A56" location="'02 - ZTI'!C2" display="/"/>
    <hyperlink ref="A57" location="'03 - Medicinální plyny'!C2" display="/"/>
    <hyperlink ref="A58" location="'04 - VZT'!C2" display="/"/>
    <hyperlink ref="A59" location="'05 - ELEKTRO_SILNOPROUD'!C2" display="/"/>
    <hyperlink ref="A60" location="'06 - ELEKTRO_SLABOPROU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gynekologicko-porodního a novorozeneckého oddělení nemocnice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">
        <v>34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36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ROUND(J102,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ROUND((SUM(BE102:BE474)),  2)</f>
        <v>0</v>
      </c>
      <c r="G33" s="38"/>
      <c r="H33" s="38"/>
      <c r="I33" s="148">
        <v>0.20999999999999999</v>
      </c>
      <c r="J33" s="147">
        <f>ROUND(((SUM(BE102:BE474))*I33),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ROUND((SUM(BF102:BF474)),  2)</f>
        <v>0</v>
      </c>
      <c r="G34" s="38"/>
      <c r="H34" s="38"/>
      <c r="I34" s="148">
        <v>0.14999999999999999</v>
      </c>
      <c r="J34" s="147">
        <f>ROUND(((SUM(BF102:BF474))*I34),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ROUND((SUM(BG102:BG474)),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ROUND((SUM(BH102:BH474)),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ROUND((SUM(BI102:BI474)),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gynekologicko-porodního a novorozeneckého oddělení nemocnice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Stavba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Havíčov, p.o.</v>
      </c>
      <c r="G52" s="40"/>
      <c r="H52" s="40"/>
      <c r="I52" s="32" t="s">
        <v>23</v>
      </c>
      <c r="J52" s="72" t="str">
        <f>IF(J12="","",J12)</f>
        <v>7. 11. 2023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J102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106</v>
      </c>
      <c r="E60" s="168"/>
      <c r="F60" s="168"/>
      <c r="G60" s="168"/>
      <c r="H60" s="168"/>
      <c r="I60" s="168"/>
      <c r="J60" s="169">
        <f>J103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J104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108</v>
      </c>
      <c r="E62" s="174"/>
      <c r="F62" s="174"/>
      <c r="G62" s="174"/>
      <c r="H62" s="174"/>
      <c r="I62" s="174"/>
      <c r="J62" s="175">
        <f>J112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109</v>
      </c>
      <c r="E63" s="174"/>
      <c r="F63" s="174"/>
      <c r="G63" s="174"/>
      <c r="H63" s="174"/>
      <c r="I63" s="174"/>
      <c r="J63" s="175">
        <f>J137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J171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111</v>
      </c>
      <c r="E65" s="168"/>
      <c r="F65" s="168"/>
      <c r="G65" s="168"/>
      <c r="H65" s="168"/>
      <c r="I65" s="168"/>
      <c r="J65" s="169">
        <f>J188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112</v>
      </c>
      <c r="E66" s="174"/>
      <c r="F66" s="174"/>
      <c r="G66" s="174"/>
      <c r="H66" s="174"/>
      <c r="I66" s="174"/>
      <c r="J66" s="175">
        <f>J189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113</v>
      </c>
      <c r="E67" s="174"/>
      <c r="F67" s="174"/>
      <c r="G67" s="174"/>
      <c r="H67" s="174"/>
      <c r="I67" s="174"/>
      <c r="J67" s="175">
        <f>J214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114</v>
      </c>
      <c r="E68" s="174"/>
      <c r="F68" s="174"/>
      <c r="G68" s="174"/>
      <c r="H68" s="174"/>
      <c r="I68" s="174"/>
      <c r="J68" s="175">
        <f>J220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115</v>
      </c>
      <c r="E69" s="174"/>
      <c r="F69" s="174"/>
      <c r="G69" s="174"/>
      <c r="H69" s="174"/>
      <c r="I69" s="174"/>
      <c r="J69" s="175">
        <f>J230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116</v>
      </c>
      <c r="E70" s="174"/>
      <c r="F70" s="174"/>
      <c r="G70" s="174"/>
      <c r="H70" s="174"/>
      <c r="I70" s="174"/>
      <c r="J70" s="175">
        <f>J252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117</v>
      </c>
      <c r="E71" s="174"/>
      <c r="F71" s="174"/>
      <c r="G71" s="174"/>
      <c r="H71" s="174"/>
      <c r="I71" s="174"/>
      <c r="J71" s="175">
        <f>J291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118</v>
      </c>
      <c r="E72" s="174"/>
      <c r="F72" s="174"/>
      <c r="G72" s="174"/>
      <c r="H72" s="174"/>
      <c r="I72" s="174"/>
      <c r="J72" s="175">
        <f>J301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119</v>
      </c>
      <c r="E73" s="174"/>
      <c r="F73" s="174"/>
      <c r="G73" s="174"/>
      <c r="H73" s="174"/>
      <c r="I73" s="174"/>
      <c r="J73" s="175">
        <f>J332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120</v>
      </c>
      <c r="E74" s="174"/>
      <c r="F74" s="174"/>
      <c r="G74" s="174"/>
      <c r="H74" s="174"/>
      <c r="I74" s="174"/>
      <c r="J74" s="175">
        <f>J371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121</v>
      </c>
      <c r="E75" s="174"/>
      <c r="F75" s="174"/>
      <c r="G75" s="174"/>
      <c r="H75" s="174"/>
      <c r="I75" s="174"/>
      <c r="J75" s="175">
        <f>J404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122</v>
      </c>
      <c r="E76" s="174"/>
      <c r="F76" s="174"/>
      <c r="G76" s="174"/>
      <c r="H76" s="174"/>
      <c r="I76" s="174"/>
      <c r="J76" s="175">
        <f>J423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123</v>
      </c>
      <c r="E77" s="174"/>
      <c r="F77" s="174"/>
      <c r="G77" s="174"/>
      <c r="H77" s="174"/>
      <c r="I77" s="174"/>
      <c r="J77" s="175">
        <f>J446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65"/>
      <c r="C78" s="166"/>
      <c r="D78" s="167" t="s">
        <v>124</v>
      </c>
      <c r="E78" s="168"/>
      <c r="F78" s="168"/>
      <c r="G78" s="168"/>
      <c r="H78" s="168"/>
      <c r="I78" s="168"/>
      <c r="J78" s="169">
        <f>J452</f>
        <v>0</v>
      </c>
      <c r="K78" s="166"/>
      <c r="L78" s="170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65"/>
      <c r="C79" s="166"/>
      <c r="D79" s="167" t="s">
        <v>125</v>
      </c>
      <c r="E79" s="168"/>
      <c r="F79" s="168"/>
      <c r="G79" s="168"/>
      <c r="H79" s="168"/>
      <c r="I79" s="168"/>
      <c r="J79" s="169">
        <f>J459</f>
        <v>0</v>
      </c>
      <c r="K79" s="166"/>
      <c r="L79" s="170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71"/>
      <c r="C80" s="172"/>
      <c r="D80" s="173" t="s">
        <v>126</v>
      </c>
      <c r="E80" s="174"/>
      <c r="F80" s="174"/>
      <c r="G80" s="174"/>
      <c r="H80" s="174"/>
      <c r="I80" s="174"/>
      <c r="J80" s="175">
        <f>J460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1"/>
      <c r="C81" s="172"/>
      <c r="D81" s="173" t="s">
        <v>127</v>
      </c>
      <c r="E81" s="174"/>
      <c r="F81" s="174"/>
      <c r="G81" s="174"/>
      <c r="H81" s="174"/>
      <c r="I81" s="174"/>
      <c r="J81" s="175">
        <f>J464</f>
        <v>0</v>
      </c>
      <c r="K81" s="172"/>
      <c r="L81" s="17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1"/>
      <c r="C82" s="172"/>
      <c r="D82" s="173" t="s">
        <v>128</v>
      </c>
      <c r="E82" s="174"/>
      <c r="F82" s="174"/>
      <c r="G82" s="174"/>
      <c r="H82" s="174"/>
      <c r="I82" s="174"/>
      <c r="J82" s="175">
        <f>J471</f>
        <v>0</v>
      </c>
      <c r="K82" s="172"/>
      <c r="L82" s="17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8" s="2" customFormat="1" ht="6.96" customHeight="1">
      <c r="A88" s="38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4.96" customHeight="1">
      <c r="A89" s="38"/>
      <c r="B89" s="39"/>
      <c r="C89" s="23" t="s">
        <v>129</v>
      </c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16</v>
      </c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40"/>
      <c r="D92" s="40"/>
      <c r="E92" s="160" t="str">
        <f>E7</f>
        <v>Rekonstrukce gynekologicko-porodního a novorozeneckého oddělení nemocnice</v>
      </c>
      <c r="F92" s="32"/>
      <c r="G92" s="32"/>
      <c r="H92" s="32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100</v>
      </c>
      <c r="D93" s="40"/>
      <c r="E93" s="40"/>
      <c r="F93" s="40"/>
      <c r="G93" s="40"/>
      <c r="H93" s="40"/>
      <c r="I93" s="40"/>
      <c r="J93" s="40"/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6.5" customHeight="1">
      <c r="A94" s="38"/>
      <c r="B94" s="39"/>
      <c r="C94" s="40"/>
      <c r="D94" s="40"/>
      <c r="E94" s="69" t="str">
        <f>E9</f>
        <v>01 - Stavba</v>
      </c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2" customHeight="1">
      <c r="A96" s="38"/>
      <c r="B96" s="39"/>
      <c r="C96" s="32" t="s">
        <v>21</v>
      </c>
      <c r="D96" s="40"/>
      <c r="E96" s="40"/>
      <c r="F96" s="27" t="str">
        <f>F12</f>
        <v>Nemocnice Havíčov, p.o.</v>
      </c>
      <c r="G96" s="40"/>
      <c r="H96" s="40"/>
      <c r="I96" s="32" t="s">
        <v>23</v>
      </c>
      <c r="J96" s="72" t="str">
        <f>IF(J12="","",J12)</f>
        <v>7. 11. 2023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6.96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5.15" customHeight="1">
      <c r="A98" s="38"/>
      <c r="B98" s="39"/>
      <c r="C98" s="32" t="s">
        <v>25</v>
      </c>
      <c r="D98" s="40"/>
      <c r="E98" s="40"/>
      <c r="F98" s="27" t="str">
        <f>E15</f>
        <v xml:space="preserve"> </v>
      </c>
      <c r="G98" s="40"/>
      <c r="H98" s="40"/>
      <c r="I98" s="32" t="s">
        <v>31</v>
      </c>
      <c r="J98" s="36" t="str">
        <f>E21</f>
        <v xml:space="preserve"> </v>
      </c>
      <c r="K98" s="40"/>
      <c r="L98" s="13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5.15" customHeight="1">
      <c r="A99" s="38"/>
      <c r="B99" s="39"/>
      <c r="C99" s="32" t="s">
        <v>29</v>
      </c>
      <c r="D99" s="40"/>
      <c r="E99" s="40"/>
      <c r="F99" s="27" t="str">
        <f>IF(E18="","",E18)</f>
        <v>Vyplň údaj</v>
      </c>
      <c r="G99" s="40"/>
      <c r="H99" s="40"/>
      <c r="I99" s="32" t="s">
        <v>33</v>
      </c>
      <c r="J99" s="36" t="str">
        <f>E24</f>
        <v>Amun Pro s.r.o.</v>
      </c>
      <c r="K99" s="40"/>
      <c r="L99" s="13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10.32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13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11" customFormat="1" ht="29.28" customHeight="1">
      <c r="A101" s="177"/>
      <c r="B101" s="178"/>
      <c r="C101" s="179" t="s">
        <v>130</v>
      </c>
      <c r="D101" s="180" t="s">
        <v>58</v>
      </c>
      <c r="E101" s="180" t="s">
        <v>54</v>
      </c>
      <c r="F101" s="180" t="s">
        <v>55</v>
      </c>
      <c r="G101" s="180" t="s">
        <v>131</v>
      </c>
      <c r="H101" s="180" t="s">
        <v>132</v>
      </c>
      <c r="I101" s="180" t="s">
        <v>133</v>
      </c>
      <c r="J101" s="180" t="s">
        <v>104</v>
      </c>
      <c r="K101" s="181" t="s">
        <v>134</v>
      </c>
      <c r="L101" s="182"/>
      <c r="M101" s="92" t="s">
        <v>19</v>
      </c>
      <c r="N101" s="93" t="s">
        <v>43</v>
      </c>
      <c r="O101" s="93" t="s">
        <v>135</v>
      </c>
      <c r="P101" s="93" t="s">
        <v>136</v>
      </c>
      <c r="Q101" s="93" t="s">
        <v>137</v>
      </c>
      <c r="R101" s="93" t="s">
        <v>138</v>
      </c>
      <c r="S101" s="93" t="s">
        <v>139</v>
      </c>
      <c r="T101" s="94" t="s">
        <v>140</v>
      </c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</row>
    <row r="102" s="2" customFormat="1" ht="22.8" customHeight="1">
      <c r="A102" s="38"/>
      <c r="B102" s="39"/>
      <c r="C102" s="99" t="s">
        <v>141</v>
      </c>
      <c r="D102" s="40"/>
      <c r="E102" s="40"/>
      <c r="F102" s="40"/>
      <c r="G102" s="40"/>
      <c r="H102" s="40"/>
      <c r="I102" s="40"/>
      <c r="J102" s="183">
        <f>BK102</f>
        <v>0</v>
      </c>
      <c r="K102" s="40"/>
      <c r="L102" s="44"/>
      <c r="M102" s="95"/>
      <c r="N102" s="184"/>
      <c r="O102" s="96"/>
      <c r="P102" s="185">
        <f>P103+P188+P452+P459</f>
        <v>0</v>
      </c>
      <c r="Q102" s="96"/>
      <c r="R102" s="185">
        <f>R103+R188+R452+R459</f>
        <v>13.651142419999999</v>
      </c>
      <c r="S102" s="96"/>
      <c r="T102" s="186">
        <f>T103+T188+T452+T459</f>
        <v>43.318729699999999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72</v>
      </c>
      <c r="AU102" s="17" t="s">
        <v>105</v>
      </c>
      <c r="BK102" s="187">
        <f>BK103+BK188+BK452+BK459</f>
        <v>0</v>
      </c>
    </row>
    <row r="103" s="12" customFormat="1" ht="25.92" customHeight="1">
      <c r="A103" s="12"/>
      <c r="B103" s="188"/>
      <c r="C103" s="189"/>
      <c r="D103" s="190" t="s">
        <v>72</v>
      </c>
      <c r="E103" s="191" t="s">
        <v>142</v>
      </c>
      <c r="F103" s="191" t="s">
        <v>143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P104+P112+P137+P171</f>
        <v>0</v>
      </c>
      <c r="Q103" s="196"/>
      <c r="R103" s="197">
        <f>R104+R112+R137+R171</f>
        <v>8.5541326600000005</v>
      </c>
      <c r="S103" s="196"/>
      <c r="T103" s="198">
        <f>T104+T112+T137+T171</f>
        <v>35.647615999999999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81</v>
      </c>
      <c r="AT103" s="200" t="s">
        <v>72</v>
      </c>
      <c r="AU103" s="200" t="s">
        <v>73</v>
      </c>
      <c r="AY103" s="199" t="s">
        <v>144</v>
      </c>
      <c r="BK103" s="201">
        <f>BK104+BK112+BK137+BK171</f>
        <v>0</v>
      </c>
    </row>
    <row r="104" s="12" customFormat="1" ht="22.8" customHeight="1">
      <c r="A104" s="12"/>
      <c r="B104" s="188"/>
      <c r="C104" s="189"/>
      <c r="D104" s="190" t="s">
        <v>72</v>
      </c>
      <c r="E104" s="202" t="s">
        <v>145</v>
      </c>
      <c r="F104" s="202" t="s">
        <v>146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SUM(P105:P111)</f>
        <v>0</v>
      </c>
      <c r="Q104" s="196"/>
      <c r="R104" s="197">
        <f>SUM(R105:R111)</f>
        <v>2.4812989000000001</v>
      </c>
      <c r="S104" s="196"/>
      <c r="T104" s="198">
        <f>SUM(T105:T111)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81</v>
      </c>
      <c r="AT104" s="200" t="s">
        <v>72</v>
      </c>
      <c r="AU104" s="200" t="s">
        <v>81</v>
      </c>
      <c r="AY104" s="199" t="s">
        <v>144</v>
      </c>
      <c r="BK104" s="201">
        <f>SUM(BK105:BK111)</f>
        <v>0</v>
      </c>
    </row>
    <row r="105" s="2" customFormat="1" ht="21.75" customHeight="1">
      <c r="A105" s="38"/>
      <c r="B105" s="39"/>
      <c r="C105" s="204" t="s">
        <v>81</v>
      </c>
      <c r="D105" s="204" t="s">
        <v>147</v>
      </c>
      <c r="E105" s="205" t="s">
        <v>148</v>
      </c>
      <c r="F105" s="206" t="s">
        <v>149</v>
      </c>
      <c r="G105" s="207" t="s">
        <v>150</v>
      </c>
      <c r="H105" s="208">
        <v>4</v>
      </c>
      <c r="I105" s="209"/>
      <c r="J105" s="210">
        <f>ROUND(I105*H105,2)</f>
        <v>0</v>
      </c>
      <c r="K105" s="206" t="s">
        <v>151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0.033279999999999997</v>
      </c>
      <c r="R105" s="213">
        <f>Q105*H105</f>
        <v>0.13311999999999999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152</v>
      </c>
      <c r="AT105" s="215" t="s">
        <v>147</v>
      </c>
      <c r="AU105" s="215" t="s">
        <v>83</v>
      </c>
      <c r="AY105" s="17" t="s">
        <v>144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152</v>
      </c>
      <c r="BM105" s="215" t="s">
        <v>153</v>
      </c>
    </row>
    <row r="106" s="2" customFormat="1">
      <c r="A106" s="38"/>
      <c r="B106" s="39"/>
      <c r="C106" s="40"/>
      <c r="D106" s="217" t="s">
        <v>154</v>
      </c>
      <c r="E106" s="40"/>
      <c r="F106" s="218" t="s">
        <v>155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154</v>
      </c>
      <c r="AU106" s="17" t="s">
        <v>83</v>
      </c>
    </row>
    <row r="107" s="2" customFormat="1">
      <c r="A107" s="38"/>
      <c r="B107" s="39"/>
      <c r="C107" s="40"/>
      <c r="D107" s="222" t="s">
        <v>156</v>
      </c>
      <c r="E107" s="40"/>
      <c r="F107" s="223" t="s">
        <v>157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156</v>
      </c>
      <c r="AU107" s="17" t="s">
        <v>83</v>
      </c>
    </row>
    <row r="108" s="2" customFormat="1" ht="16.5" customHeight="1">
      <c r="A108" s="38"/>
      <c r="B108" s="39"/>
      <c r="C108" s="204" t="s">
        <v>158</v>
      </c>
      <c r="D108" s="204" t="s">
        <v>147</v>
      </c>
      <c r="E108" s="205" t="s">
        <v>159</v>
      </c>
      <c r="F108" s="206" t="s">
        <v>160</v>
      </c>
      <c r="G108" s="207" t="s">
        <v>161</v>
      </c>
      <c r="H108" s="208">
        <v>33.555</v>
      </c>
      <c r="I108" s="209"/>
      <c r="J108" s="210">
        <f>ROUND(I108*H108,2)</f>
        <v>0</v>
      </c>
      <c r="K108" s="206" t="s">
        <v>151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0.069980000000000001</v>
      </c>
      <c r="R108" s="213">
        <f>Q108*H108</f>
        <v>2.3481789000000002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152</v>
      </c>
      <c r="AT108" s="215" t="s">
        <v>147</v>
      </c>
      <c r="AU108" s="215" t="s">
        <v>83</v>
      </c>
      <c r="AY108" s="17" t="s">
        <v>144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152</v>
      </c>
      <c r="BM108" s="215" t="s">
        <v>162</v>
      </c>
    </row>
    <row r="109" s="2" customFormat="1">
      <c r="A109" s="38"/>
      <c r="B109" s="39"/>
      <c r="C109" s="40"/>
      <c r="D109" s="217" t="s">
        <v>154</v>
      </c>
      <c r="E109" s="40"/>
      <c r="F109" s="218" t="s">
        <v>163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154</v>
      </c>
      <c r="AU109" s="17" t="s">
        <v>83</v>
      </c>
    </row>
    <row r="110" s="2" customFormat="1">
      <c r="A110" s="38"/>
      <c r="B110" s="39"/>
      <c r="C110" s="40"/>
      <c r="D110" s="222" t="s">
        <v>156</v>
      </c>
      <c r="E110" s="40"/>
      <c r="F110" s="223" t="s">
        <v>164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156</v>
      </c>
      <c r="AU110" s="17" t="s">
        <v>83</v>
      </c>
    </row>
    <row r="111" s="13" customFormat="1">
      <c r="A111" s="13"/>
      <c r="B111" s="224"/>
      <c r="C111" s="225"/>
      <c r="D111" s="217" t="s">
        <v>165</v>
      </c>
      <c r="E111" s="226" t="s">
        <v>19</v>
      </c>
      <c r="F111" s="227" t="s">
        <v>166</v>
      </c>
      <c r="G111" s="225"/>
      <c r="H111" s="228">
        <v>33.555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165</v>
      </c>
      <c r="AU111" s="234" t="s">
        <v>83</v>
      </c>
      <c r="AV111" s="13" t="s">
        <v>83</v>
      </c>
      <c r="AW111" s="13" t="s">
        <v>32</v>
      </c>
      <c r="AX111" s="13" t="s">
        <v>81</v>
      </c>
      <c r="AY111" s="234" t="s">
        <v>144</v>
      </c>
    </row>
    <row r="112" s="12" customFormat="1" ht="22.8" customHeight="1">
      <c r="A112" s="12"/>
      <c r="B112" s="188"/>
      <c r="C112" s="189"/>
      <c r="D112" s="190" t="s">
        <v>72</v>
      </c>
      <c r="E112" s="202" t="s">
        <v>167</v>
      </c>
      <c r="F112" s="202" t="s">
        <v>168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SUM(P113:P136)</f>
        <v>0</v>
      </c>
      <c r="Q112" s="196"/>
      <c r="R112" s="197">
        <f>SUM(R113:R136)</f>
        <v>6.06100466</v>
      </c>
      <c r="S112" s="196"/>
      <c r="T112" s="198">
        <f>SUM(T113:T136)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81</v>
      </c>
      <c r="AT112" s="200" t="s">
        <v>72</v>
      </c>
      <c r="AU112" s="200" t="s">
        <v>81</v>
      </c>
      <c r="AY112" s="199" t="s">
        <v>144</v>
      </c>
      <c r="BK112" s="201">
        <f>SUM(BK113:BK136)</f>
        <v>0</v>
      </c>
    </row>
    <row r="113" s="2" customFormat="1" ht="16.5" customHeight="1">
      <c r="A113" s="38"/>
      <c r="B113" s="39"/>
      <c r="C113" s="204" t="s">
        <v>145</v>
      </c>
      <c r="D113" s="204" t="s">
        <v>147</v>
      </c>
      <c r="E113" s="205" t="s">
        <v>169</v>
      </c>
      <c r="F113" s="206" t="s">
        <v>170</v>
      </c>
      <c r="G113" s="207" t="s">
        <v>161</v>
      </c>
      <c r="H113" s="208">
        <v>334.94400000000002</v>
      </c>
      <c r="I113" s="209"/>
      <c r="J113" s="210">
        <f>ROUND(I113*H113,2)</f>
        <v>0</v>
      </c>
      <c r="K113" s="206" t="s">
        <v>151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0.0073499999999999998</v>
      </c>
      <c r="R113" s="213">
        <f>Q113*H113</f>
        <v>2.4618384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152</v>
      </c>
      <c r="AT113" s="215" t="s">
        <v>147</v>
      </c>
      <c r="AU113" s="215" t="s">
        <v>83</v>
      </c>
      <c r="AY113" s="17" t="s">
        <v>144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152</v>
      </c>
      <c r="BM113" s="215" t="s">
        <v>171</v>
      </c>
    </row>
    <row r="114" s="2" customFormat="1">
      <c r="A114" s="38"/>
      <c r="B114" s="39"/>
      <c r="C114" s="40"/>
      <c r="D114" s="217" t="s">
        <v>154</v>
      </c>
      <c r="E114" s="40"/>
      <c r="F114" s="218" t="s">
        <v>172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154</v>
      </c>
      <c r="AU114" s="17" t="s">
        <v>83</v>
      </c>
    </row>
    <row r="115" s="2" customFormat="1">
      <c r="A115" s="38"/>
      <c r="B115" s="39"/>
      <c r="C115" s="40"/>
      <c r="D115" s="222" t="s">
        <v>156</v>
      </c>
      <c r="E115" s="40"/>
      <c r="F115" s="223" t="s">
        <v>173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156</v>
      </c>
      <c r="AU115" s="17" t="s">
        <v>83</v>
      </c>
    </row>
    <row r="116" s="13" customFormat="1">
      <c r="A116" s="13"/>
      <c r="B116" s="224"/>
      <c r="C116" s="225"/>
      <c r="D116" s="217" t="s">
        <v>165</v>
      </c>
      <c r="E116" s="226" t="s">
        <v>19</v>
      </c>
      <c r="F116" s="227" t="s">
        <v>174</v>
      </c>
      <c r="G116" s="225"/>
      <c r="H116" s="228">
        <v>334.94400000000002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165</v>
      </c>
      <c r="AU116" s="234" t="s">
        <v>83</v>
      </c>
      <c r="AV116" s="13" t="s">
        <v>83</v>
      </c>
      <c r="AW116" s="13" t="s">
        <v>32</v>
      </c>
      <c r="AX116" s="13" t="s">
        <v>81</v>
      </c>
      <c r="AY116" s="234" t="s">
        <v>144</v>
      </c>
    </row>
    <row r="117" s="2" customFormat="1" ht="24.15" customHeight="1">
      <c r="A117" s="38"/>
      <c r="B117" s="39"/>
      <c r="C117" s="204" t="s">
        <v>152</v>
      </c>
      <c r="D117" s="204" t="s">
        <v>147</v>
      </c>
      <c r="E117" s="205" t="s">
        <v>175</v>
      </c>
      <c r="F117" s="206" t="s">
        <v>176</v>
      </c>
      <c r="G117" s="207" t="s">
        <v>161</v>
      </c>
      <c r="H117" s="208">
        <v>435.42700000000002</v>
      </c>
      <c r="I117" s="209"/>
      <c r="J117" s="210">
        <f>ROUND(I117*H117,2)</f>
        <v>0</v>
      </c>
      <c r="K117" s="206" t="s">
        <v>151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0.0043800000000000002</v>
      </c>
      <c r="R117" s="213">
        <f>Q117*H117</f>
        <v>1.9071702600000002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152</v>
      </c>
      <c r="AT117" s="215" t="s">
        <v>147</v>
      </c>
      <c r="AU117" s="215" t="s">
        <v>83</v>
      </c>
      <c r="AY117" s="17" t="s">
        <v>144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152</v>
      </c>
      <c r="BM117" s="215" t="s">
        <v>177</v>
      </c>
    </row>
    <row r="118" s="2" customFormat="1">
      <c r="A118" s="38"/>
      <c r="B118" s="39"/>
      <c r="C118" s="40"/>
      <c r="D118" s="217" t="s">
        <v>154</v>
      </c>
      <c r="E118" s="40"/>
      <c r="F118" s="218" t="s">
        <v>176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154</v>
      </c>
      <c r="AU118" s="17" t="s">
        <v>83</v>
      </c>
    </row>
    <row r="119" s="2" customFormat="1">
      <c r="A119" s="38"/>
      <c r="B119" s="39"/>
      <c r="C119" s="40"/>
      <c r="D119" s="222" t="s">
        <v>156</v>
      </c>
      <c r="E119" s="40"/>
      <c r="F119" s="223" t="s">
        <v>178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156</v>
      </c>
      <c r="AU119" s="17" t="s">
        <v>83</v>
      </c>
    </row>
    <row r="120" s="13" customFormat="1">
      <c r="A120" s="13"/>
      <c r="B120" s="224"/>
      <c r="C120" s="225"/>
      <c r="D120" s="217" t="s">
        <v>165</v>
      </c>
      <c r="E120" s="226" t="s">
        <v>19</v>
      </c>
      <c r="F120" s="227" t="s">
        <v>179</v>
      </c>
      <c r="G120" s="225"/>
      <c r="H120" s="228">
        <v>435.42700000000002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165</v>
      </c>
      <c r="AU120" s="234" t="s">
        <v>83</v>
      </c>
      <c r="AV120" s="13" t="s">
        <v>83</v>
      </c>
      <c r="AW120" s="13" t="s">
        <v>32</v>
      </c>
      <c r="AX120" s="13" t="s">
        <v>81</v>
      </c>
      <c r="AY120" s="234" t="s">
        <v>144</v>
      </c>
    </row>
    <row r="121" s="2" customFormat="1" ht="16.5" customHeight="1">
      <c r="A121" s="38"/>
      <c r="B121" s="39"/>
      <c r="C121" s="204" t="s">
        <v>180</v>
      </c>
      <c r="D121" s="204" t="s">
        <v>147</v>
      </c>
      <c r="E121" s="205" t="s">
        <v>181</v>
      </c>
      <c r="F121" s="206" t="s">
        <v>182</v>
      </c>
      <c r="G121" s="207" t="s">
        <v>161</v>
      </c>
      <c r="H121" s="208">
        <v>334.94400000000002</v>
      </c>
      <c r="I121" s="209"/>
      <c r="J121" s="210">
        <f>ROUND(I121*H121,2)</f>
        <v>0</v>
      </c>
      <c r="K121" s="206" t="s">
        <v>151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0.0040000000000000001</v>
      </c>
      <c r="R121" s="213">
        <f>Q121*H121</f>
        <v>1.3397760000000001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152</v>
      </c>
      <c r="AT121" s="215" t="s">
        <v>147</v>
      </c>
      <c r="AU121" s="215" t="s">
        <v>83</v>
      </c>
      <c r="AY121" s="17" t="s">
        <v>144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152</v>
      </c>
      <c r="BM121" s="215" t="s">
        <v>183</v>
      </c>
    </row>
    <row r="122" s="2" customFormat="1">
      <c r="A122" s="38"/>
      <c r="B122" s="39"/>
      <c r="C122" s="40"/>
      <c r="D122" s="217" t="s">
        <v>154</v>
      </c>
      <c r="E122" s="40"/>
      <c r="F122" s="218" t="s">
        <v>184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154</v>
      </c>
      <c r="AU122" s="17" t="s">
        <v>83</v>
      </c>
    </row>
    <row r="123" s="2" customFormat="1">
      <c r="A123" s="38"/>
      <c r="B123" s="39"/>
      <c r="C123" s="40"/>
      <c r="D123" s="222" t="s">
        <v>156</v>
      </c>
      <c r="E123" s="40"/>
      <c r="F123" s="223" t="s">
        <v>185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156</v>
      </c>
      <c r="AU123" s="17" t="s">
        <v>83</v>
      </c>
    </row>
    <row r="124" s="2" customFormat="1" ht="16.5" customHeight="1">
      <c r="A124" s="38"/>
      <c r="B124" s="39"/>
      <c r="C124" s="204" t="s">
        <v>167</v>
      </c>
      <c r="D124" s="204" t="s">
        <v>147</v>
      </c>
      <c r="E124" s="205" t="s">
        <v>186</v>
      </c>
      <c r="F124" s="206" t="s">
        <v>187</v>
      </c>
      <c r="G124" s="207" t="s">
        <v>150</v>
      </c>
      <c r="H124" s="208">
        <v>12</v>
      </c>
      <c r="I124" s="209"/>
      <c r="J124" s="210">
        <f>ROUND(I124*H124,2)</f>
        <v>0</v>
      </c>
      <c r="K124" s="206" t="s">
        <v>151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0.01</v>
      </c>
      <c r="R124" s="213">
        <f>Q124*H124</f>
        <v>0.12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152</v>
      </c>
      <c r="AT124" s="215" t="s">
        <v>147</v>
      </c>
      <c r="AU124" s="215" t="s">
        <v>83</v>
      </c>
      <c r="AY124" s="17" t="s">
        <v>144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152</v>
      </c>
      <c r="BM124" s="215" t="s">
        <v>188</v>
      </c>
    </row>
    <row r="125" s="2" customFormat="1">
      <c r="A125" s="38"/>
      <c r="B125" s="39"/>
      <c r="C125" s="40"/>
      <c r="D125" s="217" t="s">
        <v>154</v>
      </c>
      <c r="E125" s="40"/>
      <c r="F125" s="218" t="s">
        <v>189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154</v>
      </c>
      <c r="AU125" s="17" t="s">
        <v>83</v>
      </c>
    </row>
    <row r="126" s="2" customFormat="1">
      <c r="A126" s="38"/>
      <c r="B126" s="39"/>
      <c r="C126" s="40"/>
      <c r="D126" s="222" t="s">
        <v>156</v>
      </c>
      <c r="E126" s="40"/>
      <c r="F126" s="223" t="s">
        <v>190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156</v>
      </c>
      <c r="AU126" s="17" t="s">
        <v>83</v>
      </c>
    </row>
    <row r="127" s="2" customFormat="1" ht="16.5" customHeight="1">
      <c r="A127" s="38"/>
      <c r="B127" s="39"/>
      <c r="C127" s="235" t="s">
        <v>191</v>
      </c>
      <c r="D127" s="235" t="s">
        <v>192</v>
      </c>
      <c r="E127" s="236" t="s">
        <v>193</v>
      </c>
      <c r="F127" s="237" t="s">
        <v>194</v>
      </c>
      <c r="G127" s="238" t="s">
        <v>150</v>
      </c>
      <c r="H127" s="239">
        <v>2</v>
      </c>
      <c r="I127" s="240"/>
      <c r="J127" s="241">
        <f>ROUND(I127*H127,2)</f>
        <v>0</v>
      </c>
      <c r="K127" s="237" t="s">
        <v>151</v>
      </c>
      <c r="L127" s="242"/>
      <c r="M127" s="243" t="s">
        <v>19</v>
      </c>
      <c r="N127" s="244" t="s">
        <v>44</v>
      </c>
      <c r="O127" s="84"/>
      <c r="P127" s="213">
        <f>O127*H127</f>
        <v>0</v>
      </c>
      <c r="Q127" s="213">
        <v>0.012489999999999999</v>
      </c>
      <c r="R127" s="213">
        <f>Q127*H127</f>
        <v>0.024979999999999999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195</v>
      </c>
      <c r="AT127" s="215" t="s">
        <v>192</v>
      </c>
      <c r="AU127" s="215" t="s">
        <v>83</v>
      </c>
      <c r="AY127" s="17" t="s">
        <v>144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152</v>
      </c>
      <c r="BM127" s="215" t="s">
        <v>196</v>
      </c>
    </row>
    <row r="128" s="2" customFormat="1">
      <c r="A128" s="38"/>
      <c r="B128" s="39"/>
      <c r="C128" s="40"/>
      <c r="D128" s="217" t="s">
        <v>154</v>
      </c>
      <c r="E128" s="40"/>
      <c r="F128" s="218" t="s">
        <v>194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154</v>
      </c>
      <c r="AU128" s="17" t="s">
        <v>83</v>
      </c>
    </row>
    <row r="129" s="2" customFormat="1" ht="16.5" customHeight="1">
      <c r="A129" s="38"/>
      <c r="B129" s="39"/>
      <c r="C129" s="235" t="s">
        <v>197</v>
      </c>
      <c r="D129" s="235" t="s">
        <v>192</v>
      </c>
      <c r="E129" s="236" t="s">
        <v>198</v>
      </c>
      <c r="F129" s="237" t="s">
        <v>199</v>
      </c>
      <c r="G129" s="238" t="s">
        <v>150</v>
      </c>
      <c r="H129" s="239">
        <v>1</v>
      </c>
      <c r="I129" s="240"/>
      <c r="J129" s="241">
        <f>ROUND(I129*H129,2)</f>
        <v>0</v>
      </c>
      <c r="K129" s="237" t="s">
        <v>151</v>
      </c>
      <c r="L129" s="242"/>
      <c r="M129" s="243" t="s">
        <v>19</v>
      </c>
      <c r="N129" s="244" t="s">
        <v>44</v>
      </c>
      <c r="O129" s="84"/>
      <c r="P129" s="213">
        <f>O129*H129</f>
        <v>0</v>
      </c>
      <c r="Q129" s="213">
        <v>0.01272</v>
      </c>
      <c r="R129" s="213">
        <f>Q129*H129</f>
        <v>0.01272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195</v>
      </c>
      <c r="AT129" s="215" t="s">
        <v>192</v>
      </c>
      <c r="AU129" s="215" t="s">
        <v>83</v>
      </c>
      <c r="AY129" s="17" t="s">
        <v>144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152</v>
      </c>
      <c r="BM129" s="215" t="s">
        <v>200</v>
      </c>
    </row>
    <row r="130" s="2" customFormat="1">
      <c r="A130" s="38"/>
      <c r="B130" s="39"/>
      <c r="C130" s="40"/>
      <c r="D130" s="217" t="s">
        <v>154</v>
      </c>
      <c r="E130" s="40"/>
      <c r="F130" s="218" t="s">
        <v>199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154</v>
      </c>
      <c r="AU130" s="17" t="s">
        <v>83</v>
      </c>
    </row>
    <row r="131" s="2" customFormat="1" ht="16.5" customHeight="1">
      <c r="A131" s="38"/>
      <c r="B131" s="39"/>
      <c r="C131" s="204" t="s">
        <v>195</v>
      </c>
      <c r="D131" s="204" t="s">
        <v>147</v>
      </c>
      <c r="E131" s="205" t="s">
        <v>201</v>
      </c>
      <c r="F131" s="206" t="s">
        <v>202</v>
      </c>
      <c r="G131" s="207" t="s">
        <v>203</v>
      </c>
      <c r="H131" s="208">
        <v>36</v>
      </c>
      <c r="I131" s="209"/>
      <c r="J131" s="210">
        <f>ROUND(I131*H131,2)</f>
        <v>0</v>
      </c>
      <c r="K131" s="206" t="s">
        <v>151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0.0015</v>
      </c>
      <c r="R131" s="213">
        <f>Q131*H131</f>
        <v>0.053999999999999999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152</v>
      </c>
      <c r="AT131" s="215" t="s">
        <v>147</v>
      </c>
      <c r="AU131" s="215" t="s">
        <v>83</v>
      </c>
      <c r="AY131" s="17" t="s">
        <v>144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152</v>
      </c>
      <c r="BM131" s="215" t="s">
        <v>204</v>
      </c>
    </row>
    <row r="132" s="2" customFormat="1">
      <c r="A132" s="38"/>
      <c r="B132" s="39"/>
      <c r="C132" s="40"/>
      <c r="D132" s="217" t="s">
        <v>154</v>
      </c>
      <c r="E132" s="40"/>
      <c r="F132" s="218" t="s">
        <v>205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83</v>
      </c>
    </row>
    <row r="133" s="2" customFormat="1">
      <c r="A133" s="38"/>
      <c r="B133" s="39"/>
      <c r="C133" s="40"/>
      <c r="D133" s="222" t="s">
        <v>156</v>
      </c>
      <c r="E133" s="40"/>
      <c r="F133" s="223" t="s">
        <v>206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156</v>
      </c>
      <c r="AU133" s="17" t="s">
        <v>83</v>
      </c>
    </row>
    <row r="134" s="2" customFormat="1" ht="16.5" customHeight="1">
      <c r="A134" s="38"/>
      <c r="B134" s="39"/>
      <c r="C134" s="204" t="s">
        <v>207</v>
      </c>
      <c r="D134" s="204" t="s">
        <v>147</v>
      </c>
      <c r="E134" s="205" t="s">
        <v>208</v>
      </c>
      <c r="F134" s="206" t="s">
        <v>209</v>
      </c>
      <c r="G134" s="207" t="s">
        <v>150</v>
      </c>
      <c r="H134" s="208">
        <v>3</v>
      </c>
      <c r="I134" s="209"/>
      <c r="J134" s="210">
        <f>ROUND(I134*H134,2)</f>
        <v>0</v>
      </c>
      <c r="K134" s="206" t="s">
        <v>151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0.04684</v>
      </c>
      <c r="R134" s="213">
        <f>Q134*H134</f>
        <v>0.14052000000000001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152</v>
      </c>
      <c r="AT134" s="215" t="s">
        <v>147</v>
      </c>
      <c r="AU134" s="215" t="s">
        <v>83</v>
      </c>
      <c r="AY134" s="17" t="s">
        <v>144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152</v>
      </c>
      <c r="BM134" s="215" t="s">
        <v>210</v>
      </c>
    </row>
    <row r="135" s="2" customFormat="1">
      <c r="A135" s="38"/>
      <c r="B135" s="39"/>
      <c r="C135" s="40"/>
      <c r="D135" s="217" t="s">
        <v>154</v>
      </c>
      <c r="E135" s="40"/>
      <c r="F135" s="218" t="s">
        <v>211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154</v>
      </c>
      <c r="AU135" s="17" t="s">
        <v>83</v>
      </c>
    </row>
    <row r="136" s="2" customFormat="1">
      <c r="A136" s="38"/>
      <c r="B136" s="39"/>
      <c r="C136" s="40"/>
      <c r="D136" s="222" t="s">
        <v>156</v>
      </c>
      <c r="E136" s="40"/>
      <c r="F136" s="223" t="s">
        <v>212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156</v>
      </c>
      <c r="AU136" s="17" t="s">
        <v>83</v>
      </c>
    </row>
    <row r="137" s="12" customFormat="1" ht="22.8" customHeight="1">
      <c r="A137" s="12"/>
      <c r="B137" s="188"/>
      <c r="C137" s="189"/>
      <c r="D137" s="190" t="s">
        <v>72</v>
      </c>
      <c r="E137" s="202" t="s">
        <v>207</v>
      </c>
      <c r="F137" s="202" t="s">
        <v>213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SUM(P138:P170)</f>
        <v>0</v>
      </c>
      <c r="Q137" s="196"/>
      <c r="R137" s="197">
        <f>SUM(R138:R170)</f>
        <v>0.011829099999999999</v>
      </c>
      <c r="S137" s="196"/>
      <c r="T137" s="198">
        <f>SUM(T138:T170)</f>
        <v>35.647615999999999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81</v>
      </c>
      <c r="AT137" s="200" t="s">
        <v>72</v>
      </c>
      <c r="AU137" s="200" t="s">
        <v>81</v>
      </c>
      <c r="AY137" s="199" t="s">
        <v>144</v>
      </c>
      <c r="BK137" s="201">
        <f>SUM(BK138:BK170)</f>
        <v>0</v>
      </c>
    </row>
    <row r="138" s="2" customFormat="1" ht="21.75" customHeight="1">
      <c r="A138" s="38"/>
      <c r="B138" s="39"/>
      <c r="C138" s="204" t="s">
        <v>214</v>
      </c>
      <c r="D138" s="204" t="s">
        <v>147</v>
      </c>
      <c r="E138" s="205" t="s">
        <v>215</v>
      </c>
      <c r="F138" s="206" t="s">
        <v>216</v>
      </c>
      <c r="G138" s="207" t="s">
        <v>161</v>
      </c>
      <c r="H138" s="208">
        <v>78.069999999999993</v>
      </c>
      <c r="I138" s="209"/>
      <c r="J138" s="210">
        <f>ROUND(I138*H138,2)</f>
        <v>0</v>
      </c>
      <c r="K138" s="206" t="s">
        <v>151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0.00012999999999999999</v>
      </c>
      <c r="R138" s="213">
        <f>Q138*H138</f>
        <v>0.010149099999999998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152</v>
      </c>
      <c r="AT138" s="215" t="s">
        <v>147</v>
      </c>
      <c r="AU138" s="215" t="s">
        <v>83</v>
      </c>
      <c r="AY138" s="17" t="s">
        <v>144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152</v>
      </c>
      <c r="BM138" s="215" t="s">
        <v>217</v>
      </c>
    </row>
    <row r="139" s="2" customFormat="1">
      <c r="A139" s="38"/>
      <c r="B139" s="39"/>
      <c r="C139" s="40"/>
      <c r="D139" s="217" t="s">
        <v>154</v>
      </c>
      <c r="E139" s="40"/>
      <c r="F139" s="218" t="s">
        <v>218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154</v>
      </c>
      <c r="AU139" s="17" t="s">
        <v>83</v>
      </c>
    </row>
    <row r="140" s="2" customFormat="1">
      <c r="A140" s="38"/>
      <c r="B140" s="39"/>
      <c r="C140" s="40"/>
      <c r="D140" s="222" t="s">
        <v>156</v>
      </c>
      <c r="E140" s="40"/>
      <c r="F140" s="223" t="s">
        <v>219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156</v>
      </c>
      <c r="AU140" s="17" t="s">
        <v>83</v>
      </c>
    </row>
    <row r="141" s="13" customFormat="1">
      <c r="A141" s="13"/>
      <c r="B141" s="224"/>
      <c r="C141" s="225"/>
      <c r="D141" s="217" t="s">
        <v>165</v>
      </c>
      <c r="E141" s="226" t="s">
        <v>19</v>
      </c>
      <c r="F141" s="227" t="s">
        <v>220</v>
      </c>
      <c r="G141" s="225"/>
      <c r="H141" s="228">
        <v>78.069999999999993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165</v>
      </c>
      <c r="AU141" s="234" t="s">
        <v>83</v>
      </c>
      <c r="AV141" s="13" t="s">
        <v>83</v>
      </c>
      <c r="AW141" s="13" t="s">
        <v>32</v>
      </c>
      <c r="AX141" s="13" t="s">
        <v>81</v>
      </c>
      <c r="AY141" s="234" t="s">
        <v>144</v>
      </c>
    </row>
    <row r="142" s="2" customFormat="1" ht="16.5" customHeight="1">
      <c r="A142" s="38"/>
      <c r="B142" s="39"/>
      <c r="C142" s="204" t="s">
        <v>221</v>
      </c>
      <c r="D142" s="204" t="s">
        <v>147</v>
      </c>
      <c r="E142" s="205" t="s">
        <v>222</v>
      </c>
      <c r="F142" s="206" t="s">
        <v>223</v>
      </c>
      <c r="G142" s="207" t="s">
        <v>150</v>
      </c>
      <c r="H142" s="208">
        <v>8</v>
      </c>
      <c r="I142" s="209"/>
      <c r="J142" s="210">
        <f>ROUND(I142*H142,2)</f>
        <v>0</v>
      </c>
      <c r="K142" s="206" t="s">
        <v>151</v>
      </c>
      <c r="L142" s="44"/>
      <c r="M142" s="211" t="s">
        <v>19</v>
      </c>
      <c r="N142" s="212" t="s">
        <v>44</v>
      </c>
      <c r="O142" s="84"/>
      <c r="P142" s="213">
        <f>O142*H142</f>
        <v>0</v>
      </c>
      <c r="Q142" s="213">
        <v>1.0000000000000001E-05</v>
      </c>
      <c r="R142" s="213">
        <f>Q142*H142</f>
        <v>8.0000000000000007E-05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152</v>
      </c>
      <c r="AT142" s="215" t="s">
        <v>147</v>
      </c>
      <c r="AU142" s="215" t="s">
        <v>83</v>
      </c>
      <c r="AY142" s="17" t="s">
        <v>144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152</v>
      </c>
      <c r="BM142" s="215" t="s">
        <v>224</v>
      </c>
    </row>
    <row r="143" s="2" customFormat="1">
      <c r="A143" s="38"/>
      <c r="B143" s="39"/>
      <c r="C143" s="40"/>
      <c r="D143" s="217" t="s">
        <v>154</v>
      </c>
      <c r="E143" s="40"/>
      <c r="F143" s="218" t="s">
        <v>225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154</v>
      </c>
      <c r="AU143" s="17" t="s">
        <v>83</v>
      </c>
    </row>
    <row r="144" s="2" customFormat="1">
      <c r="A144" s="38"/>
      <c r="B144" s="39"/>
      <c r="C144" s="40"/>
      <c r="D144" s="222" t="s">
        <v>156</v>
      </c>
      <c r="E144" s="40"/>
      <c r="F144" s="223" t="s">
        <v>226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156</v>
      </c>
      <c r="AU144" s="17" t="s">
        <v>83</v>
      </c>
    </row>
    <row r="145" s="2" customFormat="1" ht="16.5" customHeight="1">
      <c r="A145" s="38"/>
      <c r="B145" s="39"/>
      <c r="C145" s="235" t="s">
        <v>227</v>
      </c>
      <c r="D145" s="235" t="s">
        <v>192</v>
      </c>
      <c r="E145" s="236" t="s">
        <v>228</v>
      </c>
      <c r="F145" s="237" t="s">
        <v>229</v>
      </c>
      <c r="G145" s="238" t="s">
        <v>150</v>
      </c>
      <c r="H145" s="239">
        <v>8</v>
      </c>
      <c r="I145" s="240"/>
      <c r="J145" s="241">
        <f>ROUND(I145*H145,2)</f>
        <v>0</v>
      </c>
      <c r="K145" s="237" t="s">
        <v>151</v>
      </c>
      <c r="L145" s="242"/>
      <c r="M145" s="243" t="s">
        <v>19</v>
      </c>
      <c r="N145" s="244" t="s">
        <v>44</v>
      </c>
      <c r="O145" s="84"/>
      <c r="P145" s="213">
        <f>O145*H145</f>
        <v>0</v>
      </c>
      <c r="Q145" s="213">
        <v>0.00013999999999999999</v>
      </c>
      <c r="R145" s="213">
        <f>Q145*H145</f>
        <v>0.0011199999999999999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195</v>
      </c>
      <c r="AT145" s="215" t="s">
        <v>192</v>
      </c>
      <c r="AU145" s="215" t="s">
        <v>83</v>
      </c>
      <c r="AY145" s="17" t="s">
        <v>144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152</v>
      </c>
      <c r="BM145" s="215" t="s">
        <v>230</v>
      </c>
    </row>
    <row r="146" s="2" customFormat="1">
      <c r="A146" s="38"/>
      <c r="B146" s="39"/>
      <c r="C146" s="40"/>
      <c r="D146" s="217" t="s">
        <v>154</v>
      </c>
      <c r="E146" s="40"/>
      <c r="F146" s="218" t="s">
        <v>229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154</v>
      </c>
      <c r="AU146" s="17" t="s">
        <v>83</v>
      </c>
    </row>
    <row r="147" s="2" customFormat="1" ht="16.5" customHeight="1">
      <c r="A147" s="38"/>
      <c r="B147" s="39"/>
      <c r="C147" s="235" t="s">
        <v>231</v>
      </c>
      <c r="D147" s="235" t="s">
        <v>192</v>
      </c>
      <c r="E147" s="236" t="s">
        <v>232</v>
      </c>
      <c r="F147" s="237" t="s">
        <v>233</v>
      </c>
      <c r="G147" s="238" t="s">
        <v>150</v>
      </c>
      <c r="H147" s="239">
        <v>8</v>
      </c>
      <c r="I147" s="240"/>
      <c r="J147" s="241">
        <f>ROUND(I147*H147,2)</f>
        <v>0</v>
      </c>
      <c r="K147" s="237" t="s">
        <v>151</v>
      </c>
      <c r="L147" s="242"/>
      <c r="M147" s="243" t="s">
        <v>19</v>
      </c>
      <c r="N147" s="244" t="s">
        <v>44</v>
      </c>
      <c r="O147" s="84"/>
      <c r="P147" s="213">
        <f>O147*H147</f>
        <v>0</v>
      </c>
      <c r="Q147" s="213">
        <v>4.0000000000000003E-05</v>
      </c>
      <c r="R147" s="213">
        <f>Q147*H147</f>
        <v>0.00032000000000000003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195</v>
      </c>
      <c r="AT147" s="215" t="s">
        <v>192</v>
      </c>
      <c r="AU147" s="215" t="s">
        <v>83</v>
      </c>
      <c r="AY147" s="17" t="s">
        <v>144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152</v>
      </c>
      <c r="BM147" s="215" t="s">
        <v>234</v>
      </c>
    </row>
    <row r="148" s="2" customFormat="1">
      <c r="A148" s="38"/>
      <c r="B148" s="39"/>
      <c r="C148" s="40"/>
      <c r="D148" s="217" t="s">
        <v>154</v>
      </c>
      <c r="E148" s="40"/>
      <c r="F148" s="218" t="s">
        <v>233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154</v>
      </c>
      <c r="AU148" s="17" t="s">
        <v>83</v>
      </c>
    </row>
    <row r="149" s="2" customFormat="1" ht="16.5" customHeight="1">
      <c r="A149" s="38"/>
      <c r="B149" s="39"/>
      <c r="C149" s="204" t="s">
        <v>235</v>
      </c>
      <c r="D149" s="204" t="s">
        <v>147</v>
      </c>
      <c r="E149" s="205" t="s">
        <v>236</v>
      </c>
      <c r="F149" s="206" t="s">
        <v>237</v>
      </c>
      <c r="G149" s="207" t="s">
        <v>150</v>
      </c>
      <c r="H149" s="208">
        <v>8</v>
      </c>
      <c r="I149" s="209"/>
      <c r="J149" s="210">
        <f>ROUND(I149*H149,2)</f>
        <v>0</v>
      </c>
      <c r="K149" s="206" t="s">
        <v>151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2.0000000000000002E-05</v>
      </c>
      <c r="R149" s="213">
        <f>Q149*H149</f>
        <v>0.00016000000000000001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152</v>
      </c>
      <c r="AT149" s="215" t="s">
        <v>147</v>
      </c>
      <c r="AU149" s="215" t="s">
        <v>83</v>
      </c>
      <c r="AY149" s="17" t="s">
        <v>144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152</v>
      </c>
      <c r="BM149" s="215" t="s">
        <v>238</v>
      </c>
    </row>
    <row r="150" s="2" customFormat="1">
      <c r="A150" s="38"/>
      <c r="B150" s="39"/>
      <c r="C150" s="40"/>
      <c r="D150" s="217" t="s">
        <v>154</v>
      </c>
      <c r="E150" s="40"/>
      <c r="F150" s="218" t="s">
        <v>239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154</v>
      </c>
      <c r="AU150" s="17" t="s">
        <v>83</v>
      </c>
    </row>
    <row r="151" s="2" customFormat="1">
      <c r="A151" s="38"/>
      <c r="B151" s="39"/>
      <c r="C151" s="40"/>
      <c r="D151" s="222" t="s">
        <v>156</v>
      </c>
      <c r="E151" s="40"/>
      <c r="F151" s="223" t="s">
        <v>240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156</v>
      </c>
      <c r="AU151" s="17" t="s">
        <v>83</v>
      </c>
    </row>
    <row r="152" s="2" customFormat="1" ht="16.5" customHeight="1">
      <c r="A152" s="38"/>
      <c r="B152" s="39"/>
      <c r="C152" s="204" t="s">
        <v>8</v>
      </c>
      <c r="D152" s="204" t="s">
        <v>147</v>
      </c>
      <c r="E152" s="205" t="s">
        <v>241</v>
      </c>
      <c r="F152" s="206" t="s">
        <v>242</v>
      </c>
      <c r="G152" s="207" t="s">
        <v>161</v>
      </c>
      <c r="H152" s="208">
        <v>61.271999999999998</v>
      </c>
      <c r="I152" s="209"/>
      <c r="J152" s="210">
        <f>ROUND(I152*H152,2)</f>
        <v>0</v>
      </c>
      <c r="K152" s="206" t="s">
        <v>151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0.26100000000000001</v>
      </c>
      <c r="T152" s="214">
        <f>S152*H152</f>
        <v>15.991992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152</v>
      </c>
      <c r="AT152" s="215" t="s">
        <v>147</v>
      </c>
      <c r="AU152" s="215" t="s">
        <v>83</v>
      </c>
      <c r="AY152" s="17" t="s">
        <v>144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152</v>
      </c>
      <c r="BM152" s="215" t="s">
        <v>243</v>
      </c>
    </row>
    <row r="153" s="2" customFormat="1">
      <c r="A153" s="38"/>
      <c r="B153" s="39"/>
      <c r="C153" s="40"/>
      <c r="D153" s="217" t="s">
        <v>154</v>
      </c>
      <c r="E153" s="40"/>
      <c r="F153" s="218" t="s">
        <v>244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154</v>
      </c>
      <c r="AU153" s="17" t="s">
        <v>83</v>
      </c>
    </row>
    <row r="154" s="2" customFormat="1">
      <c r="A154" s="38"/>
      <c r="B154" s="39"/>
      <c r="C154" s="40"/>
      <c r="D154" s="222" t="s">
        <v>156</v>
      </c>
      <c r="E154" s="40"/>
      <c r="F154" s="223" t="s">
        <v>245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156</v>
      </c>
      <c r="AU154" s="17" t="s">
        <v>83</v>
      </c>
    </row>
    <row r="155" s="13" customFormat="1">
      <c r="A155" s="13"/>
      <c r="B155" s="224"/>
      <c r="C155" s="225"/>
      <c r="D155" s="217" t="s">
        <v>165</v>
      </c>
      <c r="E155" s="226" t="s">
        <v>19</v>
      </c>
      <c r="F155" s="227" t="s">
        <v>246</v>
      </c>
      <c r="G155" s="225"/>
      <c r="H155" s="228">
        <v>61.271999999999998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165</v>
      </c>
      <c r="AU155" s="234" t="s">
        <v>83</v>
      </c>
      <c r="AV155" s="13" t="s">
        <v>83</v>
      </c>
      <c r="AW155" s="13" t="s">
        <v>32</v>
      </c>
      <c r="AX155" s="13" t="s">
        <v>81</v>
      </c>
      <c r="AY155" s="234" t="s">
        <v>144</v>
      </c>
    </row>
    <row r="156" s="2" customFormat="1" ht="21.75" customHeight="1">
      <c r="A156" s="38"/>
      <c r="B156" s="39"/>
      <c r="C156" s="204" t="s">
        <v>247</v>
      </c>
      <c r="D156" s="204" t="s">
        <v>147</v>
      </c>
      <c r="E156" s="205" t="s">
        <v>248</v>
      </c>
      <c r="F156" s="206" t="s">
        <v>249</v>
      </c>
      <c r="G156" s="207" t="s">
        <v>250</v>
      </c>
      <c r="H156" s="208">
        <v>1.9310000000000001</v>
      </c>
      <c r="I156" s="209"/>
      <c r="J156" s="210">
        <f>ROUND(I156*H156,2)</f>
        <v>0</v>
      </c>
      <c r="K156" s="206" t="s">
        <v>151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2.2000000000000002</v>
      </c>
      <c r="T156" s="214">
        <f>S156*H156</f>
        <v>4.2482000000000006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152</v>
      </c>
      <c r="AT156" s="215" t="s">
        <v>147</v>
      </c>
      <c r="AU156" s="215" t="s">
        <v>83</v>
      </c>
      <c r="AY156" s="17" t="s">
        <v>144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152</v>
      </c>
      <c r="BM156" s="215" t="s">
        <v>251</v>
      </c>
    </row>
    <row r="157" s="2" customFormat="1">
      <c r="A157" s="38"/>
      <c r="B157" s="39"/>
      <c r="C157" s="40"/>
      <c r="D157" s="217" t="s">
        <v>154</v>
      </c>
      <c r="E157" s="40"/>
      <c r="F157" s="218" t="s">
        <v>252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154</v>
      </c>
      <c r="AU157" s="17" t="s">
        <v>83</v>
      </c>
    </row>
    <row r="158" s="2" customFormat="1">
      <c r="A158" s="38"/>
      <c r="B158" s="39"/>
      <c r="C158" s="40"/>
      <c r="D158" s="222" t="s">
        <v>156</v>
      </c>
      <c r="E158" s="40"/>
      <c r="F158" s="223" t="s">
        <v>253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156</v>
      </c>
      <c r="AU158" s="17" t="s">
        <v>83</v>
      </c>
    </row>
    <row r="159" s="13" customFormat="1">
      <c r="A159" s="13"/>
      <c r="B159" s="224"/>
      <c r="C159" s="225"/>
      <c r="D159" s="217" t="s">
        <v>165</v>
      </c>
      <c r="E159" s="226" t="s">
        <v>19</v>
      </c>
      <c r="F159" s="227" t="s">
        <v>254</v>
      </c>
      <c r="G159" s="225"/>
      <c r="H159" s="228">
        <v>1.9310000000000001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165</v>
      </c>
      <c r="AU159" s="234" t="s">
        <v>83</v>
      </c>
      <c r="AV159" s="13" t="s">
        <v>83</v>
      </c>
      <c r="AW159" s="13" t="s">
        <v>32</v>
      </c>
      <c r="AX159" s="13" t="s">
        <v>81</v>
      </c>
      <c r="AY159" s="234" t="s">
        <v>144</v>
      </c>
    </row>
    <row r="160" s="2" customFormat="1" ht="16.5" customHeight="1">
      <c r="A160" s="38"/>
      <c r="B160" s="39"/>
      <c r="C160" s="204" t="s">
        <v>255</v>
      </c>
      <c r="D160" s="204" t="s">
        <v>147</v>
      </c>
      <c r="E160" s="205" t="s">
        <v>256</v>
      </c>
      <c r="F160" s="206" t="s">
        <v>257</v>
      </c>
      <c r="G160" s="207" t="s">
        <v>161</v>
      </c>
      <c r="H160" s="208">
        <v>68.260000000000005</v>
      </c>
      <c r="I160" s="209"/>
      <c r="J160" s="210">
        <f>ROUND(I160*H160,2)</f>
        <v>0</v>
      </c>
      <c r="K160" s="206" t="s">
        <v>151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152</v>
      </c>
      <c r="AT160" s="215" t="s">
        <v>147</v>
      </c>
      <c r="AU160" s="215" t="s">
        <v>83</v>
      </c>
      <c r="AY160" s="17" t="s">
        <v>144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152</v>
      </c>
      <c r="BM160" s="215" t="s">
        <v>258</v>
      </c>
    </row>
    <row r="161" s="2" customFormat="1">
      <c r="A161" s="38"/>
      <c r="B161" s="39"/>
      <c r="C161" s="40"/>
      <c r="D161" s="217" t="s">
        <v>154</v>
      </c>
      <c r="E161" s="40"/>
      <c r="F161" s="218" t="s">
        <v>257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154</v>
      </c>
      <c r="AU161" s="17" t="s">
        <v>83</v>
      </c>
    </row>
    <row r="162" s="2" customFormat="1">
      <c r="A162" s="38"/>
      <c r="B162" s="39"/>
      <c r="C162" s="40"/>
      <c r="D162" s="222" t="s">
        <v>156</v>
      </c>
      <c r="E162" s="40"/>
      <c r="F162" s="223" t="s">
        <v>259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156</v>
      </c>
      <c r="AU162" s="17" t="s">
        <v>83</v>
      </c>
    </row>
    <row r="163" s="13" customFormat="1">
      <c r="A163" s="13"/>
      <c r="B163" s="224"/>
      <c r="C163" s="225"/>
      <c r="D163" s="217" t="s">
        <v>165</v>
      </c>
      <c r="E163" s="226" t="s">
        <v>19</v>
      </c>
      <c r="F163" s="227" t="s">
        <v>260</v>
      </c>
      <c r="G163" s="225"/>
      <c r="H163" s="228">
        <v>68.260000000000005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165</v>
      </c>
      <c r="AU163" s="234" t="s">
        <v>83</v>
      </c>
      <c r="AV163" s="13" t="s">
        <v>83</v>
      </c>
      <c r="AW163" s="13" t="s">
        <v>32</v>
      </c>
      <c r="AX163" s="13" t="s">
        <v>81</v>
      </c>
      <c r="AY163" s="234" t="s">
        <v>144</v>
      </c>
    </row>
    <row r="164" s="2" customFormat="1" ht="16.5" customHeight="1">
      <c r="A164" s="38"/>
      <c r="B164" s="39"/>
      <c r="C164" s="204" t="s">
        <v>261</v>
      </c>
      <c r="D164" s="204" t="s">
        <v>147</v>
      </c>
      <c r="E164" s="205" t="s">
        <v>262</v>
      </c>
      <c r="F164" s="206" t="s">
        <v>263</v>
      </c>
      <c r="G164" s="207" t="s">
        <v>161</v>
      </c>
      <c r="H164" s="208">
        <v>819.12</v>
      </c>
      <c r="I164" s="209"/>
      <c r="J164" s="210">
        <f>ROUND(I164*H164,2)</f>
        <v>0</v>
      </c>
      <c r="K164" s="206" t="s">
        <v>151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152</v>
      </c>
      <c r="AT164" s="215" t="s">
        <v>147</v>
      </c>
      <c r="AU164" s="215" t="s">
        <v>83</v>
      </c>
      <c r="AY164" s="17" t="s">
        <v>144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152</v>
      </c>
      <c r="BM164" s="215" t="s">
        <v>264</v>
      </c>
    </row>
    <row r="165" s="2" customFormat="1">
      <c r="A165" s="38"/>
      <c r="B165" s="39"/>
      <c r="C165" s="40"/>
      <c r="D165" s="217" t="s">
        <v>154</v>
      </c>
      <c r="E165" s="40"/>
      <c r="F165" s="218" t="s">
        <v>265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154</v>
      </c>
      <c r="AU165" s="17" t="s">
        <v>83</v>
      </c>
    </row>
    <row r="166" s="2" customFormat="1">
      <c r="A166" s="38"/>
      <c r="B166" s="39"/>
      <c r="C166" s="40"/>
      <c r="D166" s="222" t="s">
        <v>156</v>
      </c>
      <c r="E166" s="40"/>
      <c r="F166" s="223" t="s">
        <v>266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156</v>
      </c>
      <c r="AU166" s="17" t="s">
        <v>83</v>
      </c>
    </row>
    <row r="167" s="13" customFormat="1">
      <c r="A167" s="13"/>
      <c r="B167" s="224"/>
      <c r="C167" s="225"/>
      <c r="D167" s="217" t="s">
        <v>165</v>
      </c>
      <c r="E167" s="226" t="s">
        <v>19</v>
      </c>
      <c r="F167" s="227" t="s">
        <v>267</v>
      </c>
      <c r="G167" s="225"/>
      <c r="H167" s="228">
        <v>819.12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165</v>
      </c>
      <c r="AU167" s="234" t="s">
        <v>83</v>
      </c>
      <c r="AV167" s="13" t="s">
        <v>83</v>
      </c>
      <c r="AW167" s="13" t="s">
        <v>32</v>
      </c>
      <c r="AX167" s="13" t="s">
        <v>81</v>
      </c>
      <c r="AY167" s="234" t="s">
        <v>144</v>
      </c>
    </row>
    <row r="168" s="2" customFormat="1" ht="16.5" customHeight="1">
      <c r="A168" s="38"/>
      <c r="B168" s="39"/>
      <c r="C168" s="204" t="s">
        <v>268</v>
      </c>
      <c r="D168" s="204" t="s">
        <v>147</v>
      </c>
      <c r="E168" s="205" t="s">
        <v>269</v>
      </c>
      <c r="F168" s="206" t="s">
        <v>270</v>
      </c>
      <c r="G168" s="207" t="s">
        <v>161</v>
      </c>
      <c r="H168" s="208">
        <v>334.94400000000002</v>
      </c>
      <c r="I168" s="209"/>
      <c r="J168" s="210">
        <f>ROUND(I168*H168,2)</f>
        <v>0</v>
      </c>
      <c r="K168" s="206" t="s">
        <v>151</v>
      </c>
      <c r="L168" s="44"/>
      <c r="M168" s="211" t="s">
        <v>19</v>
      </c>
      <c r="N168" s="212" t="s">
        <v>44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0.045999999999999999</v>
      </c>
      <c r="T168" s="214">
        <f>S168*H168</f>
        <v>15.407424000000001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152</v>
      </c>
      <c r="AT168" s="215" t="s">
        <v>147</v>
      </c>
      <c r="AU168" s="215" t="s">
        <v>83</v>
      </c>
      <c r="AY168" s="17" t="s">
        <v>144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152</v>
      </c>
      <c r="BM168" s="215" t="s">
        <v>271</v>
      </c>
    </row>
    <row r="169" s="2" customFormat="1">
      <c r="A169" s="38"/>
      <c r="B169" s="39"/>
      <c r="C169" s="40"/>
      <c r="D169" s="217" t="s">
        <v>154</v>
      </c>
      <c r="E169" s="40"/>
      <c r="F169" s="218" t="s">
        <v>272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154</v>
      </c>
      <c r="AU169" s="17" t="s">
        <v>83</v>
      </c>
    </row>
    <row r="170" s="2" customFormat="1">
      <c r="A170" s="38"/>
      <c r="B170" s="39"/>
      <c r="C170" s="40"/>
      <c r="D170" s="222" t="s">
        <v>156</v>
      </c>
      <c r="E170" s="40"/>
      <c r="F170" s="223" t="s">
        <v>273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156</v>
      </c>
      <c r="AU170" s="17" t="s">
        <v>83</v>
      </c>
    </row>
    <row r="171" s="12" customFormat="1" ht="22.8" customHeight="1">
      <c r="A171" s="12"/>
      <c r="B171" s="188"/>
      <c r="C171" s="189"/>
      <c r="D171" s="190" t="s">
        <v>72</v>
      </c>
      <c r="E171" s="202" t="s">
        <v>274</v>
      </c>
      <c r="F171" s="202" t="s">
        <v>275</v>
      </c>
      <c r="G171" s="189"/>
      <c r="H171" s="189"/>
      <c r="I171" s="192"/>
      <c r="J171" s="203">
        <f>BK171</f>
        <v>0</v>
      </c>
      <c r="K171" s="189"/>
      <c r="L171" s="194"/>
      <c r="M171" s="195"/>
      <c r="N171" s="196"/>
      <c r="O171" s="196"/>
      <c r="P171" s="197">
        <f>SUM(P172:P187)</f>
        <v>0</v>
      </c>
      <c r="Q171" s="196"/>
      <c r="R171" s="197">
        <f>SUM(R172:R187)</f>
        <v>0</v>
      </c>
      <c r="S171" s="196"/>
      <c r="T171" s="198">
        <f>SUM(T172:T187)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9" t="s">
        <v>81</v>
      </c>
      <c r="AT171" s="200" t="s">
        <v>72</v>
      </c>
      <c r="AU171" s="200" t="s">
        <v>81</v>
      </c>
      <c r="AY171" s="199" t="s">
        <v>144</v>
      </c>
      <c r="BK171" s="201">
        <f>SUM(BK172:BK187)</f>
        <v>0</v>
      </c>
    </row>
    <row r="172" s="2" customFormat="1" ht="21.75" customHeight="1">
      <c r="A172" s="38"/>
      <c r="B172" s="39"/>
      <c r="C172" s="204" t="s">
        <v>276</v>
      </c>
      <c r="D172" s="204" t="s">
        <v>147</v>
      </c>
      <c r="E172" s="205" t="s">
        <v>277</v>
      </c>
      <c r="F172" s="206" t="s">
        <v>278</v>
      </c>
      <c r="G172" s="207" t="s">
        <v>279</v>
      </c>
      <c r="H172" s="208">
        <v>45</v>
      </c>
      <c r="I172" s="209"/>
      <c r="J172" s="210">
        <f>ROUND(I172*H172,2)</f>
        <v>0</v>
      </c>
      <c r="K172" s="206" t="s">
        <v>151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152</v>
      </c>
      <c r="AT172" s="215" t="s">
        <v>147</v>
      </c>
      <c r="AU172" s="215" t="s">
        <v>83</v>
      </c>
      <c r="AY172" s="17" t="s">
        <v>144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152</v>
      </c>
      <c r="BM172" s="215" t="s">
        <v>280</v>
      </c>
    </row>
    <row r="173" s="2" customFormat="1">
      <c r="A173" s="38"/>
      <c r="B173" s="39"/>
      <c r="C173" s="40"/>
      <c r="D173" s="217" t="s">
        <v>154</v>
      </c>
      <c r="E173" s="40"/>
      <c r="F173" s="218" t="s">
        <v>281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154</v>
      </c>
      <c r="AU173" s="17" t="s">
        <v>83</v>
      </c>
    </row>
    <row r="174" s="2" customFormat="1">
      <c r="A174" s="38"/>
      <c r="B174" s="39"/>
      <c r="C174" s="40"/>
      <c r="D174" s="222" t="s">
        <v>156</v>
      </c>
      <c r="E174" s="40"/>
      <c r="F174" s="223" t="s">
        <v>282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156</v>
      </c>
      <c r="AU174" s="17" t="s">
        <v>83</v>
      </c>
    </row>
    <row r="175" s="2" customFormat="1" ht="16.5" customHeight="1">
      <c r="A175" s="38"/>
      <c r="B175" s="39"/>
      <c r="C175" s="204" t="s">
        <v>7</v>
      </c>
      <c r="D175" s="204" t="s">
        <v>147</v>
      </c>
      <c r="E175" s="205" t="s">
        <v>283</v>
      </c>
      <c r="F175" s="206" t="s">
        <v>284</v>
      </c>
      <c r="G175" s="207" t="s">
        <v>279</v>
      </c>
      <c r="H175" s="208">
        <v>45</v>
      </c>
      <c r="I175" s="209"/>
      <c r="J175" s="210">
        <f>ROUND(I175*H175,2)</f>
        <v>0</v>
      </c>
      <c r="K175" s="206" t="s">
        <v>151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152</v>
      </c>
      <c r="AT175" s="215" t="s">
        <v>147</v>
      </c>
      <c r="AU175" s="215" t="s">
        <v>83</v>
      </c>
      <c r="AY175" s="17" t="s">
        <v>144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152</v>
      </c>
      <c r="BM175" s="215" t="s">
        <v>285</v>
      </c>
    </row>
    <row r="176" s="2" customFormat="1">
      <c r="A176" s="38"/>
      <c r="B176" s="39"/>
      <c r="C176" s="40"/>
      <c r="D176" s="217" t="s">
        <v>154</v>
      </c>
      <c r="E176" s="40"/>
      <c r="F176" s="218" t="s">
        <v>284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154</v>
      </c>
      <c r="AU176" s="17" t="s">
        <v>83</v>
      </c>
    </row>
    <row r="177" s="2" customFormat="1">
      <c r="A177" s="38"/>
      <c r="B177" s="39"/>
      <c r="C177" s="40"/>
      <c r="D177" s="222" t="s">
        <v>156</v>
      </c>
      <c r="E177" s="40"/>
      <c r="F177" s="223" t="s">
        <v>286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156</v>
      </c>
      <c r="AU177" s="17" t="s">
        <v>83</v>
      </c>
    </row>
    <row r="178" s="2" customFormat="1" ht="16.5" customHeight="1">
      <c r="A178" s="38"/>
      <c r="B178" s="39"/>
      <c r="C178" s="204" t="s">
        <v>287</v>
      </c>
      <c r="D178" s="204" t="s">
        <v>147</v>
      </c>
      <c r="E178" s="205" t="s">
        <v>288</v>
      </c>
      <c r="F178" s="206" t="s">
        <v>289</v>
      </c>
      <c r="G178" s="207" t="s">
        <v>279</v>
      </c>
      <c r="H178" s="208">
        <v>675</v>
      </c>
      <c r="I178" s="209"/>
      <c r="J178" s="210">
        <f>ROUND(I178*H178,2)</f>
        <v>0</v>
      </c>
      <c r="K178" s="206" t="s">
        <v>151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152</v>
      </c>
      <c r="AT178" s="215" t="s">
        <v>147</v>
      </c>
      <c r="AU178" s="215" t="s">
        <v>83</v>
      </c>
      <c r="AY178" s="17" t="s">
        <v>144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152</v>
      </c>
      <c r="BM178" s="215" t="s">
        <v>290</v>
      </c>
    </row>
    <row r="179" s="2" customFormat="1">
      <c r="A179" s="38"/>
      <c r="B179" s="39"/>
      <c r="C179" s="40"/>
      <c r="D179" s="217" t="s">
        <v>154</v>
      </c>
      <c r="E179" s="40"/>
      <c r="F179" s="218" t="s">
        <v>289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154</v>
      </c>
      <c r="AU179" s="17" t="s">
        <v>83</v>
      </c>
    </row>
    <row r="180" s="2" customFormat="1">
      <c r="A180" s="38"/>
      <c r="B180" s="39"/>
      <c r="C180" s="40"/>
      <c r="D180" s="222" t="s">
        <v>156</v>
      </c>
      <c r="E180" s="40"/>
      <c r="F180" s="223" t="s">
        <v>291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156</v>
      </c>
      <c r="AU180" s="17" t="s">
        <v>83</v>
      </c>
    </row>
    <row r="181" s="13" customFormat="1">
      <c r="A181" s="13"/>
      <c r="B181" s="224"/>
      <c r="C181" s="225"/>
      <c r="D181" s="217" t="s">
        <v>165</v>
      </c>
      <c r="E181" s="226" t="s">
        <v>19</v>
      </c>
      <c r="F181" s="227" t="s">
        <v>292</v>
      </c>
      <c r="G181" s="225"/>
      <c r="H181" s="228">
        <v>675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165</v>
      </c>
      <c r="AU181" s="234" t="s">
        <v>83</v>
      </c>
      <c r="AV181" s="13" t="s">
        <v>83</v>
      </c>
      <c r="AW181" s="13" t="s">
        <v>32</v>
      </c>
      <c r="AX181" s="13" t="s">
        <v>81</v>
      </c>
      <c r="AY181" s="234" t="s">
        <v>144</v>
      </c>
    </row>
    <row r="182" s="2" customFormat="1" ht="21.75" customHeight="1">
      <c r="A182" s="38"/>
      <c r="B182" s="39"/>
      <c r="C182" s="204" t="s">
        <v>293</v>
      </c>
      <c r="D182" s="204" t="s">
        <v>147</v>
      </c>
      <c r="E182" s="205" t="s">
        <v>294</v>
      </c>
      <c r="F182" s="206" t="s">
        <v>295</v>
      </c>
      <c r="G182" s="207" t="s">
        <v>279</v>
      </c>
      <c r="H182" s="208">
        <v>43</v>
      </c>
      <c r="I182" s="209"/>
      <c r="J182" s="210">
        <f>ROUND(I182*H182,2)</f>
        <v>0</v>
      </c>
      <c r="K182" s="206" t="s">
        <v>151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152</v>
      </c>
      <c r="AT182" s="215" t="s">
        <v>147</v>
      </c>
      <c r="AU182" s="215" t="s">
        <v>83</v>
      </c>
      <c r="AY182" s="17" t="s">
        <v>144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152</v>
      </c>
      <c r="BM182" s="215" t="s">
        <v>296</v>
      </c>
    </row>
    <row r="183" s="2" customFormat="1">
      <c r="A183" s="38"/>
      <c r="B183" s="39"/>
      <c r="C183" s="40"/>
      <c r="D183" s="217" t="s">
        <v>154</v>
      </c>
      <c r="E183" s="40"/>
      <c r="F183" s="218" t="s">
        <v>297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154</v>
      </c>
      <c r="AU183" s="17" t="s">
        <v>83</v>
      </c>
    </row>
    <row r="184" s="2" customFormat="1">
      <c r="A184" s="38"/>
      <c r="B184" s="39"/>
      <c r="C184" s="40"/>
      <c r="D184" s="222" t="s">
        <v>156</v>
      </c>
      <c r="E184" s="40"/>
      <c r="F184" s="223" t="s">
        <v>298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156</v>
      </c>
      <c r="AU184" s="17" t="s">
        <v>83</v>
      </c>
    </row>
    <row r="185" s="2" customFormat="1" ht="21.75" customHeight="1">
      <c r="A185" s="38"/>
      <c r="B185" s="39"/>
      <c r="C185" s="204" t="s">
        <v>299</v>
      </c>
      <c r="D185" s="204" t="s">
        <v>147</v>
      </c>
      <c r="E185" s="205" t="s">
        <v>300</v>
      </c>
      <c r="F185" s="206" t="s">
        <v>301</v>
      </c>
      <c r="G185" s="207" t="s">
        <v>279</v>
      </c>
      <c r="H185" s="208">
        <v>2</v>
      </c>
      <c r="I185" s="209"/>
      <c r="J185" s="210">
        <f>ROUND(I185*H185,2)</f>
        <v>0</v>
      </c>
      <c r="K185" s="206" t="s">
        <v>151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152</v>
      </c>
      <c r="AT185" s="215" t="s">
        <v>147</v>
      </c>
      <c r="AU185" s="215" t="s">
        <v>83</v>
      </c>
      <c r="AY185" s="17" t="s">
        <v>144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152</v>
      </c>
      <c r="BM185" s="215" t="s">
        <v>302</v>
      </c>
    </row>
    <row r="186" s="2" customFormat="1">
      <c r="A186" s="38"/>
      <c r="B186" s="39"/>
      <c r="C186" s="40"/>
      <c r="D186" s="217" t="s">
        <v>154</v>
      </c>
      <c r="E186" s="40"/>
      <c r="F186" s="218" t="s">
        <v>303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154</v>
      </c>
      <c r="AU186" s="17" t="s">
        <v>83</v>
      </c>
    </row>
    <row r="187" s="2" customFormat="1">
      <c r="A187" s="38"/>
      <c r="B187" s="39"/>
      <c r="C187" s="40"/>
      <c r="D187" s="222" t="s">
        <v>156</v>
      </c>
      <c r="E187" s="40"/>
      <c r="F187" s="223" t="s">
        <v>304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156</v>
      </c>
      <c r="AU187" s="17" t="s">
        <v>83</v>
      </c>
    </row>
    <row r="188" s="12" customFormat="1" ht="25.92" customHeight="1">
      <c r="A188" s="12"/>
      <c r="B188" s="188"/>
      <c r="C188" s="189"/>
      <c r="D188" s="190" t="s">
        <v>72</v>
      </c>
      <c r="E188" s="191" t="s">
        <v>305</v>
      </c>
      <c r="F188" s="191" t="s">
        <v>306</v>
      </c>
      <c r="G188" s="189"/>
      <c r="H188" s="189"/>
      <c r="I188" s="192"/>
      <c r="J188" s="193">
        <f>BK188</f>
        <v>0</v>
      </c>
      <c r="K188" s="189"/>
      <c r="L188" s="194"/>
      <c r="M188" s="195"/>
      <c r="N188" s="196"/>
      <c r="O188" s="196"/>
      <c r="P188" s="197">
        <f>P189+P214+P220+P230+P252+P291+P301+P332+P371+P404+P423+P446</f>
        <v>0</v>
      </c>
      <c r="Q188" s="196"/>
      <c r="R188" s="197">
        <f>R189+R214+R220+R230+R252+R291+R301+R332+R371+R404+R423+R446</f>
        <v>5.0970097599999997</v>
      </c>
      <c r="S188" s="196"/>
      <c r="T188" s="198">
        <f>T189+T214+T220+T230+T252+T291+T301+T332+T371+T404+T423+T446</f>
        <v>7.6711136999999994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83</v>
      </c>
      <c r="AT188" s="200" t="s">
        <v>72</v>
      </c>
      <c r="AU188" s="200" t="s">
        <v>73</v>
      </c>
      <c r="AY188" s="199" t="s">
        <v>144</v>
      </c>
      <c r="BK188" s="201">
        <f>BK189+BK214+BK220+BK230+BK252+BK291+BK301+BK332+BK371+BK404+BK423+BK446</f>
        <v>0</v>
      </c>
    </row>
    <row r="189" s="12" customFormat="1" ht="22.8" customHeight="1">
      <c r="A189" s="12"/>
      <c r="B189" s="188"/>
      <c r="C189" s="189"/>
      <c r="D189" s="190" t="s">
        <v>72</v>
      </c>
      <c r="E189" s="202" t="s">
        <v>307</v>
      </c>
      <c r="F189" s="202" t="s">
        <v>308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SUM(P190:P213)</f>
        <v>0</v>
      </c>
      <c r="Q189" s="196"/>
      <c r="R189" s="197">
        <f>SUM(R190:R213)</f>
        <v>0.033750000000000002</v>
      </c>
      <c r="S189" s="196"/>
      <c r="T189" s="198">
        <f>SUM(T190:T213)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83</v>
      </c>
      <c r="AT189" s="200" t="s">
        <v>72</v>
      </c>
      <c r="AU189" s="200" t="s">
        <v>81</v>
      </c>
      <c r="AY189" s="199" t="s">
        <v>144</v>
      </c>
      <c r="BK189" s="201">
        <f>SUM(BK190:BK213)</f>
        <v>0</v>
      </c>
    </row>
    <row r="190" s="2" customFormat="1" ht="16.5" customHeight="1">
      <c r="A190" s="38"/>
      <c r="B190" s="39"/>
      <c r="C190" s="235" t="s">
        <v>309</v>
      </c>
      <c r="D190" s="235" t="s">
        <v>192</v>
      </c>
      <c r="E190" s="236" t="s">
        <v>310</v>
      </c>
      <c r="F190" s="237" t="s">
        <v>311</v>
      </c>
      <c r="G190" s="238" t="s">
        <v>150</v>
      </c>
      <c r="H190" s="239">
        <v>3</v>
      </c>
      <c r="I190" s="240"/>
      <c r="J190" s="241">
        <f>ROUND(I190*H190,2)</f>
        <v>0</v>
      </c>
      <c r="K190" s="237" t="s">
        <v>151</v>
      </c>
      <c r="L190" s="242"/>
      <c r="M190" s="243" t="s">
        <v>19</v>
      </c>
      <c r="N190" s="244" t="s">
        <v>44</v>
      </c>
      <c r="O190" s="84"/>
      <c r="P190" s="213">
        <f>O190*H190</f>
        <v>0</v>
      </c>
      <c r="Q190" s="213">
        <v>0.0074999999999999997</v>
      </c>
      <c r="R190" s="213">
        <f>Q190*H190</f>
        <v>0.022499999999999999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312</v>
      </c>
      <c r="AT190" s="215" t="s">
        <v>192</v>
      </c>
      <c r="AU190" s="215" t="s">
        <v>83</v>
      </c>
      <c r="AY190" s="17" t="s">
        <v>144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247</v>
      </c>
      <c r="BM190" s="215" t="s">
        <v>313</v>
      </c>
    </row>
    <row r="191" s="2" customFormat="1">
      <c r="A191" s="38"/>
      <c r="B191" s="39"/>
      <c r="C191" s="40"/>
      <c r="D191" s="217" t="s">
        <v>154</v>
      </c>
      <c r="E191" s="40"/>
      <c r="F191" s="218" t="s">
        <v>311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154</v>
      </c>
      <c r="AU191" s="17" t="s">
        <v>83</v>
      </c>
    </row>
    <row r="192" s="2" customFormat="1" ht="16.5" customHeight="1">
      <c r="A192" s="38"/>
      <c r="B192" s="39"/>
      <c r="C192" s="235" t="s">
        <v>314</v>
      </c>
      <c r="D192" s="235" t="s">
        <v>192</v>
      </c>
      <c r="E192" s="236" t="s">
        <v>315</v>
      </c>
      <c r="F192" s="237" t="s">
        <v>316</v>
      </c>
      <c r="G192" s="238" t="s">
        <v>150</v>
      </c>
      <c r="H192" s="239">
        <v>3</v>
      </c>
      <c r="I192" s="240"/>
      <c r="J192" s="241">
        <f>ROUND(I192*H192,2)</f>
        <v>0</v>
      </c>
      <c r="K192" s="237" t="s">
        <v>151</v>
      </c>
      <c r="L192" s="242"/>
      <c r="M192" s="243" t="s">
        <v>19</v>
      </c>
      <c r="N192" s="244" t="s">
        <v>44</v>
      </c>
      <c r="O192" s="84"/>
      <c r="P192" s="213">
        <f>O192*H192</f>
        <v>0</v>
      </c>
      <c r="Q192" s="213">
        <v>0.00029999999999999997</v>
      </c>
      <c r="R192" s="213">
        <f>Q192*H192</f>
        <v>0.00089999999999999998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312</v>
      </c>
      <c r="AT192" s="215" t="s">
        <v>192</v>
      </c>
      <c r="AU192" s="215" t="s">
        <v>83</v>
      </c>
      <c r="AY192" s="17" t="s">
        <v>144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247</v>
      </c>
      <c r="BM192" s="215" t="s">
        <v>317</v>
      </c>
    </row>
    <row r="193" s="2" customFormat="1">
      <c r="A193" s="38"/>
      <c r="B193" s="39"/>
      <c r="C193" s="40"/>
      <c r="D193" s="217" t="s">
        <v>154</v>
      </c>
      <c r="E193" s="40"/>
      <c r="F193" s="218" t="s">
        <v>316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154</v>
      </c>
      <c r="AU193" s="17" t="s">
        <v>83</v>
      </c>
    </row>
    <row r="194" s="2" customFormat="1" ht="16.5" customHeight="1">
      <c r="A194" s="38"/>
      <c r="B194" s="39"/>
      <c r="C194" s="235" t="s">
        <v>318</v>
      </c>
      <c r="D194" s="235" t="s">
        <v>192</v>
      </c>
      <c r="E194" s="236" t="s">
        <v>319</v>
      </c>
      <c r="F194" s="237" t="s">
        <v>320</v>
      </c>
      <c r="G194" s="238" t="s">
        <v>150</v>
      </c>
      <c r="H194" s="239">
        <v>3</v>
      </c>
      <c r="I194" s="240"/>
      <c r="J194" s="241">
        <f>ROUND(I194*H194,2)</f>
        <v>0</v>
      </c>
      <c r="K194" s="237" t="s">
        <v>151</v>
      </c>
      <c r="L194" s="242"/>
      <c r="M194" s="243" t="s">
        <v>19</v>
      </c>
      <c r="N194" s="244" t="s">
        <v>44</v>
      </c>
      <c r="O194" s="84"/>
      <c r="P194" s="213">
        <f>O194*H194</f>
        <v>0</v>
      </c>
      <c r="Q194" s="213">
        <v>0.00050000000000000001</v>
      </c>
      <c r="R194" s="213">
        <f>Q194*H194</f>
        <v>0.0015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312</v>
      </c>
      <c r="AT194" s="215" t="s">
        <v>192</v>
      </c>
      <c r="AU194" s="215" t="s">
        <v>83</v>
      </c>
      <c r="AY194" s="17" t="s">
        <v>144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247</v>
      </c>
      <c r="BM194" s="215" t="s">
        <v>321</v>
      </c>
    </row>
    <row r="195" s="2" customFormat="1">
      <c r="A195" s="38"/>
      <c r="B195" s="39"/>
      <c r="C195" s="40"/>
      <c r="D195" s="217" t="s">
        <v>154</v>
      </c>
      <c r="E195" s="40"/>
      <c r="F195" s="218" t="s">
        <v>320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154</v>
      </c>
      <c r="AU195" s="17" t="s">
        <v>83</v>
      </c>
    </row>
    <row r="196" s="2" customFormat="1" ht="16.5" customHeight="1">
      <c r="A196" s="38"/>
      <c r="B196" s="39"/>
      <c r="C196" s="204" t="s">
        <v>322</v>
      </c>
      <c r="D196" s="204" t="s">
        <v>147</v>
      </c>
      <c r="E196" s="205" t="s">
        <v>323</v>
      </c>
      <c r="F196" s="206" t="s">
        <v>324</v>
      </c>
      <c r="G196" s="207" t="s">
        <v>325</v>
      </c>
      <c r="H196" s="208">
        <v>1</v>
      </c>
      <c r="I196" s="209"/>
      <c r="J196" s="210">
        <f>ROUND(I196*H196,2)</f>
        <v>0</v>
      </c>
      <c r="K196" s="206" t="s">
        <v>151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247</v>
      </c>
      <c r="AT196" s="215" t="s">
        <v>147</v>
      </c>
      <c r="AU196" s="215" t="s">
        <v>83</v>
      </c>
      <c r="AY196" s="17" t="s">
        <v>144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247</v>
      </c>
      <c r="BM196" s="215" t="s">
        <v>326</v>
      </c>
    </row>
    <row r="197" s="2" customFormat="1">
      <c r="A197" s="38"/>
      <c r="B197" s="39"/>
      <c r="C197" s="40"/>
      <c r="D197" s="217" t="s">
        <v>154</v>
      </c>
      <c r="E197" s="40"/>
      <c r="F197" s="218" t="s">
        <v>324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154</v>
      </c>
      <c r="AU197" s="17" t="s">
        <v>83</v>
      </c>
    </row>
    <row r="198" s="2" customFormat="1">
      <c r="A198" s="38"/>
      <c r="B198" s="39"/>
      <c r="C198" s="40"/>
      <c r="D198" s="222" t="s">
        <v>156</v>
      </c>
      <c r="E198" s="40"/>
      <c r="F198" s="223" t="s">
        <v>327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156</v>
      </c>
      <c r="AU198" s="17" t="s">
        <v>83</v>
      </c>
    </row>
    <row r="199" s="2" customFormat="1" ht="16.5" customHeight="1">
      <c r="A199" s="38"/>
      <c r="B199" s="39"/>
      <c r="C199" s="204" t="s">
        <v>328</v>
      </c>
      <c r="D199" s="204" t="s">
        <v>147</v>
      </c>
      <c r="E199" s="205" t="s">
        <v>329</v>
      </c>
      <c r="F199" s="206" t="s">
        <v>330</v>
      </c>
      <c r="G199" s="207" t="s">
        <v>325</v>
      </c>
      <c r="H199" s="208">
        <v>2</v>
      </c>
      <c r="I199" s="209"/>
      <c r="J199" s="210">
        <f>ROUND(I199*H199,2)</f>
        <v>0</v>
      </c>
      <c r="K199" s="206" t="s">
        <v>151</v>
      </c>
      <c r="L199" s="44"/>
      <c r="M199" s="211" t="s">
        <v>19</v>
      </c>
      <c r="N199" s="212" t="s">
        <v>44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247</v>
      </c>
      <c r="AT199" s="215" t="s">
        <v>147</v>
      </c>
      <c r="AU199" s="215" t="s">
        <v>83</v>
      </c>
      <c r="AY199" s="17" t="s">
        <v>144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81</v>
      </c>
      <c r="BK199" s="216">
        <f>ROUND(I199*H199,2)</f>
        <v>0</v>
      </c>
      <c r="BL199" s="17" t="s">
        <v>247</v>
      </c>
      <c r="BM199" s="215" t="s">
        <v>331</v>
      </c>
    </row>
    <row r="200" s="2" customFormat="1">
      <c r="A200" s="38"/>
      <c r="B200" s="39"/>
      <c r="C200" s="40"/>
      <c r="D200" s="217" t="s">
        <v>154</v>
      </c>
      <c r="E200" s="40"/>
      <c r="F200" s="218" t="s">
        <v>330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154</v>
      </c>
      <c r="AU200" s="17" t="s">
        <v>83</v>
      </c>
    </row>
    <row r="201" s="2" customFormat="1">
      <c r="A201" s="38"/>
      <c r="B201" s="39"/>
      <c r="C201" s="40"/>
      <c r="D201" s="222" t="s">
        <v>156</v>
      </c>
      <c r="E201" s="40"/>
      <c r="F201" s="223" t="s">
        <v>332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156</v>
      </c>
      <c r="AU201" s="17" t="s">
        <v>83</v>
      </c>
    </row>
    <row r="202" s="2" customFormat="1" ht="16.5" customHeight="1">
      <c r="A202" s="38"/>
      <c r="B202" s="39"/>
      <c r="C202" s="204" t="s">
        <v>333</v>
      </c>
      <c r="D202" s="204" t="s">
        <v>147</v>
      </c>
      <c r="E202" s="205" t="s">
        <v>334</v>
      </c>
      <c r="F202" s="206" t="s">
        <v>335</v>
      </c>
      <c r="G202" s="207" t="s">
        <v>325</v>
      </c>
      <c r="H202" s="208">
        <v>1</v>
      </c>
      <c r="I202" s="209"/>
      <c r="J202" s="210">
        <f>ROUND(I202*H202,2)</f>
        <v>0</v>
      </c>
      <c r="K202" s="206" t="s">
        <v>151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0.00084999999999999995</v>
      </c>
      <c r="R202" s="213">
        <f>Q202*H202</f>
        <v>0.00084999999999999995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247</v>
      </c>
      <c r="AT202" s="215" t="s">
        <v>147</v>
      </c>
      <c r="AU202" s="215" t="s">
        <v>83</v>
      </c>
      <c r="AY202" s="17" t="s">
        <v>144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247</v>
      </c>
      <c r="BM202" s="215" t="s">
        <v>336</v>
      </c>
    </row>
    <row r="203" s="2" customFormat="1">
      <c r="A203" s="38"/>
      <c r="B203" s="39"/>
      <c r="C203" s="40"/>
      <c r="D203" s="217" t="s">
        <v>154</v>
      </c>
      <c r="E203" s="40"/>
      <c r="F203" s="218" t="s">
        <v>337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154</v>
      </c>
      <c r="AU203" s="17" t="s">
        <v>83</v>
      </c>
    </row>
    <row r="204" s="2" customFormat="1">
      <c r="A204" s="38"/>
      <c r="B204" s="39"/>
      <c r="C204" s="40"/>
      <c r="D204" s="222" t="s">
        <v>156</v>
      </c>
      <c r="E204" s="40"/>
      <c r="F204" s="223" t="s">
        <v>338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156</v>
      </c>
      <c r="AU204" s="17" t="s">
        <v>83</v>
      </c>
    </row>
    <row r="205" s="2" customFormat="1" ht="16.5" customHeight="1">
      <c r="A205" s="38"/>
      <c r="B205" s="39"/>
      <c r="C205" s="204" t="s">
        <v>339</v>
      </c>
      <c r="D205" s="204" t="s">
        <v>147</v>
      </c>
      <c r="E205" s="205" t="s">
        <v>340</v>
      </c>
      <c r="F205" s="206" t="s">
        <v>341</v>
      </c>
      <c r="G205" s="207" t="s">
        <v>325</v>
      </c>
      <c r="H205" s="208">
        <v>1</v>
      </c>
      <c r="I205" s="209"/>
      <c r="J205" s="210">
        <f>ROUND(I205*H205,2)</f>
        <v>0</v>
      </c>
      <c r="K205" s="206" t="s">
        <v>151</v>
      </c>
      <c r="L205" s="44"/>
      <c r="M205" s="211" t="s">
        <v>19</v>
      </c>
      <c r="N205" s="212" t="s">
        <v>44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247</v>
      </c>
      <c r="AT205" s="215" t="s">
        <v>147</v>
      </c>
      <c r="AU205" s="215" t="s">
        <v>83</v>
      </c>
      <c r="AY205" s="17" t="s">
        <v>144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247</v>
      </c>
      <c r="BM205" s="215" t="s">
        <v>342</v>
      </c>
    </row>
    <row r="206" s="2" customFormat="1">
      <c r="A206" s="38"/>
      <c r="B206" s="39"/>
      <c r="C206" s="40"/>
      <c r="D206" s="217" t="s">
        <v>154</v>
      </c>
      <c r="E206" s="40"/>
      <c r="F206" s="218" t="s">
        <v>341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154</v>
      </c>
      <c r="AU206" s="17" t="s">
        <v>83</v>
      </c>
    </row>
    <row r="207" s="2" customFormat="1">
      <c r="A207" s="38"/>
      <c r="B207" s="39"/>
      <c r="C207" s="40"/>
      <c r="D207" s="222" t="s">
        <v>156</v>
      </c>
      <c r="E207" s="40"/>
      <c r="F207" s="223" t="s">
        <v>343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156</v>
      </c>
      <c r="AU207" s="17" t="s">
        <v>83</v>
      </c>
    </row>
    <row r="208" s="2" customFormat="1" ht="16.5" customHeight="1">
      <c r="A208" s="38"/>
      <c r="B208" s="39"/>
      <c r="C208" s="235" t="s">
        <v>344</v>
      </c>
      <c r="D208" s="235" t="s">
        <v>192</v>
      </c>
      <c r="E208" s="236" t="s">
        <v>345</v>
      </c>
      <c r="F208" s="237" t="s">
        <v>346</v>
      </c>
      <c r="G208" s="238" t="s">
        <v>150</v>
      </c>
      <c r="H208" s="239">
        <v>1</v>
      </c>
      <c r="I208" s="240"/>
      <c r="J208" s="241">
        <f>ROUND(I208*H208,2)</f>
        <v>0</v>
      </c>
      <c r="K208" s="237" t="s">
        <v>151</v>
      </c>
      <c r="L208" s="242"/>
      <c r="M208" s="243" t="s">
        <v>19</v>
      </c>
      <c r="N208" s="244" t="s">
        <v>44</v>
      </c>
      <c r="O208" s="84"/>
      <c r="P208" s="213">
        <f>O208*H208</f>
        <v>0</v>
      </c>
      <c r="Q208" s="213">
        <v>0.0040000000000000001</v>
      </c>
      <c r="R208" s="213">
        <f>Q208*H208</f>
        <v>0.0040000000000000001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195</v>
      </c>
      <c r="AT208" s="215" t="s">
        <v>192</v>
      </c>
      <c r="AU208" s="215" t="s">
        <v>83</v>
      </c>
      <c r="AY208" s="17" t="s">
        <v>144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81</v>
      </c>
      <c r="BK208" s="216">
        <f>ROUND(I208*H208,2)</f>
        <v>0</v>
      </c>
      <c r="BL208" s="17" t="s">
        <v>152</v>
      </c>
      <c r="BM208" s="215" t="s">
        <v>347</v>
      </c>
    </row>
    <row r="209" s="2" customFormat="1">
      <c r="A209" s="38"/>
      <c r="B209" s="39"/>
      <c r="C209" s="40"/>
      <c r="D209" s="217" t="s">
        <v>154</v>
      </c>
      <c r="E209" s="40"/>
      <c r="F209" s="218" t="s">
        <v>348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154</v>
      </c>
      <c r="AU209" s="17" t="s">
        <v>83</v>
      </c>
    </row>
    <row r="210" s="2" customFormat="1" ht="16.5" customHeight="1">
      <c r="A210" s="38"/>
      <c r="B210" s="39"/>
      <c r="C210" s="235" t="s">
        <v>312</v>
      </c>
      <c r="D210" s="235" t="s">
        <v>192</v>
      </c>
      <c r="E210" s="236" t="s">
        <v>349</v>
      </c>
      <c r="F210" s="237" t="s">
        <v>350</v>
      </c>
      <c r="G210" s="238" t="s">
        <v>150</v>
      </c>
      <c r="H210" s="239">
        <v>1</v>
      </c>
      <c r="I210" s="240"/>
      <c r="J210" s="241">
        <f>ROUND(I210*H210,2)</f>
        <v>0</v>
      </c>
      <c r="K210" s="237" t="s">
        <v>151</v>
      </c>
      <c r="L210" s="242"/>
      <c r="M210" s="243" t="s">
        <v>19</v>
      </c>
      <c r="N210" s="244" t="s">
        <v>44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195</v>
      </c>
      <c r="AT210" s="215" t="s">
        <v>192</v>
      </c>
      <c r="AU210" s="215" t="s">
        <v>83</v>
      </c>
      <c r="AY210" s="17" t="s">
        <v>144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152</v>
      </c>
      <c r="BM210" s="215" t="s">
        <v>351</v>
      </c>
    </row>
    <row r="211" s="2" customFormat="1">
      <c r="A211" s="38"/>
      <c r="B211" s="39"/>
      <c r="C211" s="40"/>
      <c r="D211" s="217" t="s">
        <v>154</v>
      </c>
      <c r="E211" s="40"/>
      <c r="F211" s="218" t="s">
        <v>352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154</v>
      </c>
      <c r="AU211" s="17" t="s">
        <v>83</v>
      </c>
    </row>
    <row r="212" s="2" customFormat="1" ht="16.5" customHeight="1">
      <c r="A212" s="38"/>
      <c r="B212" s="39"/>
      <c r="C212" s="235" t="s">
        <v>353</v>
      </c>
      <c r="D212" s="235" t="s">
        <v>192</v>
      </c>
      <c r="E212" s="236" t="s">
        <v>354</v>
      </c>
      <c r="F212" s="237" t="s">
        <v>355</v>
      </c>
      <c r="G212" s="238" t="s">
        <v>150</v>
      </c>
      <c r="H212" s="239">
        <v>2</v>
      </c>
      <c r="I212" s="240"/>
      <c r="J212" s="241">
        <f>ROUND(I212*H212,2)</f>
        <v>0</v>
      </c>
      <c r="K212" s="237" t="s">
        <v>151</v>
      </c>
      <c r="L212" s="242"/>
      <c r="M212" s="243" t="s">
        <v>19</v>
      </c>
      <c r="N212" s="244" t="s">
        <v>44</v>
      </c>
      <c r="O212" s="84"/>
      <c r="P212" s="213">
        <f>O212*H212</f>
        <v>0</v>
      </c>
      <c r="Q212" s="213">
        <v>0.002</v>
      </c>
      <c r="R212" s="213">
        <f>Q212*H212</f>
        <v>0.0040000000000000001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195</v>
      </c>
      <c r="AT212" s="215" t="s">
        <v>192</v>
      </c>
      <c r="AU212" s="215" t="s">
        <v>83</v>
      </c>
      <c r="AY212" s="17" t="s">
        <v>144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152</v>
      </c>
      <c r="BM212" s="215" t="s">
        <v>356</v>
      </c>
    </row>
    <row r="213" s="2" customFormat="1">
      <c r="A213" s="38"/>
      <c r="B213" s="39"/>
      <c r="C213" s="40"/>
      <c r="D213" s="217" t="s">
        <v>154</v>
      </c>
      <c r="E213" s="40"/>
      <c r="F213" s="218" t="s">
        <v>357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154</v>
      </c>
      <c r="AU213" s="17" t="s">
        <v>83</v>
      </c>
    </row>
    <row r="214" s="12" customFormat="1" ht="22.8" customHeight="1">
      <c r="A214" s="12"/>
      <c r="B214" s="188"/>
      <c r="C214" s="189"/>
      <c r="D214" s="190" t="s">
        <v>72</v>
      </c>
      <c r="E214" s="202" t="s">
        <v>358</v>
      </c>
      <c r="F214" s="202" t="s">
        <v>359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SUM(P215:P219)</f>
        <v>0</v>
      </c>
      <c r="Q214" s="196"/>
      <c r="R214" s="197">
        <f>SUM(R215:R219)</f>
        <v>0</v>
      </c>
      <c r="S214" s="196"/>
      <c r="T214" s="198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83</v>
      </c>
      <c r="AT214" s="200" t="s">
        <v>72</v>
      </c>
      <c r="AU214" s="200" t="s">
        <v>81</v>
      </c>
      <c r="AY214" s="199" t="s">
        <v>144</v>
      </c>
      <c r="BK214" s="201">
        <f>SUM(BK215:BK219)</f>
        <v>0</v>
      </c>
    </row>
    <row r="215" s="2" customFormat="1" ht="16.5" customHeight="1">
      <c r="A215" s="38"/>
      <c r="B215" s="39"/>
      <c r="C215" s="204" t="s">
        <v>360</v>
      </c>
      <c r="D215" s="204" t="s">
        <v>147</v>
      </c>
      <c r="E215" s="205" t="s">
        <v>361</v>
      </c>
      <c r="F215" s="206" t="s">
        <v>362</v>
      </c>
      <c r="G215" s="207" t="s">
        <v>150</v>
      </c>
      <c r="H215" s="208">
        <v>2</v>
      </c>
      <c r="I215" s="209"/>
      <c r="J215" s="210">
        <f>ROUND(I215*H215,2)</f>
        <v>0</v>
      </c>
      <c r="K215" s="206" t="s">
        <v>151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247</v>
      </c>
      <c r="AT215" s="215" t="s">
        <v>147</v>
      </c>
      <c r="AU215" s="215" t="s">
        <v>83</v>
      </c>
      <c r="AY215" s="17" t="s">
        <v>144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247</v>
      </c>
      <c r="BM215" s="215" t="s">
        <v>363</v>
      </c>
    </row>
    <row r="216" s="2" customFormat="1">
      <c r="A216" s="38"/>
      <c r="B216" s="39"/>
      <c r="C216" s="40"/>
      <c r="D216" s="217" t="s">
        <v>154</v>
      </c>
      <c r="E216" s="40"/>
      <c r="F216" s="218" t="s">
        <v>362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154</v>
      </c>
      <c r="AU216" s="17" t="s">
        <v>83</v>
      </c>
    </row>
    <row r="217" s="2" customFormat="1">
      <c r="A217" s="38"/>
      <c r="B217" s="39"/>
      <c r="C217" s="40"/>
      <c r="D217" s="222" t="s">
        <v>156</v>
      </c>
      <c r="E217" s="40"/>
      <c r="F217" s="223" t="s">
        <v>364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156</v>
      </c>
      <c r="AU217" s="17" t="s">
        <v>83</v>
      </c>
    </row>
    <row r="218" s="2" customFormat="1" ht="16.5" customHeight="1">
      <c r="A218" s="38"/>
      <c r="B218" s="39"/>
      <c r="C218" s="235" t="s">
        <v>365</v>
      </c>
      <c r="D218" s="235" t="s">
        <v>192</v>
      </c>
      <c r="E218" s="236" t="s">
        <v>366</v>
      </c>
      <c r="F218" s="237" t="s">
        <v>367</v>
      </c>
      <c r="G218" s="238" t="s">
        <v>150</v>
      </c>
      <c r="H218" s="239">
        <v>2</v>
      </c>
      <c r="I218" s="240"/>
      <c r="J218" s="241">
        <f>ROUND(I218*H218,2)</f>
        <v>0</v>
      </c>
      <c r="K218" s="237" t="s">
        <v>151</v>
      </c>
      <c r="L218" s="242"/>
      <c r="M218" s="243" t="s">
        <v>19</v>
      </c>
      <c r="N218" s="244" t="s">
        <v>44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312</v>
      </c>
      <c r="AT218" s="215" t="s">
        <v>192</v>
      </c>
      <c r="AU218" s="215" t="s">
        <v>83</v>
      </c>
      <c r="AY218" s="17" t="s">
        <v>144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81</v>
      </c>
      <c r="BK218" s="216">
        <f>ROUND(I218*H218,2)</f>
        <v>0</v>
      </c>
      <c r="BL218" s="17" t="s">
        <v>247</v>
      </c>
      <c r="BM218" s="215" t="s">
        <v>368</v>
      </c>
    </row>
    <row r="219" s="2" customFormat="1">
      <c r="A219" s="38"/>
      <c r="B219" s="39"/>
      <c r="C219" s="40"/>
      <c r="D219" s="217" t="s">
        <v>154</v>
      </c>
      <c r="E219" s="40"/>
      <c r="F219" s="218" t="s">
        <v>367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154</v>
      </c>
      <c r="AU219" s="17" t="s">
        <v>83</v>
      </c>
    </row>
    <row r="220" s="12" customFormat="1" ht="22.8" customHeight="1">
      <c r="A220" s="12"/>
      <c r="B220" s="188"/>
      <c r="C220" s="189"/>
      <c r="D220" s="190" t="s">
        <v>72</v>
      </c>
      <c r="E220" s="202" t="s">
        <v>369</v>
      </c>
      <c r="F220" s="202" t="s">
        <v>370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SUM(P221:P229)</f>
        <v>0</v>
      </c>
      <c r="Q220" s="196"/>
      <c r="R220" s="197">
        <f>SUM(R221:R229)</f>
        <v>0.0035949999999999997</v>
      </c>
      <c r="S220" s="196"/>
      <c r="T220" s="198">
        <f>SUM(T221:T229)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83</v>
      </c>
      <c r="AT220" s="200" t="s">
        <v>72</v>
      </c>
      <c r="AU220" s="200" t="s">
        <v>81</v>
      </c>
      <c r="AY220" s="199" t="s">
        <v>144</v>
      </c>
      <c r="BK220" s="201">
        <f>SUM(BK221:BK229)</f>
        <v>0</v>
      </c>
    </row>
    <row r="221" s="2" customFormat="1" ht="24.15" customHeight="1">
      <c r="A221" s="38"/>
      <c r="B221" s="39"/>
      <c r="C221" s="235" t="s">
        <v>371</v>
      </c>
      <c r="D221" s="235" t="s">
        <v>192</v>
      </c>
      <c r="E221" s="236" t="s">
        <v>372</v>
      </c>
      <c r="F221" s="237" t="s">
        <v>373</v>
      </c>
      <c r="G221" s="238" t="s">
        <v>150</v>
      </c>
      <c r="H221" s="239">
        <v>2</v>
      </c>
      <c r="I221" s="240"/>
      <c r="J221" s="241">
        <f>ROUND(I221*H221,2)</f>
        <v>0</v>
      </c>
      <c r="K221" s="237" t="s">
        <v>151</v>
      </c>
      <c r="L221" s="242"/>
      <c r="M221" s="243" t="s">
        <v>19</v>
      </c>
      <c r="N221" s="244" t="s">
        <v>44</v>
      </c>
      <c r="O221" s="84"/>
      <c r="P221" s="213">
        <f>O221*H221</f>
        <v>0</v>
      </c>
      <c r="Q221" s="213">
        <v>0.0016999999999999999</v>
      </c>
      <c r="R221" s="213">
        <f>Q221*H221</f>
        <v>0.0033999999999999998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312</v>
      </c>
      <c r="AT221" s="215" t="s">
        <v>192</v>
      </c>
      <c r="AU221" s="215" t="s">
        <v>83</v>
      </c>
      <c r="AY221" s="17" t="s">
        <v>144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81</v>
      </c>
      <c r="BK221" s="216">
        <f>ROUND(I221*H221,2)</f>
        <v>0</v>
      </c>
      <c r="BL221" s="17" t="s">
        <v>247</v>
      </c>
      <c r="BM221" s="215" t="s">
        <v>374</v>
      </c>
    </row>
    <row r="222" s="2" customFormat="1">
      <c r="A222" s="38"/>
      <c r="B222" s="39"/>
      <c r="C222" s="40"/>
      <c r="D222" s="217" t="s">
        <v>154</v>
      </c>
      <c r="E222" s="40"/>
      <c r="F222" s="218" t="s">
        <v>373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154</v>
      </c>
      <c r="AU222" s="17" t="s">
        <v>83</v>
      </c>
    </row>
    <row r="223" s="2" customFormat="1" ht="16.5" customHeight="1">
      <c r="A223" s="38"/>
      <c r="B223" s="39"/>
      <c r="C223" s="235" t="s">
        <v>375</v>
      </c>
      <c r="D223" s="235" t="s">
        <v>192</v>
      </c>
      <c r="E223" s="236" t="s">
        <v>376</v>
      </c>
      <c r="F223" s="237" t="s">
        <v>377</v>
      </c>
      <c r="G223" s="238" t="s">
        <v>150</v>
      </c>
      <c r="H223" s="239">
        <v>2</v>
      </c>
      <c r="I223" s="240"/>
      <c r="J223" s="241">
        <f>ROUND(I223*H223,2)</f>
        <v>0</v>
      </c>
      <c r="K223" s="237" t="s">
        <v>151</v>
      </c>
      <c r="L223" s="242"/>
      <c r="M223" s="243" t="s">
        <v>19</v>
      </c>
      <c r="N223" s="244" t="s">
        <v>44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312</v>
      </c>
      <c r="AT223" s="215" t="s">
        <v>192</v>
      </c>
      <c r="AU223" s="215" t="s">
        <v>83</v>
      </c>
      <c r="AY223" s="17" t="s">
        <v>144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247</v>
      </c>
      <c r="BM223" s="215" t="s">
        <v>378</v>
      </c>
    </row>
    <row r="224" s="2" customFormat="1">
      <c r="A224" s="38"/>
      <c r="B224" s="39"/>
      <c r="C224" s="40"/>
      <c r="D224" s="217" t="s">
        <v>154</v>
      </c>
      <c r="E224" s="40"/>
      <c r="F224" s="218" t="s">
        <v>377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154</v>
      </c>
      <c r="AU224" s="17" t="s">
        <v>83</v>
      </c>
    </row>
    <row r="225" s="2" customFormat="1">
      <c r="A225" s="38"/>
      <c r="B225" s="39"/>
      <c r="C225" s="40"/>
      <c r="D225" s="217" t="s">
        <v>379</v>
      </c>
      <c r="E225" s="40"/>
      <c r="F225" s="245" t="s">
        <v>380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379</v>
      </c>
      <c r="AU225" s="17" t="s">
        <v>83</v>
      </c>
    </row>
    <row r="226" s="2" customFormat="1" ht="16.5" customHeight="1">
      <c r="A226" s="38"/>
      <c r="B226" s="39"/>
      <c r="C226" s="204" t="s">
        <v>381</v>
      </c>
      <c r="D226" s="204" t="s">
        <v>147</v>
      </c>
      <c r="E226" s="205" t="s">
        <v>382</v>
      </c>
      <c r="F226" s="206" t="s">
        <v>383</v>
      </c>
      <c r="G226" s="207" t="s">
        <v>161</v>
      </c>
      <c r="H226" s="208">
        <v>19.5</v>
      </c>
      <c r="I226" s="209"/>
      <c r="J226" s="210">
        <f>ROUND(I226*H226,2)</f>
        <v>0</v>
      </c>
      <c r="K226" s="206" t="s">
        <v>151</v>
      </c>
      <c r="L226" s="44"/>
      <c r="M226" s="211" t="s">
        <v>19</v>
      </c>
      <c r="N226" s="212" t="s">
        <v>44</v>
      </c>
      <c r="O226" s="84"/>
      <c r="P226" s="213">
        <f>O226*H226</f>
        <v>0</v>
      </c>
      <c r="Q226" s="213">
        <v>1.0000000000000001E-05</v>
      </c>
      <c r="R226" s="213">
        <f>Q226*H226</f>
        <v>0.00019500000000000002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247</v>
      </c>
      <c r="AT226" s="215" t="s">
        <v>147</v>
      </c>
      <c r="AU226" s="215" t="s">
        <v>83</v>
      </c>
      <c r="AY226" s="17" t="s">
        <v>144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81</v>
      </c>
      <c r="BK226" s="216">
        <f>ROUND(I226*H226,2)</f>
        <v>0</v>
      </c>
      <c r="BL226" s="17" t="s">
        <v>247</v>
      </c>
      <c r="BM226" s="215" t="s">
        <v>384</v>
      </c>
    </row>
    <row r="227" s="2" customFormat="1">
      <c r="A227" s="38"/>
      <c r="B227" s="39"/>
      <c r="C227" s="40"/>
      <c r="D227" s="217" t="s">
        <v>154</v>
      </c>
      <c r="E227" s="40"/>
      <c r="F227" s="218" t="s">
        <v>383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154</v>
      </c>
      <c r="AU227" s="17" t="s">
        <v>83</v>
      </c>
    </row>
    <row r="228" s="2" customFormat="1">
      <c r="A228" s="38"/>
      <c r="B228" s="39"/>
      <c r="C228" s="40"/>
      <c r="D228" s="222" t="s">
        <v>156</v>
      </c>
      <c r="E228" s="40"/>
      <c r="F228" s="223" t="s">
        <v>385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156</v>
      </c>
      <c r="AU228" s="17" t="s">
        <v>83</v>
      </c>
    </row>
    <row r="229" s="13" customFormat="1">
      <c r="A229" s="13"/>
      <c r="B229" s="224"/>
      <c r="C229" s="225"/>
      <c r="D229" s="217" t="s">
        <v>165</v>
      </c>
      <c r="E229" s="226" t="s">
        <v>19</v>
      </c>
      <c r="F229" s="227" t="s">
        <v>386</v>
      </c>
      <c r="G229" s="225"/>
      <c r="H229" s="228">
        <v>19.5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165</v>
      </c>
      <c r="AU229" s="234" t="s">
        <v>83</v>
      </c>
      <c r="AV229" s="13" t="s">
        <v>83</v>
      </c>
      <c r="AW229" s="13" t="s">
        <v>32</v>
      </c>
      <c r="AX229" s="13" t="s">
        <v>81</v>
      </c>
      <c r="AY229" s="234" t="s">
        <v>144</v>
      </c>
    </row>
    <row r="230" s="12" customFormat="1" ht="22.8" customHeight="1">
      <c r="A230" s="12"/>
      <c r="B230" s="188"/>
      <c r="C230" s="189"/>
      <c r="D230" s="190" t="s">
        <v>72</v>
      </c>
      <c r="E230" s="202" t="s">
        <v>387</v>
      </c>
      <c r="F230" s="202" t="s">
        <v>388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SUM(P231:P251)</f>
        <v>0</v>
      </c>
      <c r="Q230" s="196"/>
      <c r="R230" s="197">
        <f>SUM(R231:R251)</f>
        <v>0.92985479999999987</v>
      </c>
      <c r="S230" s="196"/>
      <c r="T230" s="198">
        <f>SUM(T231:T251)</f>
        <v>0.68143039999999988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9" t="s">
        <v>83</v>
      </c>
      <c r="AT230" s="200" t="s">
        <v>72</v>
      </c>
      <c r="AU230" s="200" t="s">
        <v>81</v>
      </c>
      <c r="AY230" s="199" t="s">
        <v>144</v>
      </c>
      <c r="BK230" s="201">
        <f>SUM(BK231:BK251)</f>
        <v>0</v>
      </c>
    </row>
    <row r="231" s="2" customFormat="1" ht="16.5" customHeight="1">
      <c r="A231" s="38"/>
      <c r="B231" s="39"/>
      <c r="C231" s="204" t="s">
        <v>389</v>
      </c>
      <c r="D231" s="204" t="s">
        <v>147</v>
      </c>
      <c r="E231" s="205" t="s">
        <v>390</v>
      </c>
      <c r="F231" s="206" t="s">
        <v>391</v>
      </c>
      <c r="G231" s="207" t="s">
        <v>161</v>
      </c>
      <c r="H231" s="208">
        <v>10.023999999999999</v>
      </c>
      <c r="I231" s="209"/>
      <c r="J231" s="210">
        <f>ROUND(I231*H231,2)</f>
        <v>0</v>
      </c>
      <c r="K231" s="206" t="s">
        <v>151</v>
      </c>
      <c r="L231" s="44"/>
      <c r="M231" s="211" t="s">
        <v>19</v>
      </c>
      <c r="N231" s="212" t="s">
        <v>44</v>
      </c>
      <c r="O231" s="84"/>
      <c r="P231" s="213">
        <f>O231*H231</f>
        <v>0</v>
      </c>
      <c r="Q231" s="213">
        <v>0.022450000000000001</v>
      </c>
      <c r="R231" s="213">
        <f>Q231*H231</f>
        <v>0.22503879999999998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247</v>
      </c>
      <c r="AT231" s="215" t="s">
        <v>147</v>
      </c>
      <c r="AU231" s="215" t="s">
        <v>83</v>
      </c>
      <c r="AY231" s="17" t="s">
        <v>144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81</v>
      </c>
      <c r="BK231" s="216">
        <f>ROUND(I231*H231,2)</f>
        <v>0</v>
      </c>
      <c r="BL231" s="17" t="s">
        <v>247</v>
      </c>
      <c r="BM231" s="215" t="s">
        <v>392</v>
      </c>
    </row>
    <row r="232" s="2" customFormat="1">
      <c r="A232" s="38"/>
      <c r="B232" s="39"/>
      <c r="C232" s="40"/>
      <c r="D232" s="217" t="s">
        <v>154</v>
      </c>
      <c r="E232" s="40"/>
      <c r="F232" s="218" t="s">
        <v>393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154</v>
      </c>
      <c r="AU232" s="17" t="s">
        <v>83</v>
      </c>
    </row>
    <row r="233" s="2" customFormat="1">
      <c r="A233" s="38"/>
      <c r="B233" s="39"/>
      <c r="C233" s="40"/>
      <c r="D233" s="222" t="s">
        <v>156</v>
      </c>
      <c r="E233" s="40"/>
      <c r="F233" s="223" t="s">
        <v>394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156</v>
      </c>
      <c r="AU233" s="17" t="s">
        <v>83</v>
      </c>
    </row>
    <row r="234" s="2" customFormat="1">
      <c r="A234" s="38"/>
      <c r="B234" s="39"/>
      <c r="C234" s="40"/>
      <c r="D234" s="217" t="s">
        <v>379</v>
      </c>
      <c r="E234" s="40"/>
      <c r="F234" s="245" t="s">
        <v>395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379</v>
      </c>
      <c r="AU234" s="17" t="s">
        <v>83</v>
      </c>
    </row>
    <row r="235" s="13" customFormat="1">
      <c r="A235" s="13"/>
      <c r="B235" s="224"/>
      <c r="C235" s="225"/>
      <c r="D235" s="217" t="s">
        <v>165</v>
      </c>
      <c r="E235" s="226" t="s">
        <v>19</v>
      </c>
      <c r="F235" s="227" t="s">
        <v>396</v>
      </c>
      <c r="G235" s="225"/>
      <c r="H235" s="228">
        <v>10.023999999999999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165</v>
      </c>
      <c r="AU235" s="234" t="s">
        <v>83</v>
      </c>
      <c r="AV235" s="13" t="s">
        <v>83</v>
      </c>
      <c r="AW235" s="13" t="s">
        <v>32</v>
      </c>
      <c r="AX235" s="13" t="s">
        <v>81</v>
      </c>
      <c r="AY235" s="234" t="s">
        <v>144</v>
      </c>
    </row>
    <row r="236" s="2" customFormat="1" ht="24.15" customHeight="1">
      <c r="A236" s="38"/>
      <c r="B236" s="39"/>
      <c r="C236" s="204" t="s">
        <v>397</v>
      </c>
      <c r="D236" s="204" t="s">
        <v>147</v>
      </c>
      <c r="E236" s="205" t="s">
        <v>398</v>
      </c>
      <c r="F236" s="206" t="s">
        <v>399</v>
      </c>
      <c r="G236" s="207" t="s">
        <v>161</v>
      </c>
      <c r="H236" s="208">
        <v>64.959999999999994</v>
      </c>
      <c r="I236" s="209"/>
      <c r="J236" s="210">
        <f>ROUND(I236*H236,2)</f>
        <v>0</v>
      </c>
      <c r="K236" s="206" t="s">
        <v>151</v>
      </c>
      <c r="L236" s="44"/>
      <c r="M236" s="211" t="s">
        <v>19</v>
      </c>
      <c r="N236" s="212" t="s">
        <v>44</v>
      </c>
      <c r="O236" s="84"/>
      <c r="P236" s="213">
        <f>O236*H236</f>
        <v>0</v>
      </c>
      <c r="Q236" s="213">
        <v>0.00125</v>
      </c>
      <c r="R236" s="213">
        <f>Q236*H236</f>
        <v>0.081199999999999994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247</v>
      </c>
      <c r="AT236" s="215" t="s">
        <v>147</v>
      </c>
      <c r="AU236" s="215" t="s">
        <v>83</v>
      </c>
      <c r="AY236" s="17" t="s">
        <v>144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81</v>
      </c>
      <c r="BK236" s="216">
        <f>ROUND(I236*H236,2)</f>
        <v>0</v>
      </c>
      <c r="BL236" s="17" t="s">
        <v>247</v>
      </c>
      <c r="BM236" s="215" t="s">
        <v>400</v>
      </c>
    </row>
    <row r="237" s="2" customFormat="1">
      <c r="A237" s="38"/>
      <c r="B237" s="39"/>
      <c r="C237" s="40"/>
      <c r="D237" s="217" t="s">
        <v>154</v>
      </c>
      <c r="E237" s="40"/>
      <c r="F237" s="218" t="s">
        <v>399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154</v>
      </c>
      <c r="AU237" s="17" t="s">
        <v>83</v>
      </c>
    </row>
    <row r="238" s="2" customFormat="1">
      <c r="A238" s="38"/>
      <c r="B238" s="39"/>
      <c r="C238" s="40"/>
      <c r="D238" s="222" t="s">
        <v>156</v>
      </c>
      <c r="E238" s="40"/>
      <c r="F238" s="223" t="s">
        <v>401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156</v>
      </c>
      <c r="AU238" s="17" t="s">
        <v>83</v>
      </c>
    </row>
    <row r="239" s="13" customFormat="1">
      <c r="A239" s="13"/>
      <c r="B239" s="224"/>
      <c r="C239" s="225"/>
      <c r="D239" s="217" t="s">
        <v>165</v>
      </c>
      <c r="E239" s="226" t="s">
        <v>19</v>
      </c>
      <c r="F239" s="227" t="s">
        <v>402</v>
      </c>
      <c r="G239" s="225"/>
      <c r="H239" s="228">
        <v>64.959999999999994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165</v>
      </c>
      <c r="AU239" s="234" t="s">
        <v>83</v>
      </c>
      <c r="AV239" s="13" t="s">
        <v>83</v>
      </c>
      <c r="AW239" s="13" t="s">
        <v>32</v>
      </c>
      <c r="AX239" s="13" t="s">
        <v>81</v>
      </c>
      <c r="AY239" s="234" t="s">
        <v>144</v>
      </c>
    </row>
    <row r="240" s="2" customFormat="1" ht="16.5" customHeight="1">
      <c r="A240" s="38"/>
      <c r="B240" s="39"/>
      <c r="C240" s="235" t="s">
        <v>403</v>
      </c>
      <c r="D240" s="235" t="s">
        <v>192</v>
      </c>
      <c r="E240" s="236" t="s">
        <v>404</v>
      </c>
      <c r="F240" s="237" t="s">
        <v>405</v>
      </c>
      <c r="G240" s="238" t="s">
        <v>161</v>
      </c>
      <c r="H240" s="239">
        <v>77.951999999999998</v>
      </c>
      <c r="I240" s="240"/>
      <c r="J240" s="241">
        <f>ROUND(I240*H240,2)</f>
        <v>0</v>
      </c>
      <c r="K240" s="237" t="s">
        <v>151</v>
      </c>
      <c r="L240" s="242"/>
      <c r="M240" s="243" t="s">
        <v>19</v>
      </c>
      <c r="N240" s="244" t="s">
        <v>44</v>
      </c>
      <c r="O240" s="84"/>
      <c r="P240" s="213">
        <f>O240*H240</f>
        <v>0</v>
      </c>
      <c r="Q240" s="213">
        <v>0.0080000000000000002</v>
      </c>
      <c r="R240" s="213">
        <f>Q240*H240</f>
        <v>0.62361599999999995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312</v>
      </c>
      <c r="AT240" s="215" t="s">
        <v>192</v>
      </c>
      <c r="AU240" s="215" t="s">
        <v>83</v>
      </c>
      <c r="AY240" s="17" t="s">
        <v>144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81</v>
      </c>
      <c r="BK240" s="216">
        <f>ROUND(I240*H240,2)</f>
        <v>0</v>
      </c>
      <c r="BL240" s="17" t="s">
        <v>247</v>
      </c>
      <c r="BM240" s="215" t="s">
        <v>406</v>
      </c>
    </row>
    <row r="241" s="2" customFormat="1">
      <c r="A241" s="38"/>
      <c r="B241" s="39"/>
      <c r="C241" s="40"/>
      <c r="D241" s="217" t="s">
        <v>154</v>
      </c>
      <c r="E241" s="40"/>
      <c r="F241" s="218" t="s">
        <v>405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154</v>
      </c>
      <c r="AU241" s="17" t="s">
        <v>83</v>
      </c>
    </row>
    <row r="242" s="13" customFormat="1">
      <c r="A242" s="13"/>
      <c r="B242" s="224"/>
      <c r="C242" s="225"/>
      <c r="D242" s="217" t="s">
        <v>165</v>
      </c>
      <c r="E242" s="226" t="s">
        <v>19</v>
      </c>
      <c r="F242" s="227" t="s">
        <v>407</v>
      </c>
      <c r="G242" s="225"/>
      <c r="H242" s="228">
        <v>77.951999999999998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165</v>
      </c>
      <c r="AU242" s="234" t="s">
        <v>83</v>
      </c>
      <c r="AV242" s="13" t="s">
        <v>83</v>
      </c>
      <c r="AW242" s="13" t="s">
        <v>32</v>
      </c>
      <c r="AX242" s="13" t="s">
        <v>81</v>
      </c>
      <c r="AY242" s="234" t="s">
        <v>144</v>
      </c>
    </row>
    <row r="243" s="2" customFormat="1" ht="16.5" customHeight="1">
      <c r="A243" s="38"/>
      <c r="B243" s="39"/>
      <c r="C243" s="204" t="s">
        <v>408</v>
      </c>
      <c r="D243" s="204" t="s">
        <v>147</v>
      </c>
      <c r="E243" s="205" t="s">
        <v>409</v>
      </c>
      <c r="F243" s="206" t="s">
        <v>410</v>
      </c>
      <c r="G243" s="207" t="s">
        <v>161</v>
      </c>
      <c r="H243" s="208">
        <v>64.959999999999994</v>
      </c>
      <c r="I243" s="209"/>
      <c r="J243" s="210">
        <f>ROUND(I243*H243,2)</f>
        <v>0</v>
      </c>
      <c r="K243" s="206" t="s">
        <v>151</v>
      </c>
      <c r="L243" s="44"/>
      <c r="M243" s="211" t="s">
        <v>19</v>
      </c>
      <c r="N243" s="212" t="s">
        <v>44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0.010489999999999999</v>
      </c>
      <c r="T243" s="214">
        <f>S243*H243</f>
        <v>0.68143039999999988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247</v>
      </c>
      <c r="AT243" s="215" t="s">
        <v>147</v>
      </c>
      <c r="AU243" s="215" t="s">
        <v>83</v>
      </c>
      <c r="AY243" s="17" t="s">
        <v>144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81</v>
      </c>
      <c r="BK243" s="216">
        <f>ROUND(I243*H243,2)</f>
        <v>0</v>
      </c>
      <c r="BL243" s="17" t="s">
        <v>247</v>
      </c>
      <c r="BM243" s="215" t="s">
        <v>411</v>
      </c>
    </row>
    <row r="244" s="2" customFormat="1">
      <c r="A244" s="38"/>
      <c r="B244" s="39"/>
      <c r="C244" s="40"/>
      <c r="D244" s="217" t="s">
        <v>154</v>
      </c>
      <c r="E244" s="40"/>
      <c r="F244" s="218" t="s">
        <v>410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154</v>
      </c>
      <c r="AU244" s="17" t="s">
        <v>83</v>
      </c>
    </row>
    <row r="245" s="2" customFormat="1">
      <c r="A245" s="38"/>
      <c r="B245" s="39"/>
      <c r="C245" s="40"/>
      <c r="D245" s="222" t="s">
        <v>156</v>
      </c>
      <c r="E245" s="40"/>
      <c r="F245" s="223" t="s">
        <v>412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156</v>
      </c>
      <c r="AU245" s="17" t="s">
        <v>83</v>
      </c>
    </row>
    <row r="246" s="2" customFormat="1" ht="16.5" customHeight="1">
      <c r="A246" s="38"/>
      <c r="B246" s="39"/>
      <c r="C246" s="204" t="s">
        <v>413</v>
      </c>
      <c r="D246" s="204" t="s">
        <v>147</v>
      </c>
      <c r="E246" s="205" t="s">
        <v>414</v>
      </c>
      <c r="F246" s="206" t="s">
        <v>415</v>
      </c>
      <c r="G246" s="207" t="s">
        <v>279</v>
      </c>
      <c r="H246" s="208">
        <v>1.1000000000000001</v>
      </c>
      <c r="I246" s="209"/>
      <c r="J246" s="210">
        <f>ROUND(I246*H246,2)</f>
        <v>0</v>
      </c>
      <c r="K246" s="206" t="s">
        <v>151</v>
      </c>
      <c r="L246" s="44"/>
      <c r="M246" s="211" t="s">
        <v>19</v>
      </c>
      <c r="N246" s="212" t="s">
        <v>44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247</v>
      </c>
      <c r="AT246" s="215" t="s">
        <v>147</v>
      </c>
      <c r="AU246" s="215" t="s">
        <v>83</v>
      </c>
      <c r="AY246" s="17" t="s">
        <v>144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81</v>
      </c>
      <c r="BK246" s="216">
        <f>ROUND(I246*H246,2)</f>
        <v>0</v>
      </c>
      <c r="BL246" s="17" t="s">
        <v>247</v>
      </c>
      <c r="BM246" s="215" t="s">
        <v>416</v>
      </c>
    </row>
    <row r="247" s="2" customFormat="1">
      <c r="A247" s="38"/>
      <c r="B247" s="39"/>
      <c r="C247" s="40"/>
      <c r="D247" s="217" t="s">
        <v>154</v>
      </c>
      <c r="E247" s="40"/>
      <c r="F247" s="218" t="s">
        <v>417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154</v>
      </c>
      <c r="AU247" s="17" t="s">
        <v>83</v>
      </c>
    </row>
    <row r="248" s="2" customFormat="1">
      <c r="A248" s="38"/>
      <c r="B248" s="39"/>
      <c r="C248" s="40"/>
      <c r="D248" s="222" t="s">
        <v>156</v>
      </c>
      <c r="E248" s="40"/>
      <c r="F248" s="223" t="s">
        <v>418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156</v>
      </c>
      <c r="AU248" s="17" t="s">
        <v>83</v>
      </c>
    </row>
    <row r="249" s="2" customFormat="1" ht="16.5" customHeight="1">
      <c r="A249" s="38"/>
      <c r="B249" s="39"/>
      <c r="C249" s="204" t="s">
        <v>419</v>
      </c>
      <c r="D249" s="204" t="s">
        <v>147</v>
      </c>
      <c r="E249" s="205" t="s">
        <v>420</v>
      </c>
      <c r="F249" s="206" t="s">
        <v>421</v>
      </c>
      <c r="G249" s="207" t="s">
        <v>279</v>
      </c>
      <c r="H249" s="208">
        <v>1.1000000000000001</v>
      </c>
      <c r="I249" s="209"/>
      <c r="J249" s="210">
        <f>ROUND(I249*H249,2)</f>
        <v>0</v>
      </c>
      <c r="K249" s="206" t="s">
        <v>151</v>
      </c>
      <c r="L249" s="44"/>
      <c r="M249" s="211" t="s">
        <v>19</v>
      </c>
      <c r="N249" s="212" t="s">
        <v>44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247</v>
      </c>
      <c r="AT249" s="215" t="s">
        <v>147</v>
      </c>
      <c r="AU249" s="215" t="s">
        <v>83</v>
      </c>
      <c r="AY249" s="17" t="s">
        <v>144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81</v>
      </c>
      <c r="BK249" s="216">
        <f>ROUND(I249*H249,2)</f>
        <v>0</v>
      </c>
      <c r="BL249" s="17" t="s">
        <v>247</v>
      </c>
      <c r="BM249" s="215" t="s">
        <v>422</v>
      </c>
    </row>
    <row r="250" s="2" customFormat="1">
      <c r="A250" s="38"/>
      <c r="B250" s="39"/>
      <c r="C250" s="40"/>
      <c r="D250" s="217" t="s">
        <v>154</v>
      </c>
      <c r="E250" s="40"/>
      <c r="F250" s="218" t="s">
        <v>423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154</v>
      </c>
      <c r="AU250" s="17" t="s">
        <v>83</v>
      </c>
    </row>
    <row r="251" s="2" customFormat="1">
      <c r="A251" s="38"/>
      <c r="B251" s="39"/>
      <c r="C251" s="40"/>
      <c r="D251" s="222" t="s">
        <v>156</v>
      </c>
      <c r="E251" s="40"/>
      <c r="F251" s="223" t="s">
        <v>424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156</v>
      </c>
      <c r="AU251" s="17" t="s">
        <v>83</v>
      </c>
    </row>
    <row r="252" s="12" customFormat="1" ht="22.8" customHeight="1">
      <c r="A252" s="12"/>
      <c r="B252" s="188"/>
      <c r="C252" s="189"/>
      <c r="D252" s="190" t="s">
        <v>72</v>
      </c>
      <c r="E252" s="202" t="s">
        <v>425</v>
      </c>
      <c r="F252" s="202" t="s">
        <v>426</v>
      </c>
      <c r="G252" s="189"/>
      <c r="H252" s="189"/>
      <c r="I252" s="192"/>
      <c r="J252" s="203">
        <f>BK252</f>
        <v>0</v>
      </c>
      <c r="K252" s="189"/>
      <c r="L252" s="194"/>
      <c r="M252" s="195"/>
      <c r="N252" s="196"/>
      <c r="O252" s="196"/>
      <c r="P252" s="197">
        <f>SUM(P253:P290)</f>
        <v>0</v>
      </c>
      <c r="Q252" s="196"/>
      <c r="R252" s="197">
        <f>SUM(R253:R290)</f>
        <v>0.12557599999999999</v>
      </c>
      <c r="S252" s="196"/>
      <c r="T252" s="198">
        <f>SUM(T253:T290)</f>
        <v>0.71160000000000001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9" t="s">
        <v>83</v>
      </c>
      <c r="AT252" s="200" t="s">
        <v>72</v>
      </c>
      <c r="AU252" s="200" t="s">
        <v>81</v>
      </c>
      <c r="AY252" s="199" t="s">
        <v>144</v>
      </c>
      <c r="BK252" s="201">
        <f>SUM(BK253:BK290)</f>
        <v>0</v>
      </c>
    </row>
    <row r="253" s="2" customFormat="1" ht="16.5" customHeight="1">
      <c r="A253" s="38"/>
      <c r="B253" s="39"/>
      <c r="C253" s="204" t="s">
        <v>427</v>
      </c>
      <c r="D253" s="204" t="s">
        <v>147</v>
      </c>
      <c r="E253" s="205" t="s">
        <v>428</v>
      </c>
      <c r="F253" s="206" t="s">
        <v>429</v>
      </c>
      <c r="G253" s="207" t="s">
        <v>161</v>
      </c>
      <c r="H253" s="208">
        <v>2</v>
      </c>
      <c r="I253" s="209"/>
      <c r="J253" s="210">
        <f>ROUND(I253*H253,2)</f>
        <v>0</v>
      </c>
      <c r="K253" s="206" t="s">
        <v>151</v>
      </c>
      <c r="L253" s="44"/>
      <c r="M253" s="211" t="s">
        <v>19</v>
      </c>
      <c r="N253" s="212" t="s">
        <v>44</v>
      </c>
      <c r="O253" s="84"/>
      <c r="P253" s="213">
        <f>O253*H253</f>
        <v>0</v>
      </c>
      <c r="Q253" s="213">
        <v>0.00025000000000000001</v>
      </c>
      <c r="R253" s="213">
        <f>Q253*H253</f>
        <v>0.00050000000000000001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247</v>
      </c>
      <c r="AT253" s="215" t="s">
        <v>147</v>
      </c>
      <c r="AU253" s="215" t="s">
        <v>83</v>
      </c>
      <c r="AY253" s="17" t="s">
        <v>144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81</v>
      </c>
      <c r="BK253" s="216">
        <f>ROUND(I253*H253,2)</f>
        <v>0</v>
      </c>
      <c r="BL253" s="17" t="s">
        <v>247</v>
      </c>
      <c r="BM253" s="215" t="s">
        <v>430</v>
      </c>
    </row>
    <row r="254" s="2" customFormat="1">
      <c r="A254" s="38"/>
      <c r="B254" s="39"/>
      <c r="C254" s="40"/>
      <c r="D254" s="217" t="s">
        <v>154</v>
      </c>
      <c r="E254" s="40"/>
      <c r="F254" s="218" t="s">
        <v>429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154</v>
      </c>
      <c r="AU254" s="17" t="s">
        <v>83</v>
      </c>
    </row>
    <row r="255" s="2" customFormat="1">
      <c r="A255" s="38"/>
      <c r="B255" s="39"/>
      <c r="C255" s="40"/>
      <c r="D255" s="222" t="s">
        <v>156</v>
      </c>
      <c r="E255" s="40"/>
      <c r="F255" s="223" t="s">
        <v>431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156</v>
      </c>
      <c r="AU255" s="17" t="s">
        <v>83</v>
      </c>
    </row>
    <row r="256" s="2" customFormat="1" ht="21.75" customHeight="1">
      <c r="A256" s="38"/>
      <c r="B256" s="39"/>
      <c r="C256" s="235" t="s">
        <v>432</v>
      </c>
      <c r="D256" s="235" t="s">
        <v>192</v>
      </c>
      <c r="E256" s="236" t="s">
        <v>433</v>
      </c>
      <c r="F256" s="237" t="s">
        <v>434</v>
      </c>
      <c r="G256" s="238" t="s">
        <v>150</v>
      </c>
      <c r="H256" s="239">
        <v>1</v>
      </c>
      <c r="I256" s="240"/>
      <c r="J256" s="241">
        <f>ROUND(I256*H256,2)</f>
        <v>0</v>
      </c>
      <c r="K256" s="237" t="s">
        <v>151</v>
      </c>
      <c r="L256" s="242"/>
      <c r="M256" s="243" t="s">
        <v>19</v>
      </c>
      <c r="N256" s="244" t="s">
        <v>44</v>
      </c>
      <c r="O256" s="84"/>
      <c r="P256" s="213">
        <f>O256*H256</f>
        <v>0</v>
      </c>
      <c r="Q256" s="213">
        <v>0.025999999999999999</v>
      </c>
      <c r="R256" s="213">
        <f>Q256*H256</f>
        <v>0.025999999999999999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312</v>
      </c>
      <c r="AT256" s="215" t="s">
        <v>192</v>
      </c>
      <c r="AU256" s="215" t="s">
        <v>83</v>
      </c>
      <c r="AY256" s="17" t="s">
        <v>144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247</v>
      </c>
      <c r="BM256" s="215" t="s">
        <v>435</v>
      </c>
    </row>
    <row r="257" s="2" customFormat="1">
      <c r="A257" s="38"/>
      <c r="B257" s="39"/>
      <c r="C257" s="40"/>
      <c r="D257" s="217" t="s">
        <v>154</v>
      </c>
      <c r="E257" s="40"/>
      <c r="F257" s="218" t="s">
        <v>434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154</v>
      </c>
      <c r="AU257" s="17" t="s">
        <v>83</v>
      </c>
    </row>
    <row r="258" s="2" customFormat="1" ht="16.5" customHeight="1">
      <c r="A258" s="38"/>
      <c r="B258" s="39"/>
      <c r="C258" s="204" t="s">
        <v>436</v>
      </c>
      <c r="D258" s="204" t="s">
        <v>147</v>
      </c>
      <c r="E258" s="205" t="s">
        <v>437</v>
      </c>
      <c r="F258" s="206" t="s">
        <v>438</v>
      </c>
      <c r="G258" s="207" t="s">
        <v>161</v>
      </c>
      <c r="H258" s="208">
        <v>1.2</v>
      </c>
      <c r="I258" s="209"/>
      <c r="J258" s="210">
        <f>ROUND(I258*H258,2)</f>
        <v>0</v>
      </c>
      <c r="K258" s="206" t="s">
        <v>151</v>
      </c>
      <c r="L258" s="44"/>
      <c r="M258" s="211" t="s">
        <v>19</v>
      </c>
      <c r="N258" s="212" t="s">
        <v>44</v>
      </c>
      <c r="O258" s="84"/>
      <c r="P258" s="213">
        <f>O258*H258</f>
        <v>0</v>
      </c>
      <c r="Q258" s="213">
        <v>0.00025999999999999998</v>
      </c>
      <c r="R258" s="213">
        <f>Q258*H258</f>
        <v>0.00031199999999999994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247</v>
      </c>
      <c r="AT258" s="215" t="s">
        <v>147</v>
      </c>
      <c r="AU258" s="215" t="s">
        <v>83</v>
      </c>
      <c r="AY258" s="17" t="s">
        <v>144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81</v>
      </c>
      <c r="BK258" s="216">
        <f>ROUND(I258*H258,2)</f>
        <v>0</v>
      </c>
      <c r="BL258" s="17" t="s">
        <v>247</v>
      </c>
      <c r="BM258" s="215" t="s">
        <v>439</v>
      </c>
    </row>
    <row r="259" s="2" customFormat="1">
      <c r="A259" s="38"/>
      <c r="B259" s="39"/>
      <c r="C259" s="40"/>
      <c r="D259" s="217" t="s">
        <v>154</v>
      </c>
      <c r="E259" s="40"/>
      <c r="F259" s="218" t="s">
        <v>440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154</v>
      </c>
      <c r="AU259" s="17" t="s">
        <v>83</v>
      </c>
    </row>
    <row r="260" s="2" customFormat="1">
      <c r="A260" s="38"/>
      <c r="B260" s="39"/>
      <c r="C260" s="40"/>
      <c r="D260" s="222" t="s">
        <v>156</v>
      </c>
      <c r="E260" s="40"/>
      <c r="F260" s="223" t="s">
        <v>441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156</v>
      </c>
      <c r="AU260" s="17" t="s">
        <v>83</v>
      </c>
    </row>
    <row r="261" s="2" customFormat="1" ht="16.5" customHeight="1">
      <c r="A261" s="38"/>
      <c r="B261" s="39"/>
      <c r="C261" s="235" t="s">
        <v>442</v>
      </c>
      <c r="D261" s="235" t="s">
        <v>192</v>
      </c>
      <c r="E261" s="236" t="s">
        <v>443</v>
      </c>
      <c r="F261" s="237" t="s">
        <v>444</v>
      </c>
      <c r="G261" s="238" t="s">
        <v>161</v>
      </c>
      <c r="H261" s="239">
        <v>1.2</v>
      </c>
      <c r="I261" s="240"/>
      <c r="J261" s="241">
        <f>ROUND(I261*H261,2)</f>
        <v>0</v>
      </c>
      <c r="K261" s="237" t="s">
        <v>151</v>
      </c>
      <c r="L261" s="242"/>
      <c r="M261" s="243" t="s">
        <v>19</v>
      </c>
      <c r="N261" s="244" t="s">
        <v>44</v>
      </c>
      <c r="O261" s="84"/>
      <c r="P261" s="213">
        <f>O261*H261</f>
        <v>0</v>
      </c>
      <c r="Q261" s="213">
        <v>0.034720000000000001</v>
      </c>
      <c r="R261" s="213">
        <f>Q261*H261</f>
        <v>0.041664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312</v>
      </c>
      <c r="AT261" s="215" t="s">
        <v>192</v>
      </c>
      <c r="AU261" s="215" t="s">
        <v>83</v>
      </c>
      <c r="AY261" s="17" t="s">
        <v>144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81</v>
      </c>
      <c r="BK261" s="216">
        <f>ROUND(I261*H261,2)</f>
        <v>0</v>
      </c>
      <c r="BL261" s="17" t="s">
        <v>247</v>
      </c>
      <c r="BM261" s="215" t="s">
        <v>445</v>
      </c>
    </row>
    <row r="262" s="2" customFormat="1">
      <c r="A262" s="38"/>
      <c r="B262" s="39"/>
      <c r="C262" s="40"/>
      <c r="D262" s="217" t="s">
        <v>154</v>
      </c>
      <c r="E262" s="40"/>
      <c r="F262" s="218" t="s">
        <v>444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154</v>
      </c>
      <c r="AU262" s="17" t="s">
        <v>83</v>
      </c>
    </row>
    <row r="263" s="2" customFormat="1" ht="16.5" customHeight="1">
      <c r="A263" s="38"/>
      <c r="B263" s="39"/>
      <c r="C263" s="204" t="s">
        <v>446</v>
      </c>
      <c r="D263" s="204" t="s">
        <v>147</v>
      </c>
      <c r="E263" s="205" t="s">
        <v>447</v>
      </c>
      <c r="F263" s="206" t="s">
        <v>448</v>
      </c>
      <c r="G263" s="207" t="s">
        <v>150</v>
      </c>
      <c r="H263" s="208">
        <v>6</v>
      </c>
      <c r="I263" s="209"/>
      <c r="J263" s="210">
        <f>ROUND(I263*H263,2)</f>
        <v>0</v>
      </c>
      <c r="K263" s="206" t="s">
        <v>151</v>
      </c>
      <c r="L263" s="44"/>
      <c r="M263" s="211" t="s">
        <v>19</v>
      </c>
      <c r="N263" s="212" t="s">
        <v>44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0.0018</v>
      </c>
      <c r="T263" s="214">
        <f>S263*H263</f>
        <v>0.010800000000000001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247</v>
      </c>
      <c r="AT263" s="215" t="s">
        <v>147</v>
      </c>
      <c r="AU263" s="215" t="s">
        <v>83</v>
      </c>
      <c r="AY263" s="17" t="s">
        <v>144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81</v>
      </c>
      <c r="BK263" s="216">
        <f>ROUND(I263*H263,2)</f>
        <v>0</v>
      </c>
      <c r="BL263" s="17" t="s">
        <v>247</v>
      </c>
      <c r="BM263" s="215" t="s">
        <v>449</v>
      </c>
    </row>
    <row r="264" s="2" customFormat="1">
      <c r="A264" s="38"/>
      <c r="B264" s="39"/>
      <c r="C264" s="40"/>
      <c r="D264" s="217" t="s">
        <v>154</v>
      </c>
      <c r="E264" s="40"/>
      <c r="F264" s="218" t="s">
        <v>448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154</v>
      </c>
      <c r="AU264" s="17" t="s">
        <v>83</v>
      </c>
    </row>
    <row r="265" s="2" customFormat="1">
      <c r="A265" s="38"/>
      <c r="B265" s="39"/>
      <c r="C265" s="40"/>
      <c r="D265" s="222" t="s">
        <v>156</v>
      </c>
      <c r="E265" s="40"/>
      <c r="F265" s="223" t="s">
        <v>450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156</v>
      </c>
      <c r="AU265" s="17" t="s">
        <v>83</v>
      </c>
    </row>
    <row r="266" s="2" customFormat="1" ht="16.5" customHeight="1">
      <c r="A266" s="38"/>
      <c r="B266" s="39"/>
      <c r="C266" s="204" t="s">
        <v>451</v>
      </c>
      <c r="D266" s="204" t="s">
        <v>147</v>
      </c>
      <c r="E266" s="205" t="s">
        <v>452</v>
      </c>
      <c r="F266" s="206" t="s">
        <v>453</v>
      </c>
      <c r="G266" s="207" t="s">
        <v>150</v>
      </c>
      <c r="H266" s="208">
        <v>2</v>
      </c>
      <c r="I266" s="209"/>
      <c r="J266" s="210">
        <f>ROUND(I266*H266,2)</f>
        <v>0</v>
      </c>
      <c r="K266" s="206" t="s">
        <v>151</v>
      </c>
      <c r="L266" s="44"/>
      <c r="M266" s="211" t="s">
        <v>19</v>
      </c>
      <c r="N266" s="212" t="s">
        <v>44</v>
      </c>
      <c r="O266" s="84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247</v>
      </c>
      <c r="AT266" s="215" t="s">
        <v>147</v>
      </c>
      <c r="AU266" s="215" t="s">
        <v>83</v>
      </c>
      <c r="AY266" s="17" t="s">
        <v>144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81</v>
      </c>
      <c r="BK266" s="216">
        <f>ROUND(I266*H266,2)</f>
        <v>0</v>
      </c>
      <c r="BL266" s="17" t="s">
        <v>247</v>
      </c>
      <c r="BM266" s="215" t="s">
        <v>454</v>
      </c>
    </row>
    <row r="267" s="2" customFormat="1">
      <c r="A267" s="38"/>
      <c r="B267" s="39"/>
      <c r="C267" s="40"/>
      <c r="D267" s="217" t="s">
        <v>154</v>
      </c>
      <c r="E267" s="40"/>
      <c r="F267" s="218" t="s">
        <v>455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154</v>
      </c>
      <c r="AU267" s="17" t="s">
        <v>83</v>
      </c>
    </row>
    <row r="268" s="2" customFormat="1">
      <c r="A268" s="38"/>
      <c r="B268" s="39"/>
      <c r="C268" s="40"/>
      <c r="D268" s="222" t="s">
        <v>156</v>
      </c>
      <c r="E268" s="40"/>
      <c r="F268" s="223" t="s">
        <v>456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156</v>
      </c>
      <c r="AU268" s="17" t="s">
        <v>83</v>
      </c>
    </row>
    <row r="269" s="2" customFormat="1" ht="16.5" customHeight="1">
      <c r="A269" s="38"/>
      <c r="B269" s="39"/>
      <c r="C269" s="235" t="s">
        <v>457</v>
      </c>
      <c r="D269" s="235" t="s">
        <v>192</v>
      </c>
      <c r="E269" s="236" t="s">
        <v>458</v>
      </c>
      <c r="F269" s="237" t="s">
        <v>459</v>
      </c>
      <c r="G269" s="238" t="s">
        <v>150</v>
      </c>
      <c r="H269" s="239">
        <v>2</v>
      </c>
      <c r="I269" s="240"/>
      <c r="J269" s="241">
        <f>ROUND(I269*H269,2)</f>
        <v>0</v>
      </c>
      <c r="K269" s="237" t="s">
        <v>151</v>
      </c>
      <c r="L269" s="242"/>
      <c r="M269" s="243" t="s">
        <v>19</v>
      </c>
      <c r="N269" s="244" t="s">
        <v>44</v>
      </c>
      <c r="O269" s="84"/>
      <c r="P269" s="213">
        <f>O269*H269</f>
        <v>0</v>
      </c>
      <c r="Q269" s="213">
        <v>0.025999999999999999</v>
      </c>
      <c r="R269" s="213">
        <f>Q269*H269</f>
        <v>0.051999999999999998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312</v>
      </c>
      <c r="AT269" s="215" t="s">
        <v>192</v>
      </c>
      <c r="AU269" s="215" t="s">
        <v>83</v>
      </c>
      <c r="AY269" s="17" t="s">
        <v>144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81</v>
      </c>
      <c r="BK269" s="216">
        <f>ROUND(I269*H269,2)</f>
        <v>0</v>
      </c>
      <c r="BL269" s="17" t="s">
        <v>247</v>
      </c>
      <c r="BM269" s="215" t="s">
        <v>460</v>
      </c>
    </row>
    <row r="270" s="2" customFormat="1">
      <c r="A270" s="38"/>
      <c r="B270" s="39"/>
      <c r="C270" s="40"/>
      <c r="D270" s="217" t="s">
        <v>154</v>
      </c>
      <c r="E270" s="40"/>
      <c r="F270" s="218" t="s">
        <v>459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154</v>
      </c>
      <c r="AU270" s="17" t="s">
        <v>83</v>
      </c>
    </row>
    <row r="271" s="2" customFormat="1">
      <c r="A271" s="38"/>
      <c r="B271" s="39"/>
      <c r="C271" s="40"/>
      <c r="D271" s="217" t="s">
        <v>379</v>
      </c>
      <c r="E271" s="40"/>
      <c r="F271" s="245" t="s">
        <v>461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379</v>
      </c>
      <c r="AU271" s="17" t="s">
        <v>83</v>
      </c>
    </row>
    <row r="272" s="2" customFormat="1" ht="16.5" customHeight="1">
      <c r="A272" s="38"/>
      <c r="B272" s="39"/>
      <c r="C272" s="235" t="s">
        <v>462</v>
      </c>
      <c r="D272" s="235" t="s">
        <v>192</v>
      </c>
      <c r="E272" s="236" t="s">
        <v>463</v>
      </c>
      <c r="F272" s="237" t="s">
        <v>464</v>
      </c>
      <c r="G272" s="238" t="s">
        <v>150</v>
      </c>
      <c r="H272" s="239">
        <v>3</v>
      </c>
      <c r="I272" s="240"/>
      <c r="J272" s="241">
        <f>ROUND(I272*H272,2)</f>
        <v>0</v>
      </c>
      <c r="K272" s="237" t="s">
        <v>151</v>
      </c>
      <c r="L272" s="242"/>
      <c r="M272" s="243" t="s">
        <v>19</v>
      </c>
      <c r="N272" s="244" t="s">
        <v>44</v>
      </c>
      <c r="O272" s="84"/>
      <c r="P272" s="213">
        <f>O272*H272</f>
        <v>0</v>
      </c>
      <c r="Q272" s="213">
        <v>0.0011999999999999999</v>
      </c>
      <c r="R272" s="213">
        <f>Q272*H272</f>
        <v>0.0035999999999999999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312</v>
      </c>
      <c r="AT272" s="215" t="s">
        <v>192</v>
      </c>
      <c r="AU272" s="215" t="s">
        <v>83</v>
      </c>
      <c r="AY272" s="17" t="s">
        <v>144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81</v>
      </c>
      <c r="BK272" s="216">
        <f>ROUND(I272*H272,2)</f>
        <v>0</v>
      </c>
      <c r="BL272" s="17" t="s">
        <v>247</v>
      </c>
      <c r="BM272" s="215" t="s">
        <v>465</v>
      </c>
    </row>
    <row r="273" s="2" customFormat="1">
      <c r="A273" s="38"/>
      <c r="B273" s="39"/>
      <c r="C273" s="40"/>
      <c r="D273" s="217" t="s">
        <v>154</v>
      </c>
      <c r="E273" s="40"/>
      <c r="F273" s="218" t="s">
        <v>466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154</v>
      </c>
      <c r="AU273" s="17" t="s">
        <v>83</v>
      </c>
    </row>
    <row r="274" s="2" customFormat="1">
      <c r="A274" s="38"/>
      <c r="B274" s="39"/>
      <c r="C274" s="40"/>
      <c r="D274" s="217" t="s">
        <v>379</v>
      </c>
      <c r="E274" s="40"/>
      <c r="F274" s="245" t="s">
        <v>467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379</v>
      </c>
      <c r="AU274" s="17" t="s">
        <v>83</v>
      </c>
    </row>
    <row r="275" s="2" customFormat="1" ht="16.5" customHeight="1">
      <c r="A275" s="38"/>
      <c r="B275" s="39"/>
      <c r="C275" s="235" t="s">
        <v>468</v>
      </c>
      <c r="D275" s="235" t="s">
        <v>192</v>
      </c>
      <c r="E275" s="236" t="s">
        <v>469</v>
      </c>
      <c r="F275" s="237" t="s">
        <v>470</v>
      </c>
      <c r="G275" s="238" t="s">
        <v>150</v>
      </c>
      <c r="H275" s="239">
        <v>3</v>
      </c>
      <c r="I275" s="240"/>
      <c r="J275" s="241">
        <f>ROUND(I275*H275,2)</f>
        <v>0</v>
      </c>
      <c r="K275" s="237" t="s">
        <v>151</v>
      </c>
      <c r="L275" s="242"/>
      <c r="M275" s="243" t="s">
        <v>19</v>
      </c>
      <c r="N275" s="244" t="s">
        <v>44</v>
      </c>
      <c r="O275" s="84"/>
      <c r="P275" s="213">
        <f>O275*H275</f>
        <v>0</v>
      </c>
      <c r="Q275" s="213">
        <v>0.00050000000000000001</v>
      </c>
      <c r="R275" s="213">
        <f>Q275*H275</f>
        <v>0.0015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312</v>
      </c>
      <c r="AT275" s="215" t="s">
        <v>192</v>
      </c>
      <c r="AU275" s="215" t="s">
        <v>83</v>
      </c>
      <c r="AY275" s="17" t="s">
        <v>144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81</v>
      </c>
      <c r="BK275" s="216">
        <f>ROUND(I275*H275,2)</f>
        <v>0</v>
      </c>
      <c r="BL275" s="17" t="s">
        <v>247</v>
      </c>
      <c r="BM275" s="215" t="s">
        <v>471</v>
      </c>
    </row>
    <row r="276" s="2" customFormat="1">
      <c r="A276" s="38"/>
      <c r="B276" s="39"/>
      <c r="C276" s="40"/>
      <c r="D276" s="217" t="s">
        <v>154</v>
      </c>
      <c r="E276" s="40"/>
      <c r="F276" s="218" t="s">
        <v>470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154</v>
      </c>
      <c r="AU276" s="17" t="s">
        <v>83</v>
      </c>
    </row>
    <row r="277" s="2" customFormat="1" ht="16.5" customHeight="1">
      <c r="A277" s="38"/>
      <c r="B277" s="39"/>
      <c r="C277" s="204" t="s">
        <v>472</v>
      </c>
      <c r="D277" s="204" t="s">
        <v>147</v>
      </c>
      <c r="E277" s="205" t="s">
        <v>473</v>
      </c>
      <c r="F277" s="206" t="s">
        <v>474</v>
      </c>
      <c r="G277" s="207" t="s">
        <v>150</v>
      </c>
      <c r="H277" s="208">
        <v>6</v>
      </c>
      <c r="I277" s="209"/>
      <c r="J277" s="210">
        <f>ROUND(I277*H277,2)</f>
        <v>0</v>
      </c>
      <c r="K277" s="206" t="s">
        <v>151</v>
      </c>
      <c r="L277" s="44"/>
      <c r="M277" s="211" t="s">
        <v>19</v>
      </c>
      <c r="N277" s="212" t="s">
        <v>44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0.024</v>
      </c>
      <c r="T277" s="214">
        <f>S277*H277</f>
        <v>0.14400000000000002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247</v>
      </c>
      <c r="AT277" s="215" t="s">
        <v>147</v>
      </c>
      <c r="AU277" s="215" t="s">
        <v>83</v>
      </c>
      <c r="AY277" s="17" t="s">
        <v>144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247</v>
      </c>
      <c r="BM277" s="215" t="s">
        <v>475</v>
      </c>
    </row>
    <row r="278" s="2" customFormat="1">
      <c r="A278" s="38"/>
      <c r="B278" s="39"/>
      <c r="C278" s="40"/>
      <c r="D278" s="217" t="s">
        <v>154</v>
      </c>
      <c r="E278" s="40"/>
      <c r="F278" s="218" t="s">
        <v>476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154</v>
      </c>
      <c r="AU278" s="17" t="s">
        <v>83</v>
      </c>
    </row>
    <row r="279" s="2" customFormat="1">
      <c r="A279" s="38"/>
      <c r="B279" s="39"/>
      <c r="C279" s="40"/>
      <c r="D279" s="222" t="s">
        <v>156</v>
      </c>
      <c r="E279" s="40"/>
      <c r="F279" s="223" t="s">
        <v>477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156</v>
      </c>
      <c r="AU279" s="17" t="s">
        <v>83</v>
      </c>
    </row>
    <row r="280" s="2" customFormat="1" ht="16.5" customHeight="1">
      <c r="A280" s="38"/>
      <c r="B280" s="39"/>
      <c r="C280" s="204" t="s">
        <v>478</v>
      </c>
      <c r="D280" s="204" t="s">
        <v>147</v>
      </c>
      <c r="E280" s="205" t="s">
        <v>479</v>
      </c>
      <c r="F280" s="206" t="s">
        <v>480</v>
      </c>
      <c r="G280" s="207" t="s">
        <v>203</v>
      </c>
      <c r="H280" s="208">
        <v>3.2000000000000002</v>
      </c>
      <c r="I280" s="209"/>
      <c r="J280" s="210">
        <f>ROUND(I280*H280,2)</f>
        <v>0</v>
      </c>
      <c r="K280" s="206" t="s">
        <v>151</v>
      </c>
      <c r="L280" s="44"/>
      <c r="M280" s="211" t="s">
        <v>19</v>
      </c>
      <c r="N280" s="212" t="s">
        <v>44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247</v>
      </c>
      <c r="AT280" s="215" t="s">
        <v>147</v>
      </c>
      <c r="AU280" s="215" t="s">
        <v>83</v>
      </c>
      <c r="AY280" s="17" t="s">
        <v>144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81</v>
      </c>
      <c r="BK280" s="216">
        <f>ROUND(I280*H280,2)</f>
        <v>0</v>
      </c>
      <c r="BL280" s="17" t="s">
        <v>247</v>
      </c>
      <c r="BM280" s="215" t="s">
        <v>481</v>
      </c>
    </row>
    <row r="281" s="2" customFormat="1">
      <c r="A281" s="38"/>
      <c r="B281" s="39"/>
      <c r="C281" s="40"/>
      <c r="D281" s="217" t="s">
        <v>154</v>
      </c>
      <c r="E281" s="40"/>
      <c r="F281" s="218" t="s">
        <v>480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154</v>
      </c>
      <c r="AU281" s="17" t="s">
        <v>83</v>
      </c>
    </row>
    <row r="282" s="2" customFormat="1">
      <c r="A282" s="38"/>
      <c r="B282" s="39"/>
      <c r="C282" s="40"/>
      <c r="D282" s="222" t="s">
        <v>156</v>
      </c>
      <c r="E282" s="40"/>
      <c r="F282" s="223" t="s">
        <v>482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156</v>
      </c>
      <c r="AU282" s="17" t="s">
        <v>83</v>
      </c>
    </row>
    <row r="283" s="2" customFormat="1">
      <c r="A283" s="38"/>
      <c r="B283" s="39"/>
      <c r="C283" s="40"/>
      <c r="D283" s="217" t="s">
        <v>379</v>
      </c>
      <c r="E283" s="40"/>
      <c r="F283" s="245" t="s">
        <v>483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379</v>
      </c>
      <c r="AU283" s="17" t="s">
        <v>83</v>
      </c>
    </row>
    <row r="284" s="2" customFormat="1" ht="16.5" customHeight="1">
      <c r="A284" s="38"/>
      <c r="B284" s="39"/>
      <c r="C284" s="204" t="s">
        <v>484</v>
      </c>
      <c r="D284" s="204" t="s">
        <v>147</v>
      </c>
      <c r="E284" s="205" t="s">
        <v>485</v>
      </c>
      <c r="F284" s="206" t="s">
        <v>486</v>
      </c>
      <c r="G284" s="207" t="s">
        <v>150</v>
      </c>
      <c r="H284" s="208">
        <v>3.2000000000000002</v>
      </c>
      <c r="I284" s="209"/>
      <c r="J284" s="210">
        <f>ROUND(I284*H284,2)</f>
        <v>0</v>
      </c>
      <c r="K284" s="206" t="s">
        <v>151</v>
      </c>
      <c r="L284" s="44"/>
      <c r="M284" s="211" t="s">
        <v>19</v>
      </c>
      <c r="N284" s="212" t="s">
        <v>44</v>
      </c>
      <c r="O284" s="84"/>
      <c r="P284" s="213">
        <f>O284*H284</f>
        <v>0</v>
      </c>
      <c r="Q284" s="213">
        <v>0</v>
      </c>
      <c r="R284" s="213">
        <f>Q284*H284</f>
        <v>0</v>
      </c>
      <c r="S284" s="213">
        <v>0.17399999999999999</v>
      </c>
      <c r="T284" s="214">
        <f>S284*H284</f>
        <v>0.55679999999999996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247</v>
      </c>
      <c r="AT284" s="215" t="s">
        <v>147</v>
      </c>
      <c r="AU284" s="215" t="s">
        <v>83</v>
      </c>
      <c r="AY284" s="17" t="s">
        <v>144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81</v>
      </c>
      <c r="BK284" s="216">
        <f>ROUND(I284*H284,2)</f>
        <v>0</v>
      </c>
      <c r="BL284" s="17" t="s">
        <v>247</v>
      </c>
      <c r="BM284" s="215" t="s">
        <v>487</v>
      </c>
    </row>
    <row r="285" s="2" customFormat="1">
      <c r="A285" s="38"/>
      <c r="B285" s="39"/>
      <c r="C285" s="40"/>
      <c r="D285" s="217" t="s">
        <v>154</v>
      </c>
      <c r="E285" s="40"/>
      <c r="F285" s="218" t="s">
        <v>488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154</v>
      </c>
      <c r="AU285" s="17" t="s">
        <v>83</v>
      </c>
    </row>
    <row r="286" s="2" customFormat="1">
      <c r="A286" s="38"/>
      <c r="B286" s="39"/>
      <c r="C286" s="40"/>
      <c r="D286" s="222" t="s">
        <v>156</v>
      </c>
      <c r="E286" s="40"/>
      <c r="F286" s="223" t="s">
        <v>489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156</v>
      </c>
      <c r="AU286" s="17" t="s">
        <v>83</v>
      </c>
    </row>
    <row r="287" s="2" customFormat="1">
      <c r="A287" s="38"/>
      <c r="B287" s="39"/>
      <c r="C287" s="40"/>
      <c r="D287" s="217" t="s">
        <v>379</v>
      </c>
      <c r="E287" s="40"/>
      <c r="F287" s="245" t="s">
        <v>490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379</v>
      </c>
      <c r="AU287" s="17" t="s">
        <v>83</v>
      </c>
    </row>
    <row r="288" s="2" customFormat="1" ht="16.5" customHeight="1">
      <c r="A288" s="38"/>
      <c r="B288" s="39"/>
      <c r="C288" s="204" t="s">
        <v>491</v>
      </c>
      <c r="D288" s="204" t="s">
        <v>147</v>
      </c>
      <c r="E288" s="205" t="s">
        <v>492</v>
      </c>
      <c r="F288" s="206" t="s">
        <v>493</v>
      </c>
      <c r="G288" s="207" t="s">
        <v>279</v>
      </c>
      <c r="H288" s="208">
        <v>0.80000000000000004</v>
      </c>
      <c r="I288" s="209"/>
      <c r="J288" s="210">
        <f>ROUND(I288*H288,2)</f>
        <v>0</v>
      </c>
      <c r="K288" s="206" t="s">
        <v>151</v>
      </c>
      <c r="L288" s="44"/>
      <c r="M288" s="211" t="s">
        <v>19</v>
      </c>
      <c r="N288" s="212" t="s">
        <v>44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494</v>
      </c>
      <c r="AT288" s="215" t="s">
        <v>147</v>
      </c>
      <c r="AU288" s="215" t="s">
        <v>83</v>
      </c>
      <c r="AY288" s="17" t="s">
        <v>144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81</v>
      </c>
      <c r="BK288" s="216">
        <f>ROUND(I288*H288,2)</f>
        <v>0</v>
      </c>
      <c r="BL288" s="17" t="s">
        <v>494</v>
      </c>
      <c r="BM288" s="215" t="s">
        <v>495</v>
      </c>
    </row>
    <row r="289" s="2" customFormat="1">
      <c r="A289" s="38"/>
      <c r="B289" s="39"/>
      <c r="C289" s="40"/>
      <c r="D289" s="217" t="s">
        <v>154</v>
      </c>
      <c r="E289" s="40"/>
      <c r="F289" s="218" t="s">
        <v>496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154</v>
      </c>
      <c r="AU289" s="17" t="s">
        <v>83</v>
      </c>
    </row>
    <row r="290" s="2" customFormat="1">
      <c r="A290" s="38"/>
      <c r="B290" s="39"/>
      <c r="C290" s="40"/>
      <c r="D290" s="222" t="s">
        <v>156</v>
      </c>
      <c r="E290" s="40"/>
      <c r="F290" s="223" t="s">
        <v>497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156</v>
      </c>
      <c r="AU290" s="17" t="s">
        <v>83</v>
      </c>
    </row>
    <row r="291" s="12" customFormat="1" ht="22.8" customHeight="1">
      <c r="A291" s="12"/>
      <c r="B291" s="188"/>
      <c r="C291" s="189"/>
      <c r="D291" s="190" t="s">
        <v>72</v>
      </c>
      <c r="E291" s="202" t="s">
        <v>498</v>
      </c>
      <c r="F291" s="202" t="s">
        <v>499</v>
      </c>
      <c r="G291" s="189"/>
      <c r="H291" s="189"/>
      <c r="I291" s="192"/>
      <c r="J291" s="203">
        <f>BK291</f>
        <v>0</v>
      </c>
      <c r="K291" s="189"/>
      <c r="L291" s="194"/>
      <c r="M291" s="195"/>
      <c r="N291" s="196"/>
      <c r="O291" s="196"/>
      <c r="P291" s="197">
        <f>SUM(P292:P300)</f>
        <v>0</v>
      </c>
      <c r="Q291" s="196"/>
      <c r="R291" s="197">
        <f>SUM(R292:R300)</f>
        <v>0.156</v>
      </c>
      <c r="S291" s="196"/>
      <c r="T291" s="198">
        <f>SUM(T292:T300)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9" t="s">
        <v>83</v>
      </c>
      <c r="AT291" s="200" t="s">
        <v>72</v>
      </c>
      <c r="AU291" s="200" t="s">
        <v>81</v>
      </c>
      <c r="AY291" s="199" t="s">
        <v>144</v>
      </c>
      <c r="BK291" s="201">
        <f>SUM(BK292:BK300)</f>
        <v>0</v>
      </c>
    </row>
    <row r="292" s="2" customFormat="1" ht="16.5" customHeight="1">
      <c r="A292" s="38"/>
      <c r="B292" s="39"/>
      <c r="C292" s="204" t="s">
        <v>500</v>
      </c>
      <c r="D292" s="204" t="s">
        <v>147</v>
      </c>
      <c r="E292" s="205" t="s">
        <v>501</v>
      </c>
      <c r="F292" s="206" t="s">
        <v>502</v>
      </c>
      <c r="G292" s="207" t="s">
        <v>503</v>
      </c>
      <c r="H292" s="208">
        <v>100</v>
      </c>
      <c r="I292" s="209"/>
      <c r="J292" s="210">
        <f>ROUND(I292*H292,2)</f>
        <v>0</v>
      </c>
      <c r="K292" s="206" t="s">
        <v>151</v>
      </c>
      <c r="L292" s="44"/>
      <c r="M292" s="211" t="s">
        <v>19</v>
      </c>
      <c r="N292" s="212" t="s">
        <v>44</v>
      </c>
      <c r="O292" s="84"/>
      <c r="P292" s="213">
        <f>O292*H292</f>
        <v>0</v>
      </c>
      <c r="Q292" s="213">
        <v>6.0000000000000002E-05</v>
      </c>
      <c r="R292" s="213">
        <f>Q292*H292</f>
        <v>0.0060000000000000001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247</v>
      </c>
      <c r="AT292" s="215" t="s">
        <v>147</v>
      </c>
      <c r="AU292" s="215" t="s">
        <v>83</v>
      </c>
      <c r="AY292" s="17" t="s">
        <v>144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81</v>
      </c>
      <c r="BK292" s="216">
        <f>ROUND(I292*H292,2)</f>
        <v>0</v>
      </c>
      <c r="BL292" s="17" t="s">
        <v>247</v>
      </c>
      <c r="BM292" s="215" t="s">
        <v>504</v>
      </c>
    </row>
    <row r="293" s="2" customFormat="1">
      <c r="A293" s="38"/>
      <c r="B293" s="39"/>
      <c r="C293" s="40"/>
      <c r="D293" s="217" t="s">
        <v>154</v>
      </c>
      <c r="E293" s="40"/>
      <c r="F293" s="218" t="s">
        <v>505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154</v>
      </c>
      <c r="AU293" s="17" t="s">
        <v>83</v>
      </c>
    </row>
    <row r="294" s="2" customFormat="1">
      <c r="A294" s="38"/>
      <c r="B294" s="39"/>
      <c r="C294" s="40"/>
      <c r="D294" s="222" t="s">
        <v>156</v>
      </c>
      <c r="E294" s="40"/>
      <c r="F294" s="223" t="s">
        <v>506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156</v>
      </c>
      <c r="AU294" s="17" t="s">
        <v>83</v>
      </c>
    </row>
    <row r="295" s="2" customFormat="1" ht="16.5" customHeight="1">
      <c r="A295" s="38"/>
      <c r="B295" s="39"/>
      <c r="C295" s="235" t="s">
        <v>507</v>
      </c>
      <c r="D295" s="235" t="s">
        <v>192</v>
      </c>
      <c r="E295" s="236" t="s">
        <v>508</v>
      </c>
      <c r="F295" s="237" t="s">
        <v>509</v>
      </c>
      <c r="G295" s="238" t="s">
        <v>279</v>
      </c>
      <c r="H295" s="239">
        <v>0.080000000000000002</v>
      </c>
      <c r="I295" s="240"/>
      <c r="J295" s="241">
        <f>ROUND(I295*H295,2)</f>
        <v>0</v>
      </c>
      <c r="K295" s="237" t="s">
        <v>151</v>
      </c>
      <c r="L295" s="242"/>
      <c r="M295" s="243" t="s">
        <v>19</v>
      </c>
      <c r="N295" s="244" t="s">
        <v>44</v>
      </c>
      <c r="O295" s="84"/>
      <c r="P295" s="213">
        <f>O295*H295</f>
        <v>0</v>
      </c>
      <c r="Q295" s="213">
        <v>1</v>
      </c>
      <c r="R295" s="213">
        <f>Q295*H295</f>
        <v>0.080000000000000002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312</v>
      </c>
      <c r="AT295" s="215" t="s">
        <v>192</v>
      </c>
      <c r="AU295" s="215" t="s">
        <v>83</v>
      </c>
      <c r="AY295" s="17" t="s">
        <v>144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81</v>
      </c>
      <c r="BK295" s="216">
        <f>ROUND(I295*H295,2)</f>
        <v>0</v>
      </c>
      <c r="BL295" s="17" t="s">
        <v>247</v>
      </c>
      <c r="BM295" s="215" t="s">
        <v>510</v>
      </c>
    </row>
    <row r="296" s="2" customFormat="1">
      <c r="A296" s="38"/>
      <c r="B296" s="39"/>
      <c r="C296" s="40"/>
      <c r="D296" s="217" t="s">
        <v>154</v>
      </c>
      <c r="E296" s="40"/>
      <c r="F296" s="218" t="s">
        <v>509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154</v>
      </c>
      <c r="AU296" s="17" t="s">
        <v>83</v>
      </c>
    </row>
    <row r="297" s="2" customFormat="1" ht="16.5" customHeight="1">
      <c r="A297" s="38"/>
      <c r="B297" s="39"/>
      <c r="C297" s="235" t="s">
        <v>511</v>
      </c>
      <c r="D297" s="235" t="s">
        <v>192</v>
      </c>
      <c r="E297" s="236" t="s">
        <v>512</v>
      </c>
      <c r="F297" s="237" t="s">
        <v>513</v>
      </c>
      <c r="G297" s="238" t="s">
        <v>279</v>
      </c>
      <c r="H297" s="239">
        <v>0.040000000000000001</v>
      </c>
      <c r="I297" s="240"/>
      <c r="J297" s="241">
        <f>ROUND(I297*H297,2)</f>
        <v>0</v>
      </c>
      <c r="K297" s="237" t="s">
        <v>151</v>
      </c>
      <c r="L297" s="242"/>
      <c r="M297" s="243" t="s">
        <v>19</v>
      </c>
      <c r="N297" s="244" t="s">
        <v>44</v>
      </c>
      <c r="O297" s="84"/>
      <c r="P297" s="213">
        <f>O297*H297</f>
        <v>0</v>
      </c>
      <c r="Q297" s="213">
        <v>1</v>
      </c>
      <c r="R297" s="213">
        <f>Q297*H297</f>
        <v>0.040000000000000001</v>
      </c>
      <c r="S297" s="213">
        <v>0</v>
      </c>
      <c r="T297" s="21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312</v>
      </c>
      <c r="AT297" s="215" t="s">
        <v>192</v>
      </c>
      <c r="AU297" s="215" t="s">
        <v>83</v>
      </c>
      <c r="AY297" s="17" t="s">
        <v>144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81</v>
      </c>
      <c r="BK297" s="216">
        <f>ROUND(I297*H297,2)</f>
        <v>0</v>
      </c>
      <c r="BL297" s="17" t="s">
        <v>247</v>
      </c>
      <c r="BM297" s="215" t="s">
        <v>514</v>
      </c>
    </row>
    <row r="298" s="2" customFormat="1">
      <c r="A298" s="38"/>
      <c r="B298" s="39"/>
      <c r="C298" s="40"/>
      <c r="D298" s="217" t="s">
        <v>154</v>
      </c>
      <c r="E298" s="40"/>
      <c r="F298" s="218" t="s">
        <v>513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154</v>
      </c>
      <c r="AU298" s="17" t="s">
        <v>83</v>
      </c>
    </row>
    <row r="299" s="2" customFormat="1" ht="16.5" customHeight="1">
      <c r="A299" s="38"/>
      <c r="B299" s="39"/>
      <c r="C299" s="235" t="s">
        <v>515</v>
      </c>
      <c r="D299" s="235" t="s">
        <v>192</v>
      </c>
      <c r="E299" s="236" t="s">
        <v>516</v>
      </c>
      <c r="F299" s="237" t="s">
        <v>517</v>
      </c>
      <c r="G299" s="238" t="s">
        <v>279</v>
      </c>
      <c r="H299" s="239">
        <v>0.029999999999999999</v>
      </c>
      <c r="I299" s="240"/>
      <c r="J299" s="241">
        <f>ROUND(I299*H299,2)</f>
        <v>0</v>
      </c>
      <c r="K299" s="237" t="s">
        <v>151</v>
      </c>
      <c r="L299" s="242"/>
      <c r="M299" s="243" t="s">
        <v>19</v>
      </c>
      <c r="N299" s="244" t="s">
        <v>44</v>
      </c>
      <c r="O299" s="84"/>
      <c r="P299" s="213">
        <f>O299*H299</f>
        <v>0</v>
      </c>
      <c r="Q299" s="213">
        <v>1</v>
      </c>
      <c r="R299" s="213">
        <f>Q299*H299</f>
        <v>0.029999999999999999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312</v>
      </c>
      <c r="AT299" s="215" t="s">
        <v>192</v>
      </c>
      <c r="AU299" s="215" t="s">
        <v>83</v>
      </c>
      <c r="AY299" s="17" t="s">
        <v>144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81</v>
      </c>
      <c r="BK299" s="216">
        <f>ROUND(I299*H299,2)</f>
        <v>0</v>
      </c>
      <c r="BL299" s="17" t="s">
        <v>247</v>
      </c>
      <c r="BM299" s="215" t="s">
        <v>518</v>
      </c>
    </row>
    <row r="300" s="2" customFormat="1">
      <c r="A300" s="38"/>
      <c r="B300" s="39"/>
      <c r="C300" s="40"/>
      <c r="D300" s="217" t="s">
        <v>154</v>
      </c>
      <c r="E300" s="40"/>
      <c r="F300" s="218" t="s">
        <v>517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154</v>
      </c>
      <c r="AU300" s="17" t="s">
        <v>83</v>
      </c>
    </row>
    <row r="301" s="12" customFormat="1" ht="22.8" customHeight="1">
      <c r="A301" s="12"/>
      <c r="B301" s="188"/>
      <c r="C301" s="189"/>
      <c r="D301" s="190" t="s">
        <v>72</v>
      </c>
      <c r="E301" s="202" t="s">
        <v>519</v>
      </c>
      <c r="F301" s="202" t="s">
        <v>520</v>
      </c>
      <c r="G301" s="189"/>
      <c r="H301" s="189"/>
      <c r="I301" s="192"/>
      <c r="J301" s="203">
        <f>BK301</f>
        <v>0</v>
      </c>
      <c r="K301" s="189"/>
      <c r="L301" s="194"/>
      <c r="M301" s="195"/>
      <c r="N301" s="196"/>
      <c r="O301" s="196"/>
      <c r="P301" s="197">
        <f>SUM(P302:P331)</f>
        <v>0</v>
      </c>
      <c r="Q301" s="196"/>
      <c r="R301" s="197">
        <f>SUM(R302:R331)</f>
        <v>0.82922299999999993</v>
      </c>
      <c r="S301" s="196"/>
      <c r="T301" s="198">
        <f>SUM(T302:T331)</f>
        <v>1.3382052999999998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9" t="s">
        <v>83</v>
      </c>
      <c r="AT301" s="200" t="s">
        <v>72</v>
      </c>
      <c r="AU301" s="200" t="s">
        <v>81</v>
      </c>
      <c r="AY301" s="199" t="s">
        <v>144</v>
      </c>
      <c r="BK301" s="201">
        <f>SUM(BK302:BK331)</f>
        <v>0</v>
      </c>
    </row>
    <row r="302" s="2" customFormat="1" ht="16.5" customHeight="1">
      <c r="A302" s="38"/>
      <c r="B302" s="39"/>
      <c r="C302" s="204" t="s">
        <v>521</v>
      </c>
      <c r="D302" s="204" t="s">
        <v>147</v>
      </c>
      <c r="E302" s="205" t="s">
        <v>522</v>
      </c>
      <c r="F302" s="206" t="s">
        <v>523</v>
      </c>
      <c r="G302" s="207" t="s">
        <v>161</v>
      </c>
      <c r="H302" s="208">
        <v>16.09</v>
      </c>
      <c r="I302" s="209"/>
      <c r="J302" s="210">
        <f>ROUND(I302*H302,2)</f>
        <v>0</v>
      </c>
      <c r="K302" s="206" t="s">
        <v>151</v>
      </c>
      <c r="L302" s="44"/>
      <c r="M302" s="211" t="s">
        <v>19</v>
      </c>
      <c r="N302" s="212" t="s">
        <v>44</v>
      </c>
      <c r="O302" s="84"/>
      <c r="P302" s="213">
        <f>O302*H302</f>
        <v>0</v>
      </c>
      <c r="Q302" s="213">
        <v>0.00029999999999999997</v>
      </c>
      <c r="R302" s="213">
        <f>Q302*H302</f>
        <v>0.0048269999999999997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247</v>
      </c>
      <c r="AT302" s="215" t="s">
        <v>147</v>
      </c>
      <c r="AU302" s="215" t="s">
        <v>83</v>
      </c>
      <c r="AY302" s="17" t="s">
        <v>144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81</v>
      </c>
      <c r="BK302" s="216">
        <f>ROUND(I302*H302,2)</f>
        <v>0</v>
      </c>
      <c r="BL302" s="17" t="s">
        <v>247</v>
      </c>
      <c r="BM302" s="215" t="s">
        <v>524</v>
      </c>
    </row>
    <row r="303" s="2" customFormat="1">
      <c r="A303" s="38"/>
      <c r="B303" s="39"/>
      <c r="C303" s="40"/>
      <c r="D303" s="217" t="s">
        <v>154</v>
      </c>
      <c r="E303" s="40"/>
      <c r="F303" s="218" t="s">
        <v>523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154</v>
      </c>
      <c r="AU303" s="17" t="s">
        <v>83</v>
      </c>
    </row>
    <row r="304" s="2" customFormat="1">
      <c r="A304" s="38"/>
      <c r="B304" s="39"/>
      <c r="C304" s="40"/>
      <c r="D304" s="222" t="s">
        <v>156</v>
      </c>
      <c r="E304" s="40"/>
      <c r="F304" s="223" t="s">
        <v>525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156</v>
      </c>
      <c r="AU304" s="17" t="s">
        <v>83</v>
      </c>
    </row>
    <row r="305" s="13" customFormat="1">
      <c r="A305" s="13"/>
      <c r="B305" s="224"/>
      <c r="C305" s="225"/>
      <c r="D305" s="217" t="s">
        <v>165</v>
      </c>
      <c r="E305" s="226" t="s">
        <v>19</v>
      </c>
      <c r="F305" s="227" t="s">
        <v>526</v>
      </c>
      <c r="G305" s="225"/>
      <c r="H305" s="228">
        <v>16.09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165</v>
      </c>
      <c r="AU305" s="234" t="s">
        <v>83</v>
      </c>
      <c r="AV305" s="13" t="s">
        <v>83</v>
      </c>
      <c r="AW305" s="13" t="s">
        <v>32</v>
      </c>
      <c r="AX305" s="13" t="s">
        <v>81</v>
      </c>
      <c r="AY305" s="234" t="s">
        <v>144</v>
      </c>
    </row>
    <row r="306" s="2" customFormat="1" ht="16.5" customHeight="1">
      <c r="A306" s="38"/>
      <c r="B306" s="39"/>
      <c r="C306" s="204" t="s">
        <v>527</v>
      </c>
      <c r="D306" s="204" t="s">
        <v>147</v>
      </c>
      <c r="E306" s="205" t="s">
        <v>528</v>
      </c>
      <c r="F306" s="206" t="s">
        <v>529</v>
      </c>
      <c r="G306" s="207" t="s">
        <v>203</v>
      </c>
      <c r="H306" s="208">
        <v>16.09</v>
      </c>
      <c r="I306" s="209"/>
      <c r="J306" s="210">
        <f>ROUND(I306*H306,2)</f>
        <v>0</v>
      </c>
      <c r="K306" s="206" t="s">
        <v>151</v>
      </c>
      <c r="L306" s="44"/>
      <c r="M306" s="211" t="s">
        <v>19</v>
      </c>
      <c r="N306" s="212" t="s">
        <v>44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247</v>
      </c>
      <c r="AT306" s="215" t="s">
        <v>147</v>
      </c>
      <c r="AU306" s="215" t="s">
        <v>83</v>
      </c>
      <c r="AY306" s="17" t="s">
        <v>144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81</v>
      </c>
      <c r="BK306" s="216">
        <f>ROUND(I306*H306,2)</f>
        <v>0</v>
      </c>
      <c r="BL306" s="17" t="s">
        <v>247</v>
      </c>
      <c r="BM306" s="215" t="s">
        <v>530</v>
      </c>
    </row>
    <row r="307" s="2" customFormat="1">
      <c r="A307" s="38"/>
      <c r="B307" s="39"/>
      <c r="C307" s="40"/>
      <c r="D307" s="217" t="s">
        <v>154</v>
      </c>
      <c r="E307" s="40"/>
      <c r="F307" s="218" t="s">
        <v>531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154</v>
      </c>
      <c r="AU307" s="17" t="s">
        <v>83</v>
      </c>
    </row>
    <row r="308" s="2" customFormat="1">
      <c r="A308" s="38"/>
      <c r="B308" s="39"/>
      <c r="C308" s="40"/>
      <c r="D308" s="222" t="s">
        <v>156</v>
      </c>
      <c r="E308" s="40"/>
      <c r="F308" s="223" t="s">
        <v>532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156</v>
      </c>
      <c r="AU308" s="17" t="s">
        <v>83</v>
      </c>
    </row>
    <row r="309" s="2" customFormat="1" ht="16.5" customHeight="1">
      <c r="A309" s="38"/>
      <c r="B309" s="39"/>
      <c r="C309" s="235" t="s">
        <v>533</v>
      </c>
      <c r="D309" s="235" t="s">
        <v>192</v>
      </c>
      <c r="E309" s="236" t="s">
        <v>534</v>
      </c>
      <c r="F309" s="237" t="s">
        <v>535</v>
      </c>
      <c r="G309" s="238" t="s">
        <v>203</v>
      </c>
      <c r="H309" s="239">
        <v>20</v>
      </c>
      <c r="I309" s="240"/>
      <c r="J309" s="241">
        <f>ROUND(I309*H309,2)</f>
        <v>0</v>
      </c>
      <c r="K309" s="237" t="s">
        <v>151</v>
      </c>
      <c r="L309" s="242"/>
      <c r="M309" s="243" t="s">
        <v>19</v>
      </c>
      <c r="N309" s="244" t="s">
        <v>44</v>
      </c>
      <c r="O309" s="84"/>
      <c r="P309" s="213">
        <f>O309*H309</f>
        <v>0</v>
      </c>
      <c r="Q309" s="213">
        <v>0.00010000000000000001</v>
      </c>
      <c r="R309" s="213">
        <f>Q309*H309</f>
        <v>0.002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312</v>
      </c>
      <c r="AT309" s="215" t="s">
        <v>192</v>
      </c>
      <c r="AU309" s="215" t="s">
        <v>83</v>
      </c>
      <c r="AY309" s="17" t="s">
        <v>144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81</v>
      </c>
      <c r="BK309" s="216">
        <f>ROUND(I309*H309,2)</f>
        <v>0</v>
      </c>
      <c r="BL309" s="17" t="s">
        <v>247</v>
      </c>
      <c r="BM309" s="215" t="s">
        <v>536</v>
      </c>
    </row>
    <row r="310" s="2" customFormat="1">
      <c r="A310" s="38"/>
      <c r="B310" s="39"/>
      <c r="C310" s="40"/>
      <c r="D310" s="217" t="s">
        <v>154</v>
      </c>
      <c r="E310" s="40"/>
      <c r="F310" s="218" t="s">
        <v>535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154</v>
      </c>
      <c r="AU310" s="17" t="s">
        <v>83</v>
      </c>
    </row>
    <row r="311" s="2" customFormat="1" ht="16.5" customHeight="1">
      <c r="A311" s="38"/>
      <c r="B311" s="39"/>
      <c r="C311" s="204" t="s">
        <v>537</v>
      </c>
      <c r="D311" s="204" t="s">
        <v>147</v>
      </c>
      <c r="E311" s="205" t="s">
        <v>538</v>
      </c>
      <c r="F311" s="206" t="s">
        <v>539</v>
      </c>
      <c r="G311" s="207" t="s">
        <v>161</v>
      </c>
      <c r="H311" s="208">
        <v>16.09</v>
      </c>
      <c r="I311" s="209"/>
      <c r="J311" s="210">
        <f>ROUND(I311*H311,2)</f>
        <v>0</v>
      </c>
      <c r="K311" s="206" t="s">
        <v>151</v>
      </c>
      <c r="L311" s="44"/>
      <c r="M311" s="211" t="s">
        <v>19</v>
      </c>
      <c r="N311" s="212" t="s">
        <v>44</v>
      </c>
      <c r="O311" s="84"/>
      <c r="P311" s="213">
        <f>O311*H311</f>
        <v>0</v>
      </c>
      <c r="Q311" s="213">
        <v>0</v>
      </c>
      <c r="R311" s="213">
        <f>Q311*H311</f>
        <v>0</v>
      </c>
      <c r="S311" s="213">
        <v>0.083169999999999994</v>
      </c>
      <c r="T311" s="214">
        <f>S311*H311</f>
        <v>1.3382052999999998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247</v>
      </c>
      <c r="AT311" s="215" t="s">
        <v>147</v>
      </c>
      <c r="AU311" s="215" t="s">
        <v>83</v>
      </c>
      <c r="AY311" s="17" t="s">
        <v>144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81</v>
      </c>
      <c r="BK311" s="216">
        <f>ROUND(I311*H311,2)</f>
        <v>0</v>
      </c>
      <c r="BL311" s="17" t="s">
        <v>247</v>
      </c>
      <c r="BM311" s="215" t="s">
        <v>540</v>
      </c>
    </row>
    <row r="312" s="2" customFormat="1">
      <c r="A312" s="38"/>
      <c r="B312" s="39"/>
      <c r="C312" s="40"/>
      <c r="D312" s="217" t="s">
        <v>154</v>
      </c>
      <c r="E312" s="40"/>
      <c r="F312" s="218" t="s">
        <v>539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154</v>
      </c>
      <c r="AU312" s="17" t="s">
        <v>83</v>
      </c>
    </row>
    <row r="313" s="2" customFormat="1">
      <c r="A313" s="38"/>
      <c r="B313" s="39"/>
      <c r="C313" s="40"/>
      <c r="D313" s="222" t="s">
        <v>156</v>
      </c>
      <c r="E313" s="40"/>
      <c r="F313" s="223" t="s">
        <v>541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156</v>
      </c>
      <c r="AU313" s="17" t="s">
        <v>83</v>
      </c>
    </row>
    <row r="314" s="2" customFormat="1" ht="24.15" customHeight="1">
      <c r="A314" s="38"/>
      <c r="B314" s="39"/>
      <c r="C314" s="204" t="s">
        <v>542</v>
      </c>
      <c r="D314" s="204" t="s">
        <v>147</v>
      </c>
      <c r="E314" s="205" t="s">
        <v>543</v>
      </c>
      <c r="F314" s="206" t="s">
        <v>544</v>
      </c>
      <c r="G314" s="207" t="s">
        <v>161</v>
      </c>
      <c r="H314" s="208">
        <v>16.09</v>
      </c>
      <c r="I314" s="209"/>
      <c r="J314" s="210">
        <f>ROUND(I314*H314,2)</f>
        <v>0</v>
      </c>
      <c r="K314" s="206" t="s">
        <v>151</v>
      </c>
      <c r="L314" s="44"/>
      <c r="M314" s="211" t="s">
        <v>19</v>
      </c>
      <c r="N314" s="212" t="s">
        <v>44</v>
      </c>
      <c r="O314" s="84"/>
      <c r="P314" s="213">
        <f>O314*H314</f>
        <v>0</v>
      </c>
      <c r="Q314" s="213">
        <v>0.0089999999999999993</v>
      </c>
      <c r="R314" s="213">
        <f>Q314*H314</f>
        <v>0.14480999999999999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247</v>
      </c>
      <c r="AT314" s="215" t="s">
        <v>147</v>
      </c>
      <c r="AU314" s="215" t="s">
        <v>83</v>
      </c>
      <c r="AY314" s="17" t="s">
        <v>144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81</v>
      </c>
      <c r="BK314" s="216">
        <f>ROUND(I314*H314,2)</f>
        <v>0</v>
      </c>
      <c r="BL314" s="17" t="s">
        <v>247</v>
      </c>
      <c r="BM314" s="215" t="s">
        <v>545</v>
      </c>
    </row>
    <row r="315" s="2" customFormat="1">
      <c r="A315" s="38"/>
      <c r="B315" s="39"/>
      <c r="C315" s="40"/>
      <c r="D315" s="217" t="s">
        <v>154</v>
      </c>
      <c r="E315" s="40"/>
      <c r="F315" s="218" t="s">
        <v>544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154</v>
      </c>
      <c r="AU315" s="17" t="s">
        <v>83</v>
      </c>
    </row>
    <row r="316" s="2" customFormat="1">
      <c r="A316" s="38"/>
      <c r="B316" s="39"/>
      <c r="C316" s="40"/>
      <c r="D316" s="222" t="s">
        <v>156</v>
      </c>
      <c r="E316" s="40"/>
      <c r="F316" s="223" t="s">
        <v>546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156</v>
      </c>
      <c r="AU316" s="17" t="s">
        <v>83</v>
      </c>
    </row>
    <row r="317" s="2" customFormat="1" ht="21.75" customHeight="1">
      <c r="A317" s="38"/>
      <c r="B317" s="39"/>
      <c r="C317" s="235" t="s">
        <v>547</v>
      </c>
      <c r="D317" s="235" t="s">
        <v>192</v>
      </c>
      <c r="E317" s="236" t="s">
        <v>548</v>
      </c>
      <c r="F317" s="237" t="s">
        <v>549</v>
      </c>
      <c r="G317" s="238" t="s">
        <v>161</v>
      </c>
      <c r="H317" s="239">
        <v>19.308</v>
      </c>
      <c r="I317" s="240"/>
      <c r="J317" s="241">
        <f>ROUND(I317*H317,2)</f>
        <v>0</v>
      </c>
      <c r="K317" s="237" t="s">
        <v>151</v>
      </c>
      <c r="L317" s="242"/>
      <c r="M317" s="243" t="s">
        <v>19</v>
      </c>
      <c r="N317" s="244" t="s">
        <v>44</v>
      </c>
      <c r="O317" s="84"/>
      <c r="P317" s="213">
        <f>O317*H317</f>
        <v>0</v>
      </c>
      <c r="Q317" s="213">
        <v>0.021999999999999999</v>
      </c>
      <c r="R317" s="213">
        <f>Q317*H317</f>
        <v>0.42477599999999999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312</v>
      </c>
      <c r="AT317" s="215" t="s">
        <v>192</v>
      </c>
      <c r="AU317" s="215" t="s">
        <v>83</v>
      </c>
      <c r="AY317" s="17" t="s">
        <v>144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81</v>
      </c>
      <c r="BK317" s="216">
        <f>ROUND(I317*H317,2)</f>
        <v>0</v>
      </c>
      <c r="BL317" s="17" t="s">
        <v>247</v>
      </c>
      <c r="BM317" s="215" t="s">
        <v>550</v>
      </c>
    </row>
    <row r="318" s="2" customFormat="1">
      <c r="A318" s="38"/>
      <c r="B318" s="39"/>
      <c r="C318" s="40"/>
      <c r="D318" s="217" t="s">
        <v>154</v>
      </c>
      <c r="E318" s="40"/>
      <c r="F318" s="218" t="s">
        <v>551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154</v>
      </c>
      <c r="AU318" s="17" t="s">
        <v>83</v>
      </c>
    </row>
    <row r="319" s="13" customFormat="1">
      <c r="A319" s="13"/>
      <c r="B319" s="224"/>
      <c r="C319" s="225"/>
      <c r="D319" s="217" t="s">
        <v>165</v>
      </c>
      <c r="E319" s="226" t="s">
        <v>19</v>
      </c>
      <c r="F319" s="227" t="s">
        <v>552</v>
      </c>
      <c r="G319" s="225"/>
      <c r="H319" s="228">
        <v>19.308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165</v>
      </c>
      <c r="AU319" s="234" t="s">
        <v>83</v>
      </c>
      <c r="AV319" s="13" t="s">
        <v>83</v>
      </c>
      <c r="AW319" s="13" t="s">
        <v>32</v>
      </c>
      <c r="AX319" s="13" t="s">
        <v>81</v>
      </c>
      <c r="AY319" s="234" t="s">
        <v>144</v>
      </c>
    </row>
    <row r="320" s="2" customFormat="1" ht="21.75" customHeight="1">
      <c r="A320" s="38"/>
      <c r="B320" s="39"/>
      <c r="C320" s="204" t="s">
        <v>553</v>
      </c>
      <c r="D320" s="204" t="s">
        <v>147</v>
      </c>
      <c r="E320" s="205" t="s">
        <v>554</v>
      </c>
      <c r="F320" s="206" t="s">
        <v>555</v>
      </c>
      <c r="G320" s="207" t="s">
        <v>161</v>
      </c>
      <c r="H320" s="208">
        <v>16.09</v>
      </c>
      <c r="I320" s="209"/>
      <c r="J320" s="210">
        <f>ROUND(I320*H320,2)</f>
        <v>0</v>
      </c>
      <c r="K320" s="206" t="s">
        <v>151</v>
      </c>
      <c r="L320" s="44"/>
      <c r="M320" s="211" t="s">
        <v>19</v>
      </c>
      <c r="N320" s="212" t="s">
        <v>44</v>
      </c>
      <c r="O320" s="84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152</v>
      </c>
      <c r="AT320" s="215" t="s">
        <v>147</v>
      </c>
      <c r="AU320" s="215" t="s">
        <v>83</v>
      </c>
      <c r="AY320" s="17" t="s">
        <v>144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81</v>
      </c>
      <c r="BK320" s="216">
        <f>ROUND(I320*H320,2)</f>
        <v>0</v>
      </c>
      <c r="BL320" s="17" t="s">
        <v>152</v>
      </c>
      <c r="BM320" s="215" t="s">
        <v>556</v>
      </c>
    </row>
    <row r="321" s="2" customFormat="1">
      <c r="A321" s="38"/>
      <c r="B321" s="39"/>
      <c r="C321" s="40"/>
      <c r="D321" s="217" t="s">
        <v>154</v>
      </c>
      <c r="E321" s="40"/>
      <c r="F321" s="218" t="s">
        <v>557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154</v>
      </c>
      <c r="AU321" s="17" t="s">
        <v>83</v>
      </c>
    </row>
    <row r="322" s="2" customFormat="1">
      <c r="A322" s="38"/>
      <c r="B322" s="39"/>
      <c r="C322" s="40"/>
      <c r="D322" s="222" t="s">
        <v>156</v>
      </c>
      <c r="E322" s="40"/>
      <c r="F322" s="223" t="s">
        <v>558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156</v>
      </c>
      <c r="AU322" s="17" t="s">
        <v>83</v>
      </c>
    </row>
    <row r="323" s="2" customFormat="1" ht="24.15" customHeight="1">
      <c r="A323" s="38"/>
      <c r="B323" s="39"/>
      <c r="C323" s="204" t="s">
        <v>559</v>
      </c>
      <c r="D323" s="204" t="s">
        <v>147</v>
      </c>
      <c r="E323" s="205" t="s">
        <v>560</v>
      </c>
      <c r="F323" s="206" t="s">
        <v>561</v>
      </c>
      <c r="G323" s="207" t="s">
        <v>161</v>
      </c>
      <c r="H323" s="208">
        <v>16.09</v>
      </c>
      <c r="I323" s="209"/>
      <c r="J323" s="210">
        <f>ROUND(I323*H323,2)</f>
        <v>0</v>
      </c>
      <c r="K323" s="206" t="s">
        <v>151</v>
      </c>
      <c r="L323" s="44"/>
      <c r="M323" s="211" t="s">
        <v>19</v>
      </c>
      <c r="N323" s="212" t="s">
        <v>44</v>
      </c>
      <c r="O323" s="84"/>
      <c r="P323" s="213">
        <f>O323*H323</f>
        <v>0</v>
      </c>
      <c r="Q323" s="213">
        <v>0.014999999999999999</v>
      </c>
      <c r="R323" s="213">
        <f>Q323*H323</f>
        <v>0.24134999999999998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247</v>
      </c>
      <c r="AT323" s="215" t="s">
        <v>147</v>
      </c>
      <c r="AU323" s="215" t="s">
        <v>83</v>
      </c>
      <c r="AY323" s="17" t="s">
        <v>144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81</v>
      </c>
      <c r="BK323" s="216">
        <f>ROUND(I323*H323,2)</f>
        <v>0</v>
      </c>
      <c r="BL323" s="17" t="s">
        <v>247</v>
      </c>
      <c r="BM323" s="215" t="s">
        <v>562</v>
      </c>
    </row>
    <row r="324" s="2" customFormat="1">
      <c r="A324" s="38"/>
      <c r="B324" s="39"/>
      <c r="C324" s="40"/>
      <c r="D324" s="217" t="s">
        <v>154</v>
      </c>
      <c r="E324" s="40"/>
      <c r="F324" s="218" t="s">
        <v>561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154</v>
      </c>
      <c r="AU324" s="17" t="s">
        <v>83</v>
      </c>
    </row>
    <row r="325" s="2" customFormat="1">
      <c r="A325" s="38"/>
      <c r="B325" s="39"/>
      <c r="C325" s="40"/>
      <c r="D325" s="222" t="s">
        <v>156</v>
      </c>
      <c r="E325" s="40"/>
      <c r="F325" s="223" t="s">
        <v>563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156</v>
      </c>
      <c r="AU325" s="17" t="s">
        <v>83</v>
      </c>
    </row>
    <row r="326" s="2" customFormat="1" ht="16.5" customHeight="1">
      <c r="A326" s="38"/>
      <c r="B326" s="39"/>
      <c r="C326" s="235" t="s">
        <v>564</v>
      </c>
      <c r="D326" s="235" t="s">
        <v>192</v>
      </c>
      <c r="E326" s="236" t="s">
        <v>565</v>
      </c>
      <c r="F326" s="237" t="s">
        <v>566</v>
      </c>
      <c r="G326" s="238" t="s">
        <v>503</v>
      </c>
      <c r="H326" s="239">
        <v>10</v>
      </c>
      <c r="I326" s="240"/>
      <c r="J326" s="241">
        <f>ROUND(I326*H326,2)</f>
        <v>0</v>
      </c>
      <c r="K326" s="237" t="s">
        <v>151</v>
      </c>
      <c r="L326" s="242"/>
      <c r="M326" s="243" t="s">
        <v>19</v>
      </c>
      <c r="N326" s="244" t="s">
        <v>44</v>
      </c>
      <c r="O326" s="84"/>
      <c r="P326" s="213">
        <f>O326*H326</f>
        <v>0</v>
      </c>
      <c r="Q326" s="213">
        <v>0.001</v>
      </c>
      <c r="R326" s="213">
        <f>Q326*H326</f>
        <v>0.01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312</v>
      </c>
      <c r="AT326" s="215" t="s">
        <v>192</v>
      </c>
      <c r="AU326" s="215" t="s">
        <v>83</v>
      </c>
      <c r="AY326" s="17" t="s">
        <v>144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81</v>
      </c>
      <c r="BK326" s="216">
        <f>ROUND(I326*H326,2)</f>
        <v>0</v>
      </c>
      <c r="BL326" s="17" t="s">
        <v>247</v>
      </c>
      <c r="BM326" s="215" t="s">
        <v>567</v>
      </c>
    </row>
    <row r="327" s="2" customFormat="1">
      <c r="A327" s="38"/>
      <c r="B327" s="39"/>
      <c r="C327" s="40"/>
      <c r="D327" s="217" t="s">
        <v>154</v>
      </c>
      <c r="E327" s="40"/>
      <c r="F327" s="218" t="s">
        <v>566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154</v>
      </c>
      <c r="AU327" s="17" t="s">
        <v>83</v>
      </c>
    </row>
    <row r="328" s="2" customFormat="1" ht="16.5" customHeight="1">
      <c r="A328" s="38"/>
      <c r="B328" s="39"/>
      <c r="C328" s="235" t="s">
        <v>568</v>
      </c>
      <c r="D328" s="235" t="s">
        <v>192</v>
      </c>
      <c r="E328" s="236" t="s">
        <v>569</v>
      </c>
      <c r="F328" s="237" t="s">
        <v>570</v>
      </c>
      <c r="G328" s="238" t="s">
        <v>150</v>
      </c>
      <c r="H328" s="239">
        <v>14</v>
      </c>
      <c r="I328" s="240"/>
      <c r="J328" s="241">
        <f>ROUND(I328*H328,2)</f>
        <v>0</v>
      </c>
      <c r="K328" s="237" t="s">
        <v>151</v>
      </c>
      <c r="L328" s="242"/>
      <c r="M328" s="243" t="s">
        <v>19</v>
      </c>
      <c r="N328" s="244" t="s">
        <v>44</v>
      </c>
      <c r="O328" s="84"/>
      <c r="P328" s="213">
        <f>O328*H328</f>
        <v>0</v>
      </c>
      <c r="Q328" s="213">
        <v>4.0000000000000003E-05</v>
      </c>
      <c r="R328" s="213">
        <f>Q328*H328</f>
        <v>0.00056000000000000006</v>
      </c>
      <c r="S328" s="213">
        <v>0</v>
      </c>
      <c r="T328" s="21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5" t="s">
        <v>312</v>
      </c>
      <c r="AT328" s="215" t="s">
        <v>192</v>
      </c>
      <c r="AU328" s="215" t="s">
        <v>83</v>
      </c>
      <c r="AY328" s="17" t="s">
        <v>144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81</v>
      </c>
      <c r="BK328" s="216">
        <f>ROUND(I328*H328,2)</f>
        <v>0</v>
      </c>
      <c r="BL328" s="17" t="s">
        <v>247</v>
      </c>
      <c r="BM328" s="215" t="s">
        <v>571</v>
      </c>
    </row>
    <row r="329" s="2" customFormat="1">
      <c r="A329" s="38"/>
      <c r="B329" s="39"/>
      <c r="C329" s="40"/>
      <c r="D329" s="217" t="s">
        <v>154</v>
      </c>
      <c r="E329" s="40"/>
      <c r="F329" s="218" t="s">
        <v>570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154</v>
      </c>
      <c r="AU329" s="17" t="s">
        <v>83</v>
      </c>
    </row>
    <row r="330" s="2" customFormat="1" ht="16.5" customHeight="1">
      <c r="A330" s="38"/>
      <c r="B330" s="39"/>
      <c r="C330" s="235" t="s">
        <v>572</v>
      </c>
      <c r="D330" s="235" t="s">
        <v>192</v>
      </c>
      <c r="E330" s="236" t="s">
        <v>573</v>
      </c>
      <c r="F330" s="237" t="s">
        <v>574</v>
      </c>
      <c r="G330" s="238" t="s">
        <v>203</v>
      </c>
      <c r="H330" s="239">
        <v>30</v>
      </c>
      <c r="I330" s="240"/>
      <c r="J330" s="241">
        <f>ROUND(I330*H330,2)</f>
        <v>0</v>
      </c>
      <c r="K330" s="237" t="s">
        <v>151</v>
      </c>
      <c r="L330" s="242"/>
      <c r="M330" s="243" t="s">
        <v>19</v>
      </c>
      <c r="N330" s="244" t="s">
        <v>44</v>
      </c>
      <c r="O330" s="84"/>
      <c r="P330" s="213">
        <f>O330*H330</f>
        <v>0</v>
      </c>
      <c r="Q330" s="213">
        <v>3.0000000000000001E-05</v>
      </c>
      <c r="R330" s="213">
        <f>Q330*H330</f>
        <v>0.00089999999999999998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312</v>
      </c>
      <c r="AT330" s="215" t="s">
        <v>192</v>
      </c>
      <c r="AU330" s="215" t="s">
        <v>83</v>
      </c>
      <c r="AY330" s="17" t="s">
        <v>144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81</v>
      </c>
      <c r="BK330" s="216">
        <f>ROUND(I330*H330,2)</f>
        <v>0</v>
      </c>
      <c r="BL330" s="17" t="s">
        <v>247</v>
      </c>
      <c r="BM330" s="215" t="s">
        <v>575</v>
      </c>
    </row>
    <row r="331" s="2" customFormat="1">
      <c r="A331" s="38"/>
      <c r="B331" s="39"/>
      <c r="C331" s="40"/>
      <c r="D331" s="217" t="s">
        <v>154</v>
      </c>
      <c r="E331" s="40"/>
      <c r="F331" s="218" t="s">
        <v>574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154</v>
      </c>
      <c r="AU331" s="17" t="s">
        <v>83</v>
      </c>
    </row>
    <row r="332" s="12" customFormat="1" ht="22.8" customHeight="1">
      <c r="A332" s="12"/>
      <c r="B332" s="188"/>
      <c r="C332" s="189"/>
      <c r="D332" s="190" t="s">
        <v>72</v>
      </c>
      <c r="E332" s="202" t="s">
        <v>576</v>
      </c>
      <c r="F332" s="202" t="s">
        <v>577</v>
      </c>
      <c r="G332" s="189"/>
      <c r="H332" s="189"/>
      <c r="I332" s="192"/>
      <c r="J332" s="203">
        <f>BK332</f>
        <v>0</v>
      </c>
      <c r="K332" s="189"/>
      <c r="L332" s="194"/>
      <c r="M332" s="195"/>
      <c r="N332" s="196"/>
      <c r="O332" s="196"/>
      <c r="P332" s="197">
        <f>SUM(P333:P370)</f>
        <v>0</v>
      </c>
      <c r="Q332" s="196"/>
      <c r="R332" s="197">
        <f>SUM(R333:R370)</f>
        <v>1.1492461599999999</v>
      </c>
      <c r="S332" s="196"/>
      <c r="T332" s="198">
        <f>SUM(T333:T370)</f>
        <v>0.17604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9" t="s">
        <v>83</v>
      </c>
      <c r="AT332" s="200" t="s">
        <v>72</v>
      </c>
      <c r="AU332" s="200" t="s">
        <v>81</v>
      </c>
      <c r="AY332" s="199" t="s">
        <v>144</v>
      </c>
      <c r="BK332" s="201">
        <f>SUM(BK333:BK370)</f>
        <v>0</v>
      </c>
    </row>
    <row r="333" s="2" customFormat="1" ht="16.5" customHeight="1">
      <c r="A333" s="38"/>
      <c r="B333" s="39"/>
      <c r="C333" s="204" t="s">
        <v>578</v>
      </c>
      <c r="D333" s="204" t="s">
        <v>147</v>
      </c>
      <c r="E333" s="205" t="s">
        <v>579</v>
      </c>
      <c r="F333" s="206" t="s">
        <v>580</v>
      </c>
      <c r="G333" s="207" t="s">
        <v>161</v>
      </c>
      <c r="H333" s="208">
        <v>58.68</v>
      </c>
      <c r="I333" s="209"/>
      <c r="J333" s="210">
        <f>ROUND(I333*H333,2)</f>
        <v>0</v>
      </c>
      <c r="K333" s="206" t="s">
        <v>151</v>
      </c>
      <c r="L333" s="44"/>
      <c r="M333" s="211" t="s">
        <v>19</v>
      </c>
      <c r="N333" s="212" t="s">
        <v>44</v>
      </c>
      <c r="O333" s="84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247</v>
      </c>
      <c r="AT333" s="215" t="s">
        <v>147</v>
      </c>
      <c r="AU333" s="215" t="s">
        <v>83</v>
      </c>
      <c r="AY333" s="17" t="s">
        <v>144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81</v>
      </c>
      <c r="BK333" s="216">
        <f>ROUND(I333*H333,2)</f>
        <v>0</v>
      </c>
      <c r="BL333" s="17" t="s">
        <v>247</v>
      </c>
      <c r="BM333" s="215" t="s">
        <v>581</v>
      </c>
    </row>
    <row r="334" s="2" customFormat="1">
      <c r="A334" s="38"/>
      <c r="B334" s="39"/>
      <c r="C334" s="40"/>
      <c r="D334" s="217" t="s">
        <v>154</v>
      </c>
      <c r="E334" s="40"/>
      <c r="F334" s="218" t="s">
        <v>582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154</v>
      </c>
      <c r="AU334" s="17" t="s">
        <v>83</v>
      </c>
    </row>
    <row r="335" s="2" customFormat="1">
      <c r="A335" s="38"/>
      <c r="B335" s="39"/>
      <c r="C335" s="40"/>
      <c r="D335" s="222" t="s">
        <v>156</v>
      </c>
      <c r="E335" s="40"/>
      <c r="F335" s="223" t="s">
        <v>583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156</v>
      </c>
      <c r="AU335" s="17" t="s">
        <v>83</v>
      </c>
    </row>
    <row r="336" s="13" customFormat="1">
      <c r="A336" s="13"/>
      <c r="B336" s="224"/>
      <c r="C336" s="225"/>
      <c r="D336" s="217" t="s">
        <v>165</v>
      </c>
      <c r="E336" s="226" t="s">
        <v>19</v>
      </c>
      <c r="F336" s="227" t="s">
        <v>584</v>
      </c>
      <c r="G336" s="225"/>
      <c r="H336" s="228">
        <v>58.68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165</v>
      </c>
      <c r="AU336" s="234" t="s">
        <v>83</v>
      </c>
      <c r="AV336" s="13" t="s">
        <v>83</v>
      </c>
      <c r="AW336" s="13" t="s">
        <v>32</v>
      </c>
      <c r="AX336" s="13" t="s">
        <v>81</v>
      </c>
      <c r="AY336" s="234" t="s">
        <v>144</v>
      </c>
    </row>
    <row r="337" s="2" customFormat="1" ht="16.5" customHeight="1">
      <c r="A337" s="38"/>
      <c r="B337" s="39"/>
      <c r="C337" s="204" t="s">
        <v>585</v>
      </c>
      <c r="D337" s="204" t="s">
        <v>147</v>
      </c>
      <c r="E337" s="205" t="s">
        <v>586</v>
      </c>
      <c r="F337" s="206" t="s">
        <v>587</v>
      </c>
      <c r="G337" s="207" t="s">
        <v>161</v>
      </c>
      <c r="H337" s="208">
        <v>58.68</v>
      </c>
      <c r="I337" s="209"/>
      <c r="J337" s="210">
        <f>ROUND(I337*H337,2)</f>
        <v>0</v>
      </c>
      <c r="K337" s="206" t="s">
        <v>151</v>
      </c>
      <c r="L337" s="44"/>
      <c r="M337" s="211" t="s">
        <v>19</v>
      </c>
      <c r="N337" s="212" t="s">
        <v>44</v>
      </c>
      <c r="O337" s="84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247</v>
      </c>
      <c r="AT337" s="215" t="s">
        <v>147</v>
      </c>
      <c r="AU337" s="215" t="s">
        <v>83</v>
      </c>
      <c r="AY337" s="17" t="s">
        <v>144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81</v>
      </c>
      <c r="BK337" s="216">
        <f>ROUND(I337*H337,2)</f>
        <v>0</v>
      </c>
      <c r="BL337" s="17" t="s">
        <v>247</v>
      </c>
      <c r="BM337" s="215" t="s">
        <v>588</v>
      </c>
    </row>
    <row r="338" s="2" customFormat="1">
      <c r="A338" s="38"/>
      <c r="B338" s="39"/>
      <c r="C338" s="40"/>
      <c r="D338" s="217" t="s">
        <v>154</v>
      </c>
      <c r="E338" s="40"/>
      <c r="F338" s="218" t="s">
        <v>589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154</v>
      </c>
      <c r="AU338" s="17" t="s">
        <v>83</v>
      </c>
    </row>
    <row r="339" s="2" customFormat="1">
      <c r="A339" s="38"/>
      <c r="B339" s="39"/>
      <c r="C339" s="40"/>
      <c r="D339" s="222" t="s">
        <v>156</v>
      </c>
      <c r="E339" s="40"/>
      <c r="F339" s="223" t="s">
        <v>590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156</v>
      </c>
      <c r="AU339" s="17" t="s">
        <v>83</v>
      </c>
    </row>
    <row r="340" s="2" customFormat="1" ht="16.5" customHeight="1">
      <c r="A340" s="38"/>
      <c r="B340" s="39"/>
      <c r="C340" s="204" t="s">
        <v>591</v>
      </c>
      <c r="D340" s="204" t="s">
        <v>147</v>
      </c>
      <c r="E340" s="205" t="s">
        <v>592</v>
      </c>
      <c r="F340" s="206" t="s">
        <v>593</v>
      </c>
      <c r="G340" s="207" t="s">
        <v>161</v>
      </c>
      <c r="H340" s="208">
        <v>58.68</v>
      </c>
      <c r="I340" s="209"/>
      <c r="J340" s="210">
        <f>ROUND(I340*H340,2)</f>
        <v>0</v>
      </c>
      <c r="K340" s="206" t="s">
        <v>151</v>
      </c>
      <c r="L340" s="44"/>
      <c r="M340" s="211" t="s">
        <v>19</v>
      </c>
      <c r="N340" s="212" t="s">
        <v>44</v>
      </c>
      <c r="O340" s="84"/>
      <c r="P340" s="213">
        <f>O340*H340</f>
        <v>0</v>
      </c>
      <c r="Q340" s="213">
        <v>3.0000000000000001E-05</v>
      </c>
      <c r="R340" s="213">
        <f>Q340*H340</f>
        <v>0.0017604000000000001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247</v>
      </c>
      <c r="AT340" s="215" t="s">
        <v>147</v>
      </c>
      <c r="AU340" s="215" t="s">
        <v>83</v>
      </c>
      <c r="AY340" s="17" t="s">
        <v>144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81</v>
      </c>
      <c r="BK340" s="216">
        <f>ROUND(I340*H340,2)</f>
        <v>0</v>
      </c>
      <c r="BL340" s="17" t="s">
        <v>247</v>
      </c>
      <c r="BM340" s="215" t="s">
        <v>594</v>
      </c>
    </row>
    <row r="341" s="2" customFormat="1">
      <c r="A341" s="38"/>
      <c r="B341" s="39"/>
      <c r="C341" s="40"/>
      <c r="D341" s="217" t="s">
        <v>154</v>
      </c>
      <c r="E341" s="40"/>
      <c r="F341" s="218" t="s">
        <v>595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154</v>
      </c>
      <c r="AU341" s="17" t="s">
        <v>83</v>
      </c>
    </row>
    <row r="342" s="2" customFormat="1">
      <c r="A342" s="38"/>
      <c r="B342" s="39"/>
      <c r="C342" s="40"/>
      <c r="D342" s="222" t="s">
        <v>156</v>
      </c>
      <c r="E342" s="40"/>
      <c r="F342" s="223" t="s">
        <v>596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156</v>
      </c>
      <c r="AU342" s="17" t="s">
        <v>83</v>
      </c>
    </row>
    <row r="343" s="2" customFormat="1" ht="21.75" customHeight="1">
      <c r="A343" s="38"/>
      <c r="B343" s="39"/>
      <c r="C343" s="204" t="s">
        <v>597</v>
      </c>
      <c r="D343" s="204" t="s">
        <v>147</v>
      </c>
      <c r="E343" s="205" t="s">
        <v>598</v>
      </c>
      <c r="F343" s="206" t="s">
        <v>599</v>
      </c>
      <c r="G343" s="207" t="s">
        <v>161</v>
      </c>
      <c r="H343" s="208">
        <v>58.68</v>
      </c>
      <c r="I343" s="209"/>
      <c r="J343" s="210">
        <f>ROUND(I343*H343,2)</f>
        <v>0</v>
      </c>
      <c r="K343" s="206" t="s">
        <v>151</v>
      </c>
      <c r="L343" s="44"/>
      <c r="M343" s="211" t="s">
        <v>19</v>
      </c>
      <c r="N343" s="212" t="s">
        <v>44</v>
      </c>
      <c r="O343" s="84"/>
      <c r="P343" s="213">
        <f>O343*H343</f>
        <v>0</v>
      </c>
      <c r="Q343" s="213">
        <v>0.014999999999999999</v>
      </c>
      <c r="R343" s="213">
        <f>Q343*H343</f>
        <v>0.88019999999999998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247</v>
      </c>
      <c r="AT343" s="215" t="s">
        <v>147</v>
      </c>
      <c r="AU343" s="215" t="s">
        <v>83</v>
      </c>
      <c r="AY343" s="17" t="s">
        <v>144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81</v>
      </c>
      <c r="BK343" s="216">
        <f>ROUND(I343*H343,2)</f>
        <v>0</v>
      </c>
      <c r="BL343" s="17" t="s">
        <v>247</v>
      </c>
      <c r="BM343" s="215" t="s">
        <v>600</v>
      </c>
    </row>
    <row r="344" s="2" customFormat="1">
      <c r="A344" s="38"/>
      <c r="B344" s="39"/>
      <c r="C344" s="40"/>
      <c r="D344" s="217" t="s">
        <v>154</v>
      </c>
      <c r="E344" s="40"/>
      <c r="F344" s="218" t="s">
        <v>599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154</v>
      </c>
      <c r="AU344" s="17" t="s">
        <v>83</v>
      </c>
    </row>
    <row r="345" s="2" customFormat="1">
      <c r="A345" s="38"/>
      <c r="B345" s="39"/>
      <c r="C345" s="40"/>
      <c r="D345" s="222" t="s">
        <v>156</v>
      </c>
      <c r="E345" s="40"/>
      <c r="F345" s="223" t="s">
        <v>601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156</v>
      </c>
      <c r="AU345" s="17" t="s">
        <v>83</v>
      </c>
    </row>
    <row r="346" s="2" customFormat="1" ht="16.5" customHeight="1">
      <c r="A346" s="38"/>
      <c r="B346" s="39"/>
      <c r="C346" s="204" t="s">
        <v>602</v>
      </c>
      <c r="D346" s="204" t="s">
        <v>147</v>
      </c>
      <c r="E346" s="205" t="s">
        <v>603</v>
      </c>
      <c r="F346" s="206" t="s">
        <v>604</v>
      </c>
      <c r="G346" s="207" t="s">
        <v>161</v>
      </c>
      <c r="H346" s="208">
        <v>58.68</v>
      </c>
      <c r="I346" s="209"/>
      <c r="J346" s="210">
        <f>ROUND(I346*H346,2)</f>
        <v>0</v>
      </c>
      <c r="K346" s="206" t="s">
        <v>151</v>
      </c>
      <c r="L346" s="44"/>
      <c r="M346" s="211" t="s">
        <v>19</v>
      </c>
      <c r="N346" s="212" t="s">
        <v>44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0.0030000000000000001</v>
      </c>
      <c r="T346" s="214">
        <f>S346*H346</f>
        <v>0.17604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247</v>
      </c>
      <c r="AT346" s="215" t="s">
        <v>147</v>
      </c>
      <c r="AU346" s="215" t="s">
        <v>83</v>
      </c>
      <c r="AY346" s="17" t="s">
        <v>144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81</v>
      </c>
      <c r="BK346" s="216">
        <f>ROUND(I346*H346,2)</f>
        <v>0</v>
      </c>
      <c r="BL346" s="17" t="s">
        <v>247</v>
      </c>
      <c r="BM346" s="215" t="s">
        <v>605</v>
      </c>
    </row>
    <row r="347" s="2" customFormat="1">
      <c r="A347" s="38"/>
      <c r="B347" s="39"/>
      <c r="C347" s="40"/>
      <c r="D347" s="217" t="s">
        <v>154</v>
      </c>
      <c r="E347" s="40"/>
      <c r="F347" s="218" t="s">
        <v>606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154</v>
      </c>
      <c r="AU347" s="17" t="s">
        <v>83</v>
      </c>
    </row>
    <row r="348" s="2" customFormat="1">
      <c r="A348" s="38"/>
      <c r="B348" s="39"/>
      <c r="C348" s="40"/>
      <c r="D348" s="222" t="s">
        <v>156</v>
      </c>
      <c r="E348" s="40"/>
      <c r="F348" s="223" t="s">
        <v>607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156</v>
      </c>
      <c r="AU348" s="17" t="s">
        <v>83</v>
      </c>
    </row>
    <row r="349" s="2" customFormat="1" ht="16.5" customHeight="1">
      <c r="A349" s="38"/>
      <c r="B349" s="39"/>
      <c r="C349" s="204" t="s">
        <v>608</v>
      </c>
      <c r="D349" s="204" t="s">
        <v>147</v>
      </c>
      <c r="E349" s="205" t="s">
        <v>609</v>
      </c>
      <c r="F349" s="206" t="s">
        <v>610</v>
      </c>
      <c r="G349" s="207" t="s">
        <v>161</v>
      </c>
      <c r="H349" s="208">
        <v>58.68</v>
      </c>
      <c r="I349" s="209"/>
      <c r="J349" s="210">
        <f>ROUND(I349*H349,2)</f>
        <v>0</v>
      </c>
      <c r="K349" s="206" t="s">
        <v>151</v>
      </c>
      <c r="L349" s="44"/>
      <c r="M349" s="211" t="s">
        <v>19</v>
      </c>
      <c r="N349" s="212" t="s">
        <v>44</v>
      </c>
      <c r="O349" s="84"/>
      <c r="P349" s="213">
        <f>O349*H349</f>
        <v>0</v>
      </c>
      <c r="Q349" s="213">
        <v>0.00029999999999999997</v>
      </c>
      <c r="R349" s="213">
        <f>Q349*H349</f>
        <v>0.017603999999999998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247</v>
      </c>
      <c r="AT349" s="215" t="s">
        <v>147</v>
      </c>
      <c r="AU349" s="215" t="s">
        <v>83</v>
      </c>
      <c r="AY349" s="17" t="s">
        <v>144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81</v>
      </c>
      <c r="BK349" s="216">
        <f>ROUND(I349*H349,2)</f>
        <v>0</v>
      </c>
      <c r="BL349" s="17" t="s">
        <v>247</v>
      </c>
      <c r="BM349" s="215" t="s">
        <v>611</v>
      </c>
    </row>
    <row r="350" s="2" customFormat="1">
      <c r="A350" s="38"/>
      <c r="B350" s="39"/>
      <c r="C350" s="40"/>
      <c r="D350" s="217" t="s">
        <v>154</v>
      </c>
      <c r="E350" s="40"/>
      <c r="F350" s="218" t="s">
        <v>610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154</v>
      </c>
      <c r="AU350" s="17" t="s">
        <v>83</v>
      </c>
    </row>
    <row r="351" s="2" customFormat="1">
      <c r="A351" s="38"/>
      <c r="B351" s="39"/>
      <c r="C351" s="40"/>
      <c r="D351" s="222" t="s">
        <v>156</v>
      </c>
      <c r="E351" s="40"/>
      <c r="F351" s="223" t="s">
        <v>612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156</v>
      </c>
      <c r="AU351" s="17" t="s">
        <v>83</v>
      </c>
    </row>
    <row r="352" s="2" customFormat="1" ht="24.15" customHeight="1">
      <c r="A352" s="38"/>
      <c r="B352" s="39"/>
      <c r="C352" s="235" t="s">
        <v>613</v>
      </c>
      <c r="D352" s="235" t="s">
        <v>192</v>
      </c>
      <c r="E352" s="236" t="s">
        <v>614</v>
      </c>
      <c r="F352" s="237" t="s">
        <v>615</v>
      </c>
      <c r="G352" s="238" t="s">
        <v>161</v>
      </c>
      <c r="H352" s="239">
        <v>29.736000000000001</v>
      </c>
      <c r="I352" s="240"/>
      <c r="J352" s="241">
        <f>ROUND(I352*H352,2)</f>
        <v>0</v>
      </c>
      <c r="K352" s="237" t="s">
        <v>151</v>
      </c>
      <c r="L352" s="242"/>
      <c r="M352" s="243" t="s">
        <v>19</v>
      </c>
      <c r="N352" s="244" t="s">
        <v>44</v>
      </c>
      <c r="O352" s="84"/>
      <c r="P352" s="213">
        <f>O352*H352</f>
        <v>0</v>
      </c>
      <c r="Q352" s="213">
        <v>0.00346</v>
      </c>
      <c r="R352" s="213">
        <f>Q352*H352</f>
        <v>0.10288656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312</v>
      </c>
      <c r="AT352" s="215" t="s">
        <v>192</v>
      </c>
      <c r="AU352" s="215" t="s">
        <v>83</v>
      </c>
      <c r="AY352" s="17" t="s">
        <v>144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81</v>
      </c>
      <c r="BK352" s="216">
        <f>ROUND(I352*H352,2)</f>
        <v>0</v>
      </c>
      <c r="BL352" s="17" t="s">
        <v>247</v>
      </c>
      <c r="BM352" s="215" t="s">
        <v>616</v>
      </c>
    </row>
    <row r="353" s="2" customFormat="1">
      <c r="A353" s="38"/>
      <c r="B353" s="39"/>
      <c r="C353" s="40"/>
      <c r="D353" s="217" t="s">
        <v>154</v>
      </c>
      <c r="E353" s="40"/>
      <c r="F353" s="218" t="s">
        <v>615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154</v>
      </c>
      <c r="AU353" s="17" t="s">
        <v>83</v>
      </c>
    </row>
    <row r="354" s="13" customFormat="1">
      <c r="A354" s="13"/>
      <c r="B354" s="224"/>
      <c r="C354" s="225"/>
      <c r="D354" s="217" t="s">
        <v>165</v>
      </c>
      <c r="E354" s="226" t="s">
        <v>19</v>
      </c>
      <c r="F354" s="227" t="s">
        <v>617</v>
      </c>
      <c r="G354" s="225"/>
      <c r="H354" s="228">
        <v>29.736000000000001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165</v>
      </c>
      <c r="AU354" s="234" t="s">
        <v>83</v>
      </c>
      <c r="AV354" s="13" t="s">
        <v>83</v>
      </c>
      <c r="AW354" s="13" t="s">
        <v>32</v>
      </c>
      <c r="AX354" s="13" t="s">
        <v>81</v>
      </c>
      <c r="AY354" s="234" t="s">
        <v>144</v>
      </c>
    </row>
    <row r="355" s="2" customFormat="1" ht="24.15" customHeight="1">
      <c r="A355" s="38"/>
      <c r="B355" s="39"/>
      <c r="C355" s="235" t="s">
        <v>618</v>
      </c>
      <c r="D355" s="235" t="s">
        <v>192</v>
      </c>
      <c r="E355" s="236" t="s">
        <v>619</v>
      </c>
      <c r="F355" s="237" t="s">
        <v>615</v>
      </c>
      <c r="G355" s="238" t="s">
        <v>161</v>
      </c>
      <c r="H355" s="239">
        <v>40.68</v>
      </c>
      <c r="I355" s="240"/>
      <c r="J355" s="241">
        <f>ROUND(I355*H355,2)</f>
        <v>0</v>
      </c>
      <c r="K355" s="237" t="s">
        <v>151</v>
      </c>
      <c r="L355" s="242"/>
      <c r="M355" s="243" t="s">
        <v>19</v>
      </c>
      <c r="N355" s="244" t="s">
        <v>44</v>
      </c>
      <c r="O355" s="84"/>
      <c r="P355" s="213">
        <f>O355*H355</f>
        <v>0</v>
      </c>
      <c r="Q355" s="213">
        <v>0.00346</v>
      </c>
      <c r="R355" s="213">
        <f>Q355*H355</f>
        <v>0.14075280000000001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312</v>
      </c>
      <c r="AT355" s="215" t="s">
        <v>192</v>
      </c>
      <c r="AU355" s="215" t="s">
        <v>83</v>
      </c>
      <c r="AY355" s="17" t="s">
        <v>144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81</v>
      </c>
      <c r="BK355" s="216">
        <f>ROUND(I355*H355,2)</f>
        <v>0</v>
      </c>
      <c r="BL355" s="17" t="s">
        <v>247</v>
      </c>
      <c r="BM355" s="215" t="s">
        <v>620</v>
      </c>
    </row>
    <row r="356" s="2" customFormat="1">
      <c r="A356" s="38"/>
      <c r="B356" s="39"/>
      <c r="C356" s="40"/>
      <c r="D356" s="217" t="s">
        <v>154</v>
      </c>
      <c r="E356" s="40"/>
      <c r="F356" s="218" t="s">
        <v>615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154</v>
      </c>
      <c r="AU356" s="17" t="s">
        <v>83</v>
      </c>
    </row>
    <row r="357" s="2" customFormat="1">
      <c r="A357" s="38"/>
      <c r="B357" s="39"/>
      <c r="C357" s="40"/>
      <c r="D357" s="217" t="s">
        <v>379</v>
      </c>
      <c r="E357" s="40"/>
      <c r="F357" s="245" t="s">
        <v>621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379</v>
      </c>
      <c r="AU357" s="17" t="s">
        <v>83</v>
      </c>
    </row>
    <row r="358" s="13" customFormat="1">
      <c r="A358" s="13"/>
      <c r="B358" s="224"/>
      <c r="C358" s="225"/>
      <c r="D358" s="217" t="s">
        <v>165</v>
      </c>
      <c r="E358" s="226" t="s">
        <v>19</v>
      </c>
      <c r="F358" s="227" t="s">
        <v>622</v>
      </c>
      <c r="G358" s="225"/>
      <c r="H358" s="228">
        <v>40.68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165</v>
      </c>
      <c r="AU358" s="234" t="s">
        <v>83</v>
      </c>
      <c r="AV358" s="13" t="s">
        <v>83</v>
      </c>
      <c r="AW358" s="13" t="s">
        <v>32</v>
      </c>
      <c r="AX358" s="13" t="s">
        <v>81</v>
      </c>
      <c r="AY358" s="234" t="s">
        <v>144</v>
      </c>
    </row>
    <row r="359" s="2" customFormat="1" ht="16.5" customHeight="1">
      <c r="A359" s="38"/>
      <c r="B359" s="39"/>
      <c r="C359" s="204" t="s">
        <v>623</v>
      </c>
      <c r="D359" s="204" t="s">
        <v>147</v>
      </c>
      <c r="E359" s="205" t="s">
        <v>624</v>
      </c>
      <c r="F359" s="206" t="s">
        <v>625</v>
      </c>
      <c r="G359" s="207" t="s">
        <v>203</v>
      </c>
      <c r="H359" s="208">
        <v>81.060000000000002</v>
      </c>
      <c r="I359" s="209"/>
      <c r="J359" s="210">
        <f>ROUND(I359*H359,2)</f>
        <v>0</v>
      </c>
      <c r="K359" s="206" t="s">
        <v>151</v>
      </c>
      <c r="L359" s="44"/>
      <c r="M359" s="211" t="s">
        <v>19</v>
      </c>
      <c r="N359" s="212" t="s">
        <v>44</v>
      </c>
      <c r="O359" s="84"/>
      <c r="P359" s="213">
        <f>O359*H359</f>
        <v>0</v>
      </c>
      <c r="Q359" s="213">
        <v>4.0000000000000003E-05</v>
      </c>
      <c r="R359" s="213">
        <f>Q359*H359</f>
        <v>0.0032424000000000003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247</v>
      </c>
      <c r="AT359" s="215" t="s">
        <v>147</v>
      </c>
      <c r="AU359" s="215" t="s">
        <v>83</v>
      </c>
      <c r="AY359" s="17" t="s">
        <v>144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81</v>
      </c>
      <c r="BK359" s="216">
        <f>ROUND(I359*H359,2)</f>
        <v>0</v>
      </c>
      <c r="BL359" s="17" t="s">
        <v>247</v>
      </c>
      <c r="BM359" s="215" t="s">
        <v>626</v>
      </c>
    </row>
    <row r="360" s="2" customFormat="1">
      <c r="A360" s="38"/>
      <c r="B360" s="39"/>
      <c r="C360" s="40"/>
      <c r="D360" s="217" t="s">
        <v>154</v>
      </c>
      <c r="E360" s="40"/>
      <c r="F360" s="218" t="s">
        <v>625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154</v>
      </c>
      <c r="AU360" s="17" t="s">
        <v>83</v>
      </c>
    </row>
    <row r="361" s="2" customFormat="1">
      <c r="A361" s="38"/>
      <c r="B361" s="39"/>
      <c r="C361" s="40"/>
      <c r="D361" s="222" t="s">
        <v>156</v>
      </c>
      <c r="E361" s="40"/>
      <c r="F361" s="223" t="s">
        <v>627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156</v>
      </c>
      <c r="AU361" s="17" t="s">
        <v>83</v>
      </c>
    </row>
    <row r="362" s="13" customFormat="1">
      <c r="A362" s="13"/>
      <c r="B362" s="224"/>
      <c r="C362" s="225"/>
      <c r="D362" s="217" t="s">
        <v>165</v>
      </c>
      <c r="E362" s="226" t="s">
        <v>19</v>
      </c>
      <c r="F362" s="227" t="s">
        <v>628</v>
      </c>
      <c r="G362" s="225"/>
      <c r="H362" s="228">
        <v>81.060000000000002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165</v>
      </c>
      <c r="AU362" s="234" t="s">
        <v>83</v>
      </c>
      <c r="AV362" s="13" t="s">
        <v>83</v>
      </c>
      <c r="AW362" s="13" t="s">
        <v>32</v>
      </c>
      <c r="AX362" s="13" t="s">
        <v>81</v>
      </c>
      <c r="AY362" s="234" t="s">
        <v>144</v>
      </c>
    </row>
    <row r="363" s="2" customFormat="1" ht="16.5" customHeight="1">
      <c r="A363" s="38"/>
      <c r="B363" s="39"/>
      <c r="C363" s="204" t="s">
        <v>629</v>
      </c>
      <c r="D363" s="204" t="s">
        <v>147</v>
      </c>
      <c r="E363" s="205" t="s">
        <v>630</v>
      </c>
      <c r="F363" s="206" t="s">
        <v>631</v>
      </c>
      <c r="G363" s="207" t="s">
        <v>203</v>
      </c>
      <c r="H363" s="208">
        <v>7</v>
      </c>
      <c r="I363" s="209"/>
      <c r="J363" s="210">
        <f>ROUND(I363*H363,2)</f>
        <v>0</v>
      </c>
      <c r="K363" s="206" t="s">
        <v>151</v>
      </c>
      <c r="L363" s="44"/>
      <c r="M363" s="211" t="s">
        <v>19</v>
      </c>
      <c r="N363" s="212" t="s">
        <v>44</v>
      </c>
      <c r="O363" s="84"/>
      <c r="P363" s="213">
        <f>O363*H363</f>
        <v>0</v>
      </c>
      <c r="Q363" s="213">
        <v>0</v>
      </c>
      <c r="R363" s="213">
        <f>Q363*H363</f>
        <v>0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247</v>
      </c>
      <c r="AT363" s="215" t="s">
        <v>147</v>
      </c>
      <c r="AU363" s="215" t="s">
        <v>83</v>
      </c>
      <c r="AY363" s="17" t="s">
        <v>144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81</v>
      </c>
      <c r="BK363" s="216">
        <f>ROUND(I363*H363,2)</f>
        <v>0</v>
      </c>
      <c r="BL363" s="17" t="s">
        <v>247</v>
      </c>
      <c r="BM363" s="215" t="s">
        <v>632</v>
      </c>
    </row>
    <row r="364" s="2" customFormat="1">
      <c r="A364" s="38"/>
      <c r="B364" s="39"/>
      <c r="C364" s="40"/>
      <c r="D364" s="217" t="s">
        <v>154</v>
      </c>
      <c r="E364" s="40"/>
      <c r="F364" s="218" t="s">
        <v>633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154</v>
      </c>
      <c r="AU364" s="17" t="s">
        <v>83</v>
      </c>
    </row>
    <row r="365" s="2" customFormat="1">
      <c r="A365" s="38"/>
      <c r="B365" s="39"/>
      <c r="C365" s="40"/>
      <c r="D365" s="222" t="s">
        <v>156</v>
      </c>
      <c r="E365" s="40"/>
      <c r="F365" s="223" t="s">
        <v>634</v>
      </c>
      <c r="G365" s="40"/>
      <c r="H365" s="40"/>
      <c r="I365" s="219"/>
      <c r="J365" s="40"/>
      <c r="K365" s="40"/>
      <c r="L365" s="44"/>
      <c r="M365" s="220"/>
      <c r="N365" s="221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156</v>
      </c>
      <c r="AU365" s="17" t="s">
        <v>83</v>
      </c>
    </row>
    <row r="366" s="2" customFormat="1" ht="16.5" customHeight="1">
      <c r="A366" s="38"/>
      <c r="B366" s="39"/>
      <c r="C366" s="235" t="s">
        <v>635</v>
      </c>
      <c r="D366" s="235" t="s">
        <v>192</v>
      </c>
      <c r="E366" s="236" t="s">
        <v>636</v>
      </c>
      <c r="F366" s="237" t="s">
        <v>637</v>
      </c>
      <c r="G366" s="238" t="s">
        <v>203</v>
      </c>
      <c r="H366" s="239">
        <v>7</v>
      </c>
      <c r="I366" s="240"/>
      <c r="J366" s="241">
        <f>ROUND(I366*H366,2)</f>
        <v>0</v>
      </c>
      <c r="K366" s="237" t="s">
        <v>151</v>
      </c>
      <c r="L366" s="242"/>
      <c r="M366" s="243" t="s">
        <v>19</v>
      </c>
      <c r="N366" s="244" t="s">
        <v>44</v>
      </c>
      <c r="O366" s="84"/>
      <c r="P366" s="213">
        <f>O366*H366</f>
        <v>0</v>
      </c>
      <c r="Q366" s="213">
        <v>0.00040000000000000002</v>
      </c>
      <c r="R366" s="213">
        <f>Q366*H366</f>
        <v>0.0028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312</v>
      </c>
      <c r="AT366" s="215" t="s">
        <v>192</v>
      </c>
      <c r="AU366" s="215" t="s">
        <v>83</v>
      </c>
      <c r="AY366" s="17" t="s">
        <v>144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81</v>
      </c>
      <c r="BK366" s="216">
        <f>ROUND(I366*H366,2)</f>
        <v>0</v>
      </c>
      <c r="BL366" s="17" t="s">
        <v>247</v>
      </c>
      <c r="BM366" s="215" t="s">
        <v>638</v>
      </c>
    </row>
    <row r="367" s="2" customFormat="1">
      <c r="A367" s="38"/>
      <c r="B367" s="39"/>
      <c r="C367" s="40"/>
      <c r="D367" s="217" t="s">
        <v>154</v>
      </c>
      <c r="E367" s="40"/>
      <c r="F367" s="218" t="s">
        <v>637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154</v>
      </c>
      <c r="AU367" s="17" t="s">
        <v>83</v>
      </c>
    </row>
    <row r="368" s="2" customFormat="1" ht="16.5" customHeight="1">
      <c r="A368" s="38"/>
      <c r="B368" s="39"/>
      <c r="C368" s="204" t="s">
        <v>639</v>
      </c>
      <c r="D368" s="204" t="s">
        <v>147</v>
      </c>
      <c r="E368" s="205" t="s">
        <v>640</v>
      </c>
      <c r="F368" s="206" t="s">
        <v>641</v>
      </c>
      <c r="G368" s="207" t="s">
        <v>279</v>
      </c>
      <c r="H368" s="208">
        <v>1.5</v>
      </c>
      <c r="I368" s="209"/>
      <c r="J368" s="210">
        <f>ROUND(I368*H368,2)</f>
        <v>0</v>
      </c>
      <c r="K368" s="206" t="s">
        <v>151</v>
      </c>
      <c r="L368" s="44"/>
      <c r="M368" s="211" t="s">
        <v>19</v>
      </c>
      <c r="N368" s="212" t="s">
        <v>44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247</v>
      </c>
      <c r="AT368" s="215" t="s">
        <v>147</v>
      </c>
      <c r="AU368" s="215" t="s">
        <v>83</v>
      </c>
      <c r="AY368" s="17" t="s">
        <v>144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81</v>
      </c>
      <c r="BK368" s="216">
        <f>ROUND(I368*H368,2)</f>
        <v>0</v>
      </c>
      <c r="BL368" s="17" t="s">
        <v>247</v>
      </c>
      <c r="BM368" s="215" t="s">
        <v>642</v>
      </c>
    </row>
    <row r="369" s="2" customFormat="1">
      <c r="A369" s="38"/>
      <c r="B369" s="39"/>
      <c r="C369" s="40"/>
      <c r="D369" s="217" t="s">
        <v>154</v>
      </c>
      <c r="E369" s="40"/>
      <c r="F369" s="218" t="s">
        <v>643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154</v>
      </c>
      <c r="AU369" s="17" t="s">
        <v>83</v>
      </c>
    </row>
    <row r="370" s="2" customFormat="1">
      <c r="A370" s="38"/>
      <c r="B370" s="39"/>
      <c r="C370" s="40"/>
      <c r="D370" s="222" t="s">
        <v>156</v>
      </c>
      <c r="E370" s="40"/>
      <c r="F370" s="223" t="s">
        <v>644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156</v>
      </c>
      <c r="AU370" s="17" t="s">
        <v>83</v>
      </c>
    </row>
    <row r="371" s="12" customFormat="1" ht="22.8" customHeight="1">
      <c r="A371" s="12"/>
      <c r="B371" s="188"/>
      <c r="C371" s="189"/>
      <c r="D371" s="190" t="s">
        <v>72</v>
      </c>
      <c r="E371" s="202" t="s">
        <v>645</v>
      </c>
      <c r="F371" s="202" t="s">
        <v>646</v>
      </c>
      <c r="G371" s="189"/>
      <c r="H371" s="189"/>
      <c r="I371" s="192"/>
      <c r="J371" s="203">
        <f>BK371</f>
        <v>0</v>
      </c>
      <c r="K371" s="189"/>
      <c r="L371" s="194"/>
      <c r="M371" s="195"/>
      <c r="N371" s="196"/>
      <c r="O371" s="196"/>
      <c r="P371" s="197">
        <f>SUM(P372:P403)</f>
        <v>0</v>
      </c>
      <c r="Q371" s="196"/>
      <c r="R371" s="197">
        <f>SUM(R372:R403)</f>
        <v>1.6714913999999999</v>
      </c>
      <c r="S371" s="196"/>
      <c r="T371" s="198">
        <f>SUM(T372:T403)</f>
        <v>4.7638379999999998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99" t="s">
        <v>83</v>
      </c>
      <c r="AT371" s="200" t="s">
        <v>72</v>
      </c>
      <c r="AU371" s="200" t="s">
        <v>81</v>
      </c>
      <c r="AY371" s="199" t="s">
        <v>144</v>
      </c>
      <c r="BK371" s="201">
        <f>SUM(BK372:BK403)</f>
        <v>0</v>
      </c>
    </row>
    <row r="372" s="2" customFormat="1" ht="16.5" customHeight="1">
      <c r="A372" s="38"/>
      <c r="B372" s="39"/>
      <c r="C372" s="204" t="s">
        <v>647</v>
      </c>
      <c r="D372" s="204" t="s">
        <v>147</v>
      </c>
      <c r="E372" s="205" t="s">
        <v>648</v>
      </c>
      <c r="F372" s="206" t="s">
        <v>649</v>
      </c>
      <c r="G372" s="207" t="s">
        <v>161</v>
      </c>
      <c r="H372" s="208">
        <v>58.451999999999998</v>
      </c>
      <c r="I372" s="209"/>
      <c r="J372" s="210">
        <f>ROUND(I372*H372,2)</f>
        <v>0</v>
      </c>
      <c r="K372" s="206" t="s">
        <v>151</v>
      </c>
      <c r="L372" s="44"/>
      <c r="M372" s="211" t="s">
        <v>19</v>
      </c>
      <c r="N372" s="212" t="s">
        <v>44</v>
      </c>
      <c r="O372" s="84"/>
      <c r="P372" s="213">
        <f>O372*H372</f>
        <v>0</v>
      </c>
      <c r="Q372" s="213">
        <v>0.00029999999999999997</v>
      </c>
      <c r="R372" s="213">
        <f>Q372*H372</f>
        <v>0.017535599999999998</v>
      </c>
      <c r="S372" s="213">
        <v>0</v>
      </c>
      <c r="T372" s="21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5" t="s">
        <v>247</v>
      </c>
      <c r="AT372" s="215" t="s">
        <v>147</v>
      </c>
      <c r="AU372" s="215" t="s">
        <v>83</v>
      </c>
      <c r="AY372" s="17" t="s">
        <v>144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7" t="s">
        <v>81</v>
      </c>
      <c r="BK372" s="216">
        <f>ROUND(I372*H372,2)</f>
        <v>0</v>
      </c>
      <c r="BL372" s="17" t="s">
        <v>247</v>
      </c>
      <c r="BM372" s="215" t="s">
        <v>650</v>
      </c>
    </row>
    <row r="373" s="2" customFormat="1">
      <c r="A373" s="38"/>
      <c r="B373" s="39"/>
      <c r="C373" s="40"/>
      <c r="D373" s="217" t="s">
        <v>154</v>
      </c>
      <c r="E373" s="40"/>
      <c r="F373" s="218" t="s">
        <v>651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154</v>
      </c>
      <c r="AU373" s="17" t="s">
        <v>83</v>
      </c>
    </row>
    <row r="374" s="2" customFormat="1">
      <c r="A374" s="38"/>
      <c r="B374" s="39"/>
      <c r="C374" s="40"/>
      <c r="D374" s="222" t="s">
        <v>156</v>
      </c>
      <c r="E374" s="40"/>
      <c r="F374" s="223" t="s">
        <v>652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156</v>
      </c>
      <c r="AU374" s="17" t="s">
        <v>83</v>
      </c>
    </row>
    <row r="375" s="13" customFormat="1">
      <c r="A375" s="13"/>
      <c r="B375" s="224"/>
      <c r="C375" s="225"/>
      <c r="D375" s="217" t="s">
        <v>165</v>
      </c>
      <c r="E375" s="226" t="s">
        <v>19</v>
      </c>
      <c r="F375" s="227" t="s">
        <v>653</v>
      </c>
      <c r="G375" s="225"/>
      <c r="H375" s="228">
        <v>58.451999999999998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165</v>
      </c>
      <c r="AU375" s="234" t="s">
        <v>83</v>
      </c>
      <c r="AV375" s="13" t="s">
        <v>83</v>
      </c>
      <c r="AW375" s="13" t="s">
        <v>32</v>
      </c>
      <c r="AX375" s="13" t="s">
        <v>81</v>
      </c>
      <c r="AY375" s="234" t="s">
        <v>144</v>
      </c>
    </row>
    <row r="376" s="2" customFormat="1" ht="16.5" customHeight="1">
      <c r="A376" s="38"/>
      <c r="B376" s="39"/>
      <c r="C376" s="235" t="s">
        <v>654</v>
      </c>
      <c r="D376" s="235" t="s">
        <v>192</v>
      </c>
      <c r="E376" s="236" t="s">
        <v>655</v>
      </c>
      <c r="F376" s="237" t="s">
        <v>656</v>
      </c>
      <c r="G376" s="238" t="s">
        <v>503</v>
      </c>
      <c r="H376" s="239">
        <v>30</v>
      </c>
      <c r="I376" s="240"/>
      <c r="J376" s="241">
        <f>ROUND(I376*H376,2)</f>
        <v>0</v>
      </c>
      <c r="K376" s="237" t="s">
        <v>151</v>
      </c>
      <c r="L376" s="242"/>
      <c r="M376" s="243" t="s">
        <v>19</v>
      </c>
      <c r="N376" s="244" t="s">
        <v>44</v>
      </c>
      <c r="O376" s="84"/>
      <c r="P376" s="213">
        <f>O376*H376</f>
        <v>0</v>
      </c>
      <c r="Q376" s="213">
        <v>0.001</v>
      </c>
      <c r="R376" s="213">
        <f>Q376*H376</f>
        <v>0.029999999999999999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312</v>
      </c>
      <c r="AT376" s="215" t="s">
        <v>192</v>
      </c>
      <c r="AU376" s="215" t="s">
        <v>83</v>
      </c>
      <c r="AY376" s="17" t="s">
        <v>144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81</v>
      </c>
      <c r="BK376" s="216">
        <f>ROUND(I376*H376,2)</f>
        <v>0</v>
      </c>
      <c r="BL376" s="17" t="s">
        <v>247</v>
      </c>
      <c r="BM376" s="215" t="s">
        <v>657</v>
      </c>
    </row>
    <row r="377" s="2" customFormat="1">
      <c r="A377" s="38"/>
      <c r="B377" s="39"/>
      <c r="C377" s="40"/>
      <c r="D377" s="217" t="s">
        <v>154</v>
      </c>
      <c r="E377" s="40"/>
      <c r="F377" s="218" t="s">
        <v>656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154</v>
      </c>
      <c r="AU377" s="17" t="s">
        <v>83</v>
      </c>
    </row>
    <row r="378" s="2" customFormat="1" ht="16.5" customHeight="1">
      <c r="A378" s="38"/>
      <c r="B378" s="39"/>
      <c r="C378" s="235" t="s">
        <v>658</v>
      </c>
      <c r="D378" s="235" t="s">
        <v>192</v>
      </c>
      <c r="E378" s="236" t="s">
        <v>573</v>
      </c>
      <c r="F378" s="237" t="s">
        <v>574</v>
      </c>
      <c r="G378" s="238" t="s">
        <v>203</v>
      </c>
      <c r="H378" s="239">
        <v>30</v>
      </c>
      <c r="I378" s="240"/>
      <c r="J378" s="241">
        <f>ROUND(I378*H378,2)</f>
        <v>0</v>
      </c>
      <c r="K378" s="237" t="s">
        <v>151</v>
      </c>
      <c r="L378" s="242"/>
      <c r="M378" s="243" t="s">
        <v>19</v>
      </c>
      <c r="N378" s="244" t="s">
        <v>44</v>
      </c>
      <c r="O378" s="84"/>
      <c r="P378" s="213">
        <f>O378*H378</f>
        <v>0</v>
      </c>
      <c r="Q378" s="213">
        <v>3.0000000000000001E-05</v>
      </c>
      <c r="R378" s="213">
        <f>Q378*H378</f>
        <v>0.00089999999999999998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312</v>
      </c>
      <c r="AT378" s="215" t="s">
        <v>192</v>
      </c>
      <c r="AU378" s="215" t="s">
        <v>83</v>
      </c>
      <c r="AY378" s="17" t="s">
        <v>144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81</v>
      </c>
      <c r="BK378" s="216">
        <f>ROUND(I378*H378,2)</f>
        <v>0</v>
      </c>
      <c r="BL378" s="17" t="s">
        <v>247</v>
      </c>
      <c r="BM378" s="215" t="s">
        <v>659</v>
      </c>
    </row>
    <row r="379" s="2" customFormat="1">
      <c r="A379" s="38"/>
      <c r="B379" s="39"/>
      <c r="C379" s="40"/>
      <c r="D379" s="217" t="s">
        <v>154</v>
      </c>
      <c r="E379" s="40"/>
      <c r="F379" s="218" t="s">
        <v>574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154</v>
      </c>
      <c r="AU379" s="17" t="s">
        <v>83</v>
      </c>
    </row>
    <row r="380" s="2" customFormat="1" ht="16.5" customHeight="1">
      <c r="A380" s="38"/>
      <c r="B380" s="39"/>
      <c r="C380" s="204" t="s">
        <v>660</v>
      </c>
      <c r="D380" s="204" t="s">
        <v>147</v>
      </c>
      <c r="E380" s="205" t="s">
        <v>661</v>
      </c>
      <c r="F380" s="206" t="s">
        <v>662</v>
      </c>
      <c r="G380" s="207" t="s">
        <v>161</v>
      </c>
      <c r="H380" s="208">
        <v>58.451999999999998</v>
      </c>
      <c r="I380" s="209"/>
      <c r="J380" s="210">
        <f>ROUND(I380*H380,2)</f>
        <v>0</v>
      </c>
      <c r="K380" s="206" t="s">
        <v>151</v>
      </c>
      <c r="L380" s="44"/>
      <c r="M380" s="211" t="s">
        <v>19</v>
      </c>
      <c r="N380" s="212" t="s">
        <v>44</v>
      </c>
      <c r="O380" s="84"/>
      <c r="P380" s="213">
        <f>O380*H380</f>
        <v>0</v>
      </c>
      <c r="Q380" s="213">
        <v>0.0044999999999999997</v>
      </c>
      <c r="R380" s="213">
        <f>Q380*H380</f>
        <v>0.26303399999999999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247</v>
      </c>
      <c r="AT380" s="215" t="s">
        <v>147</v>
      </c>
      <c r="AU380" s="215" t="s">
        <v>83</v>
      </c>
      <c r="AY380" s="17" t="s">
        <v>144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81</v>
      </c>
      <c r="BK380" s="216">
        <f>ROUND(I380*H380,2)</f>
        <v>0</v>
      </c>
      <c r="BL380" s="17" t="s">
        <v>247</v>
      </c>
      <c r="BM380" s="215" t="s">
        <v>663</v>
      </c>
    </row>
    <row r="381" s="2" customFormat="1">
      <c r="A381" s="38"/>
      <c r="B381" s="39"/>
      <c r="C381" s="40"/>
      <c r="D381" s="217" t="s">
        <v>154</v>
      </c>
      <c r="E381" s="40"/>
      <c r="F381" s="218" t="s">
        <v>664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154</v>
      </c>
      <c r="AU381" s="17" t="s">
        <v>83</v>
      </c>
    </row>
    <row r="382" s="2" customFormat="1">
      <c r="A382" s="38"/>
      <c r="B382" s="39"/>
      <c r="C382" s="40"/>
      <c r="D382" s="222" t="s">
        <v>156</v>
      </c>
      <c r="E382" s="40"/>
      <c r="F382" s="223" t="s">
        <v>665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156</v>
      </c>
      <c r="AU382" s="17" t="s">
        <v>83</v>
      </c>
    </row>
    <row r="383" s="2" customFormat="1" ht="16.5" customHeight="1">
      <c r="A383" s="38"/>
      <c r="B383" s="39"/>
      <c r="C383" s="204" t="s">
        <v>666</v>
      </c>
      <c r="D383" s="204" t="s">
        <v>147</v>
      </c>
      <c r="E383" s="205" t="s">
        <v>667</v>
      </c>
      <c r="F383" s="206" t="s">
        <v>668</v>
      </c>
      <c r="G383" s="207" t="s">
        <v>161</v>
      </c>
      <c r="H383" s="208">
        <v>58.451999999999998</v>
      </c>
      <c r="I383" s="209"/>
      <c r="J383" s="210">
        <f>ROUND(I383*H383,2)</f>
        <v>0</v>
      </c>
      <c r="K383" s="206" t="s">
        <v>151</v>
      </c>
      <c r="L383" s="44"/>
      <c r="M383" s="211" t="s">
        <v>19</v>
      </c>
      <c r="N383" s="212" t="s">
        <v>44</v>
      </c>
      <c r="O383" s="84"/>
      <c r="P383" s="213">
        <f>O383*H383</f>
        <v>0</v>
      </c>
      <c r="Q383" s="213">
        <v>0.0014499999999999999</v>
      </c>
      <c r="R383" s="213">
        <f>Q383*H383</f>
        <v>0.084755399999999995</v>
      </c>
      <c r="S383" s="213">
        <v>0</v>
      </c>
      <c r="T383" s="21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5" t="s">
        <v>247</v>
      </c>
      <c r="AT383" s="215" t="s">
        <v>147</v>
      </c>
      <c r="AU383" s="215" t="s">
        <v>83</v>
      </c>
      <c r="AY383" s="17" t="s">
        <v>144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17" t="s">
        <v>81</v>
      </c>
      <c r="BK383" s="216">
        <f>ROUND(I383*H383,2)</f>
        <v>0</v>
      </c>
      <c r="BL383" s="17" t="s">
        <v>247</v>
      </c>
      <c r="BM383" s="215" t="s">
        <v>669</v>
      </c>
    </row>
    <row r="384" s="2" customFormat="1">
      <c r="A384" s="38"/>
      <c r="B384" s="39"/>
      <c r="C384" s="40"/>
      <c r="D384" s="217" t="s">
        <v>154</v>
      </c>
      <c r="E384" s="40"/>
      <c r="F384" s="218" t="s">
        <v>670</v>
      </c>
      <c r="G384" s="40"/>
      <c r="H384" s="40"/>
      <c r="I384" s="219"/>
      <c r="J384" s="40"/>
      <c r="K384" s="40"/>
      <c r="L384" s="44"/>
      <c r="M384" s="220"/>
      <c r="N384" s="221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154</v>
      </c>
      <c r="AU384" s="17" t="s">
        <v>83</v>
      </c>
    </row>
    <row r="385" s="2" customFormat="1">
      <c r="A385" s="38"/>
      <c r="B385" s="39"/>
      <c r="C385" s="40"/>
      <c r="D385" s="222" t="s">
        <v>156</v>
      </c>
      <c r="E385" s="40"/>
      <c r="F385" s="223" t="s">
        <v>671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156</v>
      </c>
      <c r="AU385" s="17" t="s">
        <v>83</v>
      </c>
    </row>
    <row r="386" s="2" customFormat="1" ht="16.5" customHeight="1">
      <c r="A386" s="38"/>
      <c r="B386" s="39"/>
      <c r="C386" s="204" t="s">
        <v>672</v>
      </c>
      <c r="D386" s="204" t="s">
        <v>147</v>
      </c>
      <c r="E386" s="205" t="s">
        <v>673</v>
      </c>
      <c r="F386" s="206" t="s">
        <v>674</v>
      </c>
      <c r="G386" s="207" t="s">
        <v>161</v>
      </c>
      <c r="H386" s="208">
        <v>58.451999999999998</v>
      </c>
      <c r="I386" s="209"/>
      <c r="J386" s="210">
        <f>ROUND(I386*H386,2)</f>
        <v>0</v>
      </c>
      <c r="K386" s="206" t="s">
        <v>151</v>
      </c>
      <c r="L386" s="44"/>
      <c r="M386" s="211" t="s">
        <v>19</v>
      </c>
      <c r="N386" s="212" t="s">
        <v>44</v>
      </c>
      <c r="O386" s="84"/>
      <c r="P386" s="213">
        <f>O386*H386</f>
        <v>0</v>
      </c>
      <c r="Q386" s="213">
        <v>0</v>
      </c>
      <c r="R386" s="213">
        <f>Q386*H386</f>
        <v>0</v>
      </c>
      <c r="S386" s="213">
        <v>0.081500000000000003</v>
      </c>
      <c r="T386" s="214">
        <f>S386*H386</f>
        <v>4.7638379999999998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247</v>
      </c>
      <c r="AT386" s="215" t="s">
        <v>147</v>
      </c>
      <c r="AU386" s="215" t="s">
        <v>83</v>
      </c>
      <c r="AY386" s="17" t="s">
        <v>144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81</v>
      </c>
      <c r="BK386" s="216">
        <f>ROUND(I386*H386,2)</f>
        <v>0</v>
      </c>
      <c r="BL386" s="17" t="s">
        <v>247</v>
      </c>
      <c r="BM386" s="215" t="s">
        <v>675</v>
      </c>
    </row>
    <row r="387" s="2" customFormat="1">
      <c r="A387" s="38"/>
      <c r="B387" s="39"/>
      <c r="C387" s="40"/>
      <c r="D387" s="217" t="s">
        <v>154</v>
      </c>
      <c r="E387" s="40"/>
      <c r="F387" s="218" t="s">
        <v>676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154</v>
      </c>
      <c r="AU387" s="17" t="s">
        <v>83</v>
      </c>
    </row>
    <row r="388" s="2" customFormat="1">
      <c r="A388" s="38"/>
      <c r="B388" s="39"/>
      <c r="C388" s="40"/>
      <c r="D388" s="222" t="s">
        <v>156</v>
      </c>
      <c r="E388" s="40"/>
      <c r="F388" s="223" t="s">
        <v>677</v>
      </c>
      <c r="G388" s="40"/>
      <c r="H388" s="40"/>
      <c r="I388" s="219"/>
      <c r="J388" s="40"/>
      <c r="K388" s="40"/>
      <c r="L388" s="44"/>
      <c r="M388" s="220"/>
      <c r="N388" s="221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156</v>
      </c>
      <c r="AU388" s="17" t="s">
        <v>83</v>
      </c>
    </row>
    <row r="389" s="2" customFormat="1" ht="21.75" customHeight="1">
      <c r="A389" s="38"/>
      <c r="B389" s="39"/>
      <c r="C389" s="204" t="s">
        <v>678</v>
      </c>
      <c r="D389" s="204" t="s">
        <v>147</v>
      </c>
      <c r="E389" s="205" t="s">
        <v>679</v>
      </c>
      <c r="F389" s="206" t="s">
        <v>680</v>
      </c>
      <c r="G389" s="207" t="s">
        <v>161</v>
      </c>
      <c r="H389" s="208">
        <v>58.451999999999998</v>
      </c>
      <c r="I389" s="209"/>
      <c r="J389" s="210">
        <f>ROUND(I389*H389,2)</f>
        <v>0</v>
      </c>
      <c r="K389" s="206" t="s">
        <v>151</v>
      </c>
      <c r="L389" s="44"/>
      <c r="M389" s="211" t="s">
        <v>19</v>
      </c>
      <c r="N389" s="212" t="s">
        <v>44</v>
      </c>
      <c r="O389" s="84"/>
      <c r="P389" s="213">
        <f>O389*H389</f>
        <v>0</v>
      </c>
      <c r="Q389" s="213">
        <v>0.0060499999999999998</v>
      </c>
      <c r="R389" s="213">
        <f>Q389*H389</f>
        <v>0.35363459999999997</v>
      </c>
      <c r="S389" s="213">
        <v>0</v>
      </c>
      <c r="T389" s="21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5" t="s">
        <v>247</v>
      </c>
      <c r="AT389" s="215" t="s">
        <v>147</v>
      </c>
      <c r="AU389" s="215" t="s">
        <v>83</v>
      </c>
      <c r="AY389" s="17" t="s">
        <v>144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7" t="s">
        <v>81</v>
      </c>
      <c r="BK389" s="216">
        <f>ROUND(I389*H389,2)</f>
        <v>0</v>
      </c>
      <c r="BL389" s="17" t="s">
        <v>247</v>
      </c>
      <c r="BM389" s="215" t="s">
        <v>681</v>
      </c>
    </row>
    <row r="390" s="2" customFormat="1">
      <c r="A390" s="38"/>
      <c r="B390" s="39"/>
      <c r="C390" s="40"/>
      <c r="D390" s="217" t="s">
        <v>154</v>
      </c>
      <c r="E390" s="40"/>
      <c r="F390" s="218" t="s">
        <v>682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154</v>
      </c>
      <c r="AU390" s="17" t="s">
        <v>83</v>
      </c>
    </row>
    <row r="391" s="2" customFormat="1">
      <c r="A391" s="38"/>
      <c r="B391" s="39"/>
      <c r="C391" s="40"/>
      <c r="D391" s="222" t="s">
        <v>156</v>
      </c>
      <c r="E391" s="40"/>
      <c r="F391" s="223" t="s">
        <v>683</v>
      </c>
      <c r="G391" s="40"/>
      <c r="H391" s="40"/>
      <c r="I391" s="219"/>
      <c r="J391" s="40"/>
      <c r="K391" s="40"/>
      <c r="L391" s="44"/>
      <c r="M391" s="220"/>
      <c r="N391" s="221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156</v>
      </c>
      <c r="AU391" s="17" t="s">
        <v>83</v>
      </c>
    </row>
    <row r="392" s="2" customFormat="1" ht="16.5" customHeight="1">
      <c r="A392" s="38"/>
      <c r="B392" s="39"/>
      <c r="C392" s="235" t="s">
        <v>684</v>
      </c>
      <c r="D392" s="235" t="s">
        <v>192</v>
      </c>
      <c r="E392" s="236" t="s">
        <v>685</v>
      </c>
      <c r="F392" s="237" t="s">
        <v>686</v>
      </c>
      <c r="G392" s="238" t="s">
        <v>161</v>
      </c>
      <c r="H392" s="239">
        <v>70.141999999999996</v>
      </c>
      <c r="I392" s="240"/>
      <c r="J392" s="241">
        <f>ROUND(I392*H392,2)</f>
        <v>0</v>
      </c>
      <c r="K392" s="237" t="s">
        <v>151</v>
      </c>
      <c r="L392" s="242"/>
      <c r="M392" s="243" t="s">
        <v>19</v>
      </c>
      <c r="N392" s="244" t="s">
        <v>44</v>
      </c>
      <c r="O392" s="84"/>
      <c r="P392" s="213">
        <f>O392*H392</f>
        <v>0</v>
      </c>
      <c r="Q392" s="213">
        <v>0.0129</v>
      </c>
      <c r="R392" s="213">
        <f>Q392*H392</f>
        <v>0.90483179999999996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312</v>
      </c>
      <c r="AT392" s="215" t="s">
        <v>192</v>
      </c>
      <c r="AU392" s="215" t="s">
        <v>83</v>
      </c>
      <c r="AY392" s="17" t="s">
        <v>144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81</v>
      </c>
      <c r="BK392" s="216">
        <f>ROUND(I392*H392,2)</f>
        <v>0</v>
      </c>
      <c r="BL392" s="17" t="s">
        <v>247</v>
      </c>
      <c r="BM392" s="215" t="s">
        <v>687</v>
      </c>
    </row>
    <row r="393" s="2" customFormat="1">
      <c r="A393" s="38"/>
      <c r="B393" s="39"/>
      <c r="C393" s="40"/>
      <c r="D393" s="217" t="s">
        <v>154</v>
      </c>
      <c r="E393" s="40"/>
      <c r="F393" s="218" t="s">
        <v>686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154</v>
      </c>
      <c r="AU393" s="17" t="s">
        <v>83</v>
      </c>
    </row>
    <row r="394" s="13" customFormat="1">
      <c r="A394" s="13"/>
      <c r="B394" s="224"/>
      <c r="C394" s="225"/>
      <c r="D394" s="217" t="s">
        <v>165</v>
      </c>
      <c r="E394" s="226" t="s">
        <v>19</v>
      </c>
      <c r="F394" s="227" t="s">
        <v>688</v>
      </c>
      <c r="G394" s="225"/>
      <c r="H394" s="228">
        <v>70.141999999999996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165</v>
      </c>
      <c r="AU394" s="234" t="s">
        <v>83</v>
      </c>
      <c r="AV394" s="13" t="s">
        <v>83</v>
      </c>
      <c r="AW394" s="13" t="s">
        <v>32</v>
      </c>
      <c r="AX394" s="13" t="s">
        <v>81</v>
      </c>
      <c r="AY394" s="234" t="s">
        <v>144</v>
      </c>
    </row>
    <row r="395" s="2" customFormat="1" ht="16.5" customHeight="1">
      <c r="A395" s="38"/>
      <c r="B395" s="39"/>
      <c r="C395" s="204" t="s">
        <v>689</v>
      </c>
      <c r="D395" s="204" t="s">
        <v>147</v>
      </c>
      <c r="E395" s="205" t="s">
        <v>690</v>
      </c>
      <c r="F395" s="206" t="s">
        <v>691</v>
      </c>
      <c r="G395" s="207" t="s">
        <v>161</v>
      </c>
      <c r="H395" s="208">
        <v>58.451999999999998</v>
      </c>
      <c r="I395" s="209"/>
      <c r="J395" s="210">
        <f>ROUND(I395*H395,2)</f>
        <v>0</v>
      </c>
      <c r="K395" s="206" t="s">
        <v>151</v>
      </c>
      <c r="L395" s="44"/>
      <c r="M395" s="211" t="s">
        <v>19</v>
      </c>
      <c r="N395" s="212" t="s">
        <v>44</v>
      </c>
      <c r="O395" s="84"/>
      <c r="P395" s="213">
        <f>O395*H395</f>
        <v>0</v>
      </c>
      <c r="Q395" s="213">
        <v>0</v>
      </c>
      <c r="R395" s="213">
        <f>Q395*H395</f>
        <v>0</v>
      </c>
      <c r="S395" s="213">
        <v>0</v>
      </c>
      <c r="T395" s="214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15" t="s">
        <v>247</v>
      </c>
      <c r="AT395" s="215" t="s">
        <v>147</v>
      </c>
      <c r="AU395" s="215" t="s">
        <v>83</v>
      </c>
      <c r="AY395" s="17" t="s">
        <v>144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7" t="s">
        <v>81</v>
      </c>
      <c r="BK395" s="216">
        <f>ROUND(I395*H395,2)</f>
        <v>0</v>
      </c>
      <c r="BL395" s="17" t="s">
        <v>247</v>
      </c>
      <c r="BM395" s="215" t="s">
        <v>692</v>
      </c>
    </row>
    <row r="396" s="2" customFormat="1">
      <c r="A396" s="38"/>
      <c r="B396" s="39"/>
      <c r="C396" s="40"/>
      <c r="D396" s="217" t="s">
        <v>154</v>
      </c>
      <c r="E396" s="40"/>
      <c r="F396" s="218" t="s">
        <v>693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154</v>
      </c>
      <c r="AU396" s="17" t="s">
        <v>83</v>
      </c>
    </row>
    <row r="397" s="2" customFormat="1">
      <c r="A397" s="38"/>
      <c r="B397" s="39"/>
      <c r="C397" s="40"/>
      <c r="D397" s="222" t="s">
        <v>156</v>
      </c>
      <c r="E397" s="40"/>
      <c r="F397" s="223" t="s">
        <v>694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156</v>
      </c>
      <c r="AU397" s="17" t="s">
        <v>83</v>
      </c>
    </row>
    <row r="398" s="2" customFormat="1" ht="16.5" customHeight="1">
      <c r="A398" s="38"/>
      <c r="B398" s="39"/>
      <c r="C398" s="204" t="s">
        <v>695</v>
      </c>
      <c r="D398" s="204" t="s">
        <v>147</v>
      </c>
      <c r="E398" s="205" t="s">
        <v>696</v>
      </c>
      <c r="F398" s="206" t="s">
        <v>697</v>
      </c>
      <c r="G398" s="207" t="s">
        <v>203</v>
      </c>
      <c r="H398" s="208">
        <v>30</v>
      </c>
      <c r="I398" s="209"/>
      <c r="J398" s="210">
        <f>ROUND(I398*H398,2)</f>
        <v>0</v>
      </c>
      <c r="K398" s="206" t="s">
        <v>151</v>
      </c>
      <c r="L398" s="44"/>
      <c r="M398" s="211" t="s">
        <v>19</v>
      </c>
      <c r="N398" s="212" t="s">
        <v>44</v>
      </c>
      <c r="O398" s="84"/>
      <c r="P398" s="213">
        <f>O398*H398</f>
        <v>0</v>
      </c>
      <c r="Q398" s="213">
        <v>0.00050000000000000001</v>
      </c>
      <c r="R398" s="213">
        <f>Q398*H398</f>
        <v>0.014999999999999999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247</v>
      </c>
      <c r="AT398" s="215" t="s">
        <v>147</v>
      </c>
      <c r="AU398" s="215" t="s">
        <v>83</v>
      </c>
      <c r="AY398" s="17" t="s">
        <v>144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81</v>
      </c>
      <c r="BK398" s="216">
        <f>ROUND(I398*H398,2)</f>
        <v>0</v>
      </c>
      <c r="BL398" s="17" t="s">
        <v>247</v>
      </c>
      <c r="BM398" s="215" t="s">
        <v>698</v>
      </c>
    </row>
    <row r="399" s="2" customFormat="1">
      <c r="A399" s="38"/>
      <c r="B399" s="39"/>
      <c r="C399" s="40"/>
      <c r="D399" s="217" t="s">
        <v>154</v>
      </c>
      <c r="E399" s="40"/>
      <c r="F399" s="218" t="s">
        <v>699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154</v>
      </c>
      <c r="AU399" s="17" t="s">
        <v>83</v>
      </c>
    </row>
    <row r="400" s="2" customFormat="1">
      <c r="A400" s="38"/>
      <c r="B400" s="39"/>
      <c r="C400" s="40"/>
      <c r="D400" s="222" t="s">
        <v>156</v>
      </c>
      <c r="E400" s="40"/>
      <c r="F400" s="223" t="s">
        <v>700</v>
      </c>
      <c r="G400" s="40"/>
      <c r="H400" s="40"/>
      <c r="I400" s="219"/>
      <c r="J400" s="40"/>
      <c r="K400" s="40"/>
      <c r="L400" s="44"/>
      <c r="M400" s="220"/>
      <c r="N400" s="22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156</v>
      </c>
      <c r="AU400" s="17" t="s">
        <v>83</v>
      </c>
    </row>
    <row r="401" s="2" customFormat="1" ht="16.5" customHeight="1">
      <c r="A401" s="38"/>
      <c r="B401" s="39"/>
      <c r="C401" s="204" t="s">
        <v>701</v>
      </c>
      <c r="D401" s="204" t="s">
        <v>147</v>
      </c>
      <c r="E401" s="205" t="s">
        <v>702</v>
      </c>
      <c r="F401" s="206" t="s">
        <v>703</v>
      </c>
      <c r="G401" s="207" t="s">
        <v>203</v>
      </c>
      <c r="H401" s="208">
        <v>60</v>
      </c>
      <c r="I401" s="209"/>
      <c r="J401" s="210">
        <f>ROUND(I401*H401,2)</f>
        <v>0</v>
      </c>
      <c r="K401" s="206" t="s">
        <v>151</v>
      </c>
      <c r="L401" s="44"/>
      <c r="M401" s="211" t="s">
        <v>19</v>
      </c>
      <c r="N401" s="212" t="s">
        <v>44</v>
      </c>
      <c r="O401" s="84"/>
      <c r="P401" s="213">
        <f>O401*H401</f>
        <v>0</v>
      </c>
      <c r="Q401" s="213">
        <v>3.0000000000000001E-05</v>
      </c>
      <c r="R401" s="213">
        <f>Q401*H401</f>
        <v>0.0018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247</v>
      </c>
      <c r="AT401" s="215" t="s">
        <v>147</v>
      </c>
      <c r="AU401" s="215" t="s">
        <v>83</v>
      </c>
      <c r="AY401" s="17" t="s">
        <v>144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81</v>
      </c>
      <c r="BK401" s="216">
        <f>ROUND(I401*H401,2)</f>
        <v>0</v>
      </c>
      <c r="BL401" s="17" t="s">
        <v>247</v>
      </c>
      <c r="BM401" s="215" t="s">
        <v>704</v>
      </c>
    </row>
    <row r="402" s="2" customFormat="1">
      <c r="A402" s="38"/>
      <c r="B402" s="39"/>
      <c r="C402" s="40"/>
      <c r="D402" s="217" t="s">
        <v>154</v>
      </c>
      <c r="E402" s="40"/>
      <c r="F402" s="218" t="s">
        <v>705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154</v>
      </c>
      <c r="AU402" s="17" t="s">
        <v>83</v>
      </c>
    </row>
    <row r="403" s="2" customFormat="1">
      <c r="A403" s="38"/>
      <c r="B403" s="39"/>
      <c r="C403" s="40"/>
      <c r="D403" s="222" t="s">
        <v>156</v>
      </c>
      <c r="E403" s="40"/>
      <c r="F403" s="223" t="s">
        <v>706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156</v>
      </c>
      <c r="AU403" s="17" t="s">
        <v>83</v>
      </c>
    </row>
    <row r="404" s="12" customFormat="1" ht="22.8" customHeight="1">
      <c r="A404" s="12"/>
      <c r="B404" s="188"/>
      <c r="C404" s="189"/>
      <c r="D404" s="190" t="s">
        <v>72</v>
      </c>
      <c r="E404" s="202" t="s">
        <v>707</v>
      </c>
      <c r="F404" s="202" t="s">
        <v>708</v>
      </c>
      <c r="G404" s="189"/>
      <c r="H404" s="189"/>
      <c r="I404" s="192"/>
      <c r="J404" s="203">
        <f>BK404</f>
        <v>0</v>
      </c>
      <c r="K404" s="189"/>
      <c r="L404" s="194"/>
      <c r="M404" s="195"/>
      <c r="N404" s="196"/>
      <c r="O404" s="196"/>
      <c r="P404" s="197">
        <f>SUM(P405:P422)</f>
        <v>0</v>
      </c>
      <c r="Q404" s="196"/>
      <c r="R404" s="197">
        <f>SUM(R405:R422)</f>
        <v>0.0027500000000000003</v>
      </c>
      <c r="S404" s="196"/>
      <c r="T404" s="198">
        <f>SUM(T405:T422)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99" t="s">
        <v>83</v>
      </c>
      <c r="AT404" s="200" t="s">
        <v>72</v>
      </c>
      <c r="AU404" s="200" t="s">
        <v>81</v>
      </c>
      <c r="AY404" s="199" t="s">
        <v>144</v>
      </c>
      <c r="BK404" s="201">
        <f>SUM(BK405:BK422)</f>
        <v>0</v>
      </c>
    </row>
    <row r="405" s="2" customFormat="1" ht="16.5" customHeight="1">
      <c r="A405" s="38"/>
      <c r="B405" s="39"/>
      <c r="C405" s="204" t="s">
        <v>709</v>
      </c>
      <c r="D405" s="204" t="s">
        <v>147</v>
      </c>
      <c r="E405" s="205" t="s">
        <v>710</v>
      </c>
      <c r="F405" s="206" t="s">
        <v>711</v>
      </c>
      <c r="G405" s="207" t="s">
        <v>161</v>
      </c>
      <c r="H405" s="208">
        <v>5</v>
      </c>
      <c r="I405" s="209"/>
      <c r="J405" s="210">
        <f>ROUND(I405*H405,2)</f>
        <v>0</v>
      </c>
      <c r="K405" s="206" t="s">
        <v>151</v>
      </c>
      <c r="L405" s="44"/>
      <c r="M405" s="211" t="s">
        <v>19</v>
      </c>
      <c r="N405" s="212" t="s">
        <v>44</v>
      </c>
      <c r="O405" s="84"/>
      <c r="P405" s="213">
        <f>O405*H405</f>
        <v>0</v>
      </c>
      <c r="Q405" s="213">
        <v>6.9999999999999994E-05</v>
      </c>
      <c r="R405" s="213">
        <f>Q405*H405</f>
        <v>0.00034999999999999994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247</v>
      </c>
      <c r="AT405" s="215" t="s">
        <v>147</v>
      </c>
      <c r="AU405" s="215" t="s">
        <v>83</v>
      </c>
      <c r="AY405" s="17" t="s">
        <v>144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81</v>
      </c>
      <c r="BK405" s="216">
        <f>ROUND(I405*H405,2)</f>
        <v>0</v>
      </c>
      <c r="BL405" s="17" t="s">
        <v>247</v>
      </c>
      <c r="BM405" s="215" t="s">
        <v>712</v>
      </c>
    </row>
    <row r="406" s="2" customFormat="1">
      <c r="A406" s="38"/>
      <c r="B406" s="39"/>
      <c r="C406" s="40"/>
      <c r="D406" s="217" t="s">
        <v>154</v>
      </c>
      <c r="E406" s="40"/>
      <c r="F406" s="218" t="s">
        <v>711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154</v>
      </c>
      <c r="AU406" s="17" t="s">
        <v>83</v>
      </c>
    </row>
    <row r="407" s="2" customFormat="1">
      <c r="A407" s="38"/>
      <c r="B407" s="39"/>
      <c r="C407" s="40"/>
      <c r="D407" s="222" t="s">
        <v>156</v>
      </c>
      <c r="E407" s="40"/>
      <c r="F407" s="223" t="s">
        <v>713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156</v>
      </c>
      <c r="AU407" s="17" t="s">
        <v>83</v>
      </c>
    </row>
    <row r="408" s="2" customFormat="1" ht="16.5" customHeight="1">
      <c r="A408" s="38"/>
      <c r="B408" s="39"/>
      <c r="C408" s="204" t="s">
        <v>714</v>
      </c>
      <c r="D408" s="204" t="s">
        <v>147</v>
      </c>
      <c r="E408" s="205" t="s">
        <v>715</v>
      </c>
      <c r="F408" s="206" t="s">
        <v>716</v>
      </c>
      <c r="G408" s="207" t="s">
        <v>161</v>
      </c>
      <c r="H408" s="208">
        <v>5</v>
      </c>
      <c r="I408" s="209"/>
      <c r="J408" s="210">
        <f>ROUND(I408*H408,2)</f>
        <v>0</v>
      </c>
      <c r="K408" s="206" t="s">
        <v>151</v>
      </c>
      <c r="L408" s="44"/>
      <c r="M408" s="211" t="s">
        <v>19</v>
      </c>
      <c r="N408" s="212" t="s">
        <v>44</v>
      </c>
      <c r="O408" s="84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5" t="s">
        <v>247</v>
      </c>
      <c r="AT408" s="215" t="s">
        <v>147</v>
      </c>
      <c r="AU408" s="215" t="s">
        <v>83</v>
      </c>
      <c r="AY408" s="17" t="s">
        <v>144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81</v>
      </c>
      <c r="BK408" s="216">
        <f>ROUND(I408*H408,2)</f>
        <v>0</v>
      </c>
      <c r="BL408" s="17" t="s">
        <v>247</v>
      </c>
      <c r="BM408" s="215" t="s">
        <v>717</v>
      </c>
    </row>
    <row r="409" s="2" customFormat="1">
      <c r="A409" s="38"/>
      <c r="B409" s="39"/>
      <c r="C409" s="40"/>
      <c r="D409" s="217" t="s">
        <v>154</v>
      </c>
      <c r="E409" s="40"/>
      <c r="F409" s="218" t="s">
        <v>716</v>
      </c>
      <c r="G409" s="40"/>
      <c r="H409" s="40"/>
      <c r="I409" s="219"/>
      <c r="J409" s="40"/>
      <c r="K409" s="40"/>
      <c r="L409" s="44"/>
      <c r="M409" s="220"/>
      <c r="N409" s="221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154</v>
      </c>
      <c r="AU409" s="17" t="s">
        <v>83</v>
      </c>
    </row>
    <row r="410" s="2" customFormat="1">
      <c r="A410" s="38"/>
      <c r="B410" s="39"/>
      <c r="C410" s="40"/>
      <c r="D410" s="222" t="s">
        <v>156</v>
      </c>
      <c r="E410" s="40"/>
      <c r="F410" s="223" t="s">
        <v>718</v>
      </c>
      <c r="G410" s="40"/>
      <c r="H410" s="40"/>
      <c r="I410" s="219"/>
      <c r="J410" s="40"/>
      <c r="K410" s="40"/>
      <c r="L410" s="44"/>
      <c r="M410" s="220"/>
      <c r="N410" s="22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156</v>
      </c>
      <c r="AU410" s="17" t="s">
        <v>83</v>
      </c>
    </row>
    <row r="411" s="2" customFormat="1" ht="16.5" customHeight="1">
      <c r="A411" s="38"/>
      <c r="B411" s="39"/>
      <c r="C411" s="204" t="s">
        <v>719</v>
      </c>
      <c r="D411" s="204" t="s">
        <v>147</v>
      </c>
      <c r="E411" s="205" t="s">
        <v>720</v>
      </c>
      <c r="F411" s="206" t="s">
        <v>721</v>
      </c>
      <c r="G411" s="207" t="s">
        <v>161</v>
      </c>
      <c r="H411" s="208">
        <v>5</v>
      </c>
      <c r="I411" s="209"/>
      <c r="J411" s="210">
        <f>ROUND(I411*H411,2)</f>
        <v>0</v>
      </c>
      <c r="K411" s="206" t="s">
        <v>151</v>
      </c>
      <c r="L411" s="44"/>
      <c r="M411" s="211" t="s">
        <v>19</v>
      </c>
      <c r="N411" s="212" t="s">
        <v>44</v>
      </c>
      <c r="O411" s="84"/>
      <c r="P411" s="213">
        <f>O411*H411</f>
        <v>0</v>
      </c>
      <c r="Q411" s="213">
        <v>0.00013999999999999999</v>
      </c>
      <c r="R411" s="213">
        <f>Q411*H411</f>
        <v>0.00069999999999999988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247</v>
      </c>
      <c r="AT411" s="215" t="s">
        <v>147</v>
      </c>
      <c r="AU411" s="215" t="s">
        <v>83</v>
      </c>
      <c r="AY411" s="17" t="s">
        <v>144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81</v>
      </c>
      <c r="BK411" s="216">
        <f>ROUND(I411*H411,2)</f>
        <v>0</v>
      </c>
      <c r="BL411" s="17" t="s">
        <v>247</v>
      </c>
      <c r="BM411" s="215" t="s">
        <v>722</v>
      </c>
    </row>
    <row r="412" s="2" customFormat="1">
      <c r="A412" s="38"/>
      <c r="B412" s="39"/>
      <c r="C412" s="40"/>
      <c r="D412" s="217" t="s">
        <v>154</v>
      </c>
      <c r="E412" s="40"/>
      <c r="F412" s="218" t="s">
        <v>723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154</v>
      </c>
      <c r="AU412" s="17" t="s">
        <v>83</v>
      </c>
    </row>
    <row r="413" s="2" customFormat="1">
      <c r="A413" s="38"/>
      <c r="B413" s="39"/>
      <c r="C413" s="40"/>
      <c r="D413" s="222" t="s">
        <v>156</v>
      </c>
      <c r="E413" s="40"/>
      <c r="F413" s="223" t="s">
        <v>724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156</v>
      </c>
      <c r="AU413" s="17" t="s">
        <v>83</v>
      </c>
    </row>
    <row r="414" s="2" customFormat="1" ht="16.5" customHeight="1">
      <c r="A414" s="38"/>
      <c r="B414" s="39"/>
      <c r="C414" s="204" t="s">
        <v>725</v>
      </c>
      <c r="D414" s="204" t="s">
        <v>147</v>
      </c>
      <c r="E414" s="205" t="s">
        <v>726</v>
      </c>
      <c r="F414" s="206" t="s">
        <v>727</v>
      </c>
      <c r="G414" s="207" t="s">
        <v>161</v>
      </c>
      <c r="H414" s="208">
        <v>5</v>
      </c>
      <c r="I414" s="209"/>
      <c r="J414" s="210">
        <f>ROUND(I414*H414,2)</f>
        <v>0</v>
      </c>
      <c r="K414" s="206" t="s">
        <v>151</v>
      </c>
      <c r="L414" s="44"/>
      <c r="M414" s="211" t="s">
        <v>19</v>
      </c>
      <c r="N414" s="212" t="s">
        <v>44</v>
      </c>
      <c r="O414" s="84"/>
      <c r="P414" s="213">
        <f>O414*H414</f>
        <v>0</v>
      </c>
      <c r="Q414" s="213">
        <v>0.00012</v>
      </c>
      <c r="R414" s="213">
        <f>Q414*H414</f>
        <v>0.00060000000000000006</v>
      </c>
      <c r="S414" s="213">
        <v>0</v>
      </c>
      <c r="T414" s="21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5" t="s">
        <v>247</v>
      </c>
      <c r="AT414" s="215" t="s">
        <v>147</v>
      </c>
      <c r="AU414" s="215" t="s">
        <v>83</v>
      </c>
      <c r="AY414" s="17" t="s">
        <v>144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7" t="s">
        <v>81</v>
      </c>
      <c r="BK414" s="216">
        <f>ROUND(I414*H414,2)</f>
        <v>0</v>
      </c>
      <c r="BL414" s="17" t="s">
        <v>247</v>
      </c>
      <c r="BM414" s="215" t="s">
        <v>728</v>
      </c>
    </row>
    <row r="415" s="2" customFormat="1">
      <c r="A415" s="38"/>
      <c r="B415" s="39"/>
      <c r="C415" s="40"/>
      <c r="D415" s="217" t="s">
        <v>154</v>
      </c>
      <c r="E415" s="40"/>
      <c r="F415" s="218" t="s">
        <v>729</v>
      </c>
      <c r="G415" s="40"/>
      <c r="H415" s="40"/>
      <c r="I415" s="219"/>
      <c r="J415" s="40"/>
      <c r="K415" s="40"/>
      <c r="L415" s="44"/>
      <c r="M415" s="220"/>
      <c r="N415" s="22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154</v>
      </c>
      <c r="AU415" s="17" t="s">
        <v>83</v>
      </c>
    </row>
    <row r="416" s="2" customFormat="1">
      <c r="A416" s="38"/>
      <c r="B416" s="39"/>
      <c r="C416" s="40"/>
      <c r="D416" s="222" t="s">
        <v>156</v>
      </c>
      <c r="E416" s="40"/>
      <c r="F416" s="223" t="s">
        <v>730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156</v>
      </c>
      <c r="AU416" s="17" t="s">
        <v>83</v>
      </c>
    </row>
    <row r="417" s="2" customFormat="1" ht="16.5" customHeight="1">
      <c r="A417" s="38"/>
      <c r="B417" s="39"/>
      <c r="C417" s="204" t="s">
        <v>731</v>
      </c>
      <c r="D417" s="204" t="s">
        <v>147</v>
      </c>
      <c r="E417" s="205" t="s">
        <v>732</v>
      </c>
      <c r="F417" s="206" t="s">
        <v>733</v>
      </c>
      <c r="G417" s="207" t="s">
        <v>161</v>
      </c>
      <c r="H417" s="208">
        <v>5</v>
      </c>
      <c r="I417" s="209"/>
      <c r="J417" s="210">
        <f>ROUND(I417*H417,2)</f>
        <v>0</v>
      </c>
      <c r="K417" s="206" t="s">
        <v>151</v>
      </c>
      <c r="L417" s="44"/>
      <c r="M417" s="211" t="s">
        <v>19</v>
      </c>
      <c r="N417" s="212" t="s">
        <v>44</v>
      </c>
      <c r="O417" s="84"/>
      <c r="P417" s="213">
        <f>O417*H417</f>
        <v>0</v>
      </c>
      <c r="Q417" s="213">
        <v>0.00012</v>
      </c>
      <c r="R417" s="213">
        <f>Q417*H417</f>
        <v>0.00060000000000000006</v>
      </c>
      <c r="S417" s="213">
        <v>0</v>
      </c>
      <c r="T417" s="21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5" t="s">
        <v>247</v>
      </c>
      <c r="AT417" s="215" t="s">
        <v>147</v>
      </c>
      <c r="AU417" s="215" t="s">
        <v>83</v>
      </c>
      <c r="AY417" s="17" t="s">
        <v>144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81</v>
      </c>
      <c r="BK417" s="216">
        <f>ROUND(I417*H417,2)</f>
        <v>0</v>
      </c>
      <c r="BL417" s="17" t="s">
        <v>247</v>
      </c>
      <c r="BM417" s="215" t="s">
        <v>734</v>
      </c>
    </row>
    <row r="418" s="2" customFormat="1">
      <c r="A418" s="38"/>
      <c r="B418" s="39"/>
      <c r="C418" s="40"/>
      <c r="D418" s="217" t="s">
        <v>154</v>
      </c>
      <c r="E418" s="40"/>
      <c r="F418" s="218" t="s">
        <v>735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154</v>
      </c>
      <c r="AU418" s="17" t="s">
        <v>83</v>
      </c>
    </row>
    <row r="419" s="2" customFormat="1">
      <c r="A419" s="38"/>
      <c r="B419" s="39"/>
      <c r="C419" s="40"/>
      <c r="D419" s="222" t="s">
        <v>156</v>
      </c>
      <c r="E419" s="40"/>
      <c r="F419" s="223" t="s">
        <v>736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156</v>
      </c>
      <c r="AU419" s="17" t="s">
        <v>83</v>
      </c>
    </row>
    <row r="420" s="2" customFormat="1" ht="24.15" customHeight="1">
      <c r="A420" s="38"/>
      <c r="B420" s="39"/>
      <c r="C420" s="204" t="s">
        <v>737</v>
      </c>
      <c r="D420" s="204" t="s">
        <v>147</v>
      </c>
      <c r="E420" s="205" t="s">
        <v>738</v>
      </c>
      <c r="F420" s="206" t="s">
        <v>739</v>
      </c>
      <c r="G420" s="207" t="s">
        <v>161</v>
      </c>
      <c r="H420" s="208">
        <v>5</v>
      </c>
      <c r="I420" s="209"/>
      <c r="J420" s="210">
        <f>ROUND(I420*H420,2)</f>
        <v>0</v>
      </c>
      <c r="K420" s="206" t="s">
        <v>151</v>
      </c>
      <c r="L420" s="44"/>
      <c r="M420" s="211" t="s">
        <v>19</v>
      </c>
      <c r="N420" s="212" t="s">
        <v>44</v>
      </c>
      <c r="O420" s="84"/>
      <c r="P420" s="213">
        <f>O420*H420</f>
        <v>0</v>
      </c>
      <c r="Q420" s="213">
        <v>0.00010000000000000001</v>
      </c>
      <c r="R420" s="213">
        <f>Q420*H420</f>
        <v>0.00050000000000000001</v>
      </c>
      <c r="S420" s="213">
        <v>0</v>
      </c>
      <c r="T420" s="214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5" t="s">
        <v>247</v>
      </c>
      <c r="AT420" s="215" t="s">
        <v>147</v>
      </c>
      <c r="AU420" s="215" t="s">
        <v>83</v>
      </c>
      <c r="AY420" s="17" t="s">
        <v>144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7" t="s">
        <v>81</v>
      </c>
      <c r="BK420" s="216">
        <f>ROUND(I420*H420,2)</f>
        <v>0</v>
      </c>
      <c r="BL420" s="17" t="s">
        <v>247</v>
      </c>
      <c r="BM420" s="215" t="s">
        <v>740</v>
      </c>
    </row>
    <row r="421" s="2" customFormat="1">
      <c r="A421" s="38"/>
      <c r="B421" s="39"/>
      <c r="C421" s="40"/>
      <c r="D421" s="217" t="s">
        <v>154</v>
      </c>
      <c r="E421" s="40"/>
      <c r="F421" s="218" t="s">
        <v>739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154</v>
      </c>
      <c r="AU421" s="17" t="s">
        <v>83</v>
      </c>
    </row>
    <row r="422" s="2" customFormat="1">
      <c r="A422" s="38"/>
      <c r="B422" s="39"/>
      <c r="C422" s="40"/>
      <c r="D422" s="222" t="s">
        <v>156</v>
      </c>
      <c r="E422" s="40"/>
      <c r="F422" s="223" t="s">
        <v>741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156</v>
      </c>
      <c r="AU422" s="17" t="s">
        <v>83</v>
      </c>
    </row>
    <row r="423" s="12" customFormat="1" ht="22.8" customHeight="1">
      <c r="A423" s="12"/>
      <c r="B423" s="188"/>
      <c r="C423" s="189"/>
      <c r="D423" s="190" t="s">
        <v>72</v>
      </c>
      <c r="E423" s="202" t="s">
        <v>742</v>
      </c>
      <c r="F423" s="202" t="s">
        <v>743</v>
      </c>
      <c r="G423" s="189"/>
      <c r="H423" s="189"/>
      <c r="I423" s="192"/>
      <c r="J423" s="203">
        <f>BK423</f>
        <v>0</v>
      </c>
      <c r="K423" s="189"/>
      <c r="L423" s="194"/>
      <c r="M423" s="195"/>
      <c r="N423" s="196"/>
      <c r="O423" s="196"/>
      <c r="P423" s="197">
        <f>SUM(P424:P445)</f>
        <v>0</v>
      </c>
      <c r="Q423" s="196"/>
      <c r="R423" s="197">
        <f>SUM(R424:R445)</f>
        <v>0.15262340000000002</v>
      </c>
      <c r="S423" s="196"/>
      <c r="T423" s="198">
        <f>SUM(T424:T445)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99" t="s">
        <v>83</v>
      </c>
      <c r="AT423" s="200" t="s">
        <v>72</v>
      </c>
      <c r="AU423" s="200" t="s">
        <v>81</v>
      </c>
      <c r="AY423" s="199" t="s">
        <v>144</v>
      </c>
      <c r="BK423" s="201">
        <f>SUM(BK424:BK445)</f>
        <v>0</v>
      </c>
    </row>
    <row r="424" s="2" customFormat="1" ht="16.5" customHeight="1">
      <c r="A424" s="38"/>
      <c r="B424" s="39"/>
      <c r="C424" s="204" t="s">
        <v>744</v>
      </c>
      <c r="D424" s="204" t="s">
        <v>147</v>
      </c>
      <c r="E424" s="205" t="s">
        <v>745</v>
      </c>
      <c r="F424" s="206" t="s">
        <v>746</v>
      </c>
      <c r="G424" s="207" t="s">
        <v>161</v>
      </c>
      <c r="H424" s="208">
        <v>80</v>
      </c>
      <c r="I424" s="209"/>
      <c r="J424" s="210">
        <f>ROUND(I424*H424,2)</f>
        <v>0</v>
      </c>
      <c r="K424" s="206" t="s">
        <v>151</v>
      </c>
      <c r="L424" s="44"/>
      <c r="M424" s="211" t="s">
        <v>19</v>
      </c>
      <c r="N424" s="212" t="s">
        <v>44</v>
      </c>
      <c r="O424" s="84"/>
      <c r="P424" s="213">
        <f>O424*H424</f>
        <v>0</v>
      </c>
      <c r="Q424" s="213">
        <v>0</v>
      </c>
      <c r="R424" s="213">
        <f>Q424*H424</f>
        <v>0</v>
      </c>
      <c r="S424" s="213">
        <v>0</v>
      </c>
      <c r="T424" s="214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5" t="s">
        <v>247</v>
      </c>
      <c r="AT424" s="215" t="s">
        <v>147</v>
      </c>
      <c r="AU424" s="215" t="s">
        <v>83</v>
      </c>
      <c r="AY424" s="17" t="s">
        <v>144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7" t="s">
        <v>81</v>
      </c>
      <c r="BK424" s="216">
        <f>ROUND(I424*H424,2)</f>
        <v>0</v>
      </c>
      <c r="BL424" s="17" t="s">
        <v>247</v>
      </c>
      <c r="BM424" s="215" t="s">
        <v>747</v>
      </c>
    </row>
    <row r="425" s="2" customFormat="1">
      <c r="A425" s="38"/>
      <c r="B425" s="39"/>
      <c r="C425" s="40"/>
      <c r="D425" s="217" t="s">
        <v>154</v>
      </c>
      <c r="E425" s="40"/>
      <c r="F425" s="218" t="s">
        <v>748</v>
      </c>
      <c r="G425" s="40"/>
      <c r="H425" s="40"/>
      <c r="I425" s="219"/>
      <c r="J425" s="40"/>
      <c r="K425" s="40"/>
      <c r="L425" s="44"/>
      <c r="M425" s="220"/>
      <c r="N425" s="221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154</v>
      </c>
      <c r="AU425" s="17" t="s">
        <v>83</v>
      </c>
    </row>
    <row r="426" s="2" customFormat="1">
      <c r="A426" s="38"/>
      <c r="B426" s="39"/>
      <c r="C426" s="40"/>
      <c r="D426" s="222" t="s">
        <v>156</v>
      </c>
      <c r="E426" s="40"/>
      <c r="F426" s="223" t="s">
        <v>749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156</v>
      </c>
      <c r="AU426" s="17" t="s">
        <v>83</v>
      </c>
    </row>
    <row r="427" s="2" customFormat="1" ht="16.5" customHeight="1">
      <c r="A427" s="38"/>
      <c r="B427" s="39"/>
      <c r="C427" s="235" t="s">
        <v>750</v>
      </c>
      <c r="D427" s="235" t="s">
        <v>192</v>
      </c>
      <c r="E427" s="236" t="s">
        <v>751</v>
      </c>
      <c r="F427" s="237" t="s">
        <v>752</v>
      </c>
      <c r="G427" s="238" t="s">
        <v>161</v>
      </c>
      <c r="H427" s="239">
        <v>100</v>
      </c>
      <c r="I427" s="240"/>
      <c r="J427" s="241">
        <f>ROUND(I427*H427,2)</f>
        <v>0</v>
      </c>
      <c r="K427" s="237" t="s">
        <v>151</v>
      </c>
      <c r="L427" s="242"/>
      <c r="M427" s="243" t="s">
        <v>19</v>
      </c>
      <c r="N427" s="244" t="s">
        <v>44</v>
      </c>
      <c r="O427" s="84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5" t="s">
        <v>312</v>
      </c>
      <c r="AT427" s="215" t="s">
        <v>192</v>
      </c>
      <c r="AU427" s="215" t="s">
        <v>83</v>
      </c>
      <c r="AY427" s="17" t="s">
        <v>144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7" t="s">
        <v>81</v>
      </c>
      <c r="BK427" s="216">
        <f>ROUND(I427*H427,2)</f>
        <v>0</v>
      </c>
      <c r="BL427" s="17" t="s">
        <v>247</v>
      </c>
      <c r="BM427" s="215" t="s">
        <v>753</v>
      </c>
    </row>
    <row r="428" s="2" customFormat="1">
      <c r="A428" s="38"/>
      <c r="B428" s="39"/>
      <c r="C428" s="40"/>
      <c r="D428" s="217" t="s">
        <v>154</v>
      </c>
      <c r="E428" s="40"/>
      <c r="F428" s="218" t="s">
        <v>752</v>
      </c>
      <c r="G428" s="40"/>
      <c r="H428" s="40"/>
      <c r="I428" s="219"/>
      <c r="J428" s="40"/>
      <c r="K428" s="40"/>
      <c r="L428" s="44"/>
      <c r="M428" s="220"/>
      <c r="N428" s="221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154</v>
      </c>
      <c r="AU428" s="17" t="s">
        <v>83</v>
      </c>
    </row>
    <row r="429" s="2" customFormat="1" ht="16.5" customHeight="1">
      <c r="A429" s="38"/>
      <c r="B429" s="39"/>
      <c r="C429" s="204" t="s">
        <v>754</v>
      </c>
      <c r="D429" s="204" t="s">
        <v>147</v>
      </c>
      <c r="E429" s="205" t="s">
        <v>755</v>
      </c>
      <c r="F429" s="206" t="s">
        <v>756</v>
      </c>
      <c r="G429" s="207" t="s">
        <v>161</v>
      </c>
      <c r="H429" s="208">
        <v>80</v>
      </c>
      <c r="I429" s="209"/>
      <c r="J429" s="210">
        <f>ROUND(I429*H429,2)</f>
        <v>0</v>
      </c>
      <c r="K429" s="206" t="s">
        <v>151</v>
      </c>
      <c r="L429" s="44"/>
      <c r="M429" s="211" t="s">
        <v>19</v>
      </c>
      <c r="N429" s="212" t="s">
        <v>44</v>
      </c>
      <c r="O429" s="84"/>
      <c r="P429" s="213">
        <f>O429*H429</f>
        <v>0</v>
      </c>
      <c r="Q429" s="213">
        <v>0</v>
      </c>
      <c r="R429" s="213">
        <f>Q429*H429</f>
        <v>0</v>
      </c>
      <c r="S429" s="213">
        <v>0</v>
      </c>
      <c r="T429" s="214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15" t="s">
        <v>247</v>
      </c>
      <c r="AT429" s="215" t="s">
        <v>147</v>
      </c>
      <c r="AU429" s="215" t="s">
        <v>83</v>
      </c>
      <c r="AY429" s="17" t="s">
        <v>144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7" t="s">
        <v>81</v>
      </c>
      <c r="BK429" s="216">
        <f>ROUND(I429*H429,2)</f>
        <v>0</v>
      </c>
      <c r="BL429" s="17" t="s">
        <v>247</v>
      </c>
      <c r="BM429" s="215" t="s">
        <v>757</v>
      </c>
    </row>
    <row r="430" s="2" customFormat="1">
      <c r="A430" s="38"/>
      <c r="B430" s="39"/>
      <c r="C430" s="40"/>
      <c r="D430" s="217" t="s">
        <v>154</v>
      </c>
      <c r="E430" s="40"/>
      <c r="F430" s="218" t="s">
        <v>758</v>
      </c>
      <c r="G430" s="40"/>
      <c r="H430" s="40"/>
      <c r="I430" s="219"/>
      <c r="J430" s="40"/>
      <c r="K430" s="40"/>
      <c r="L430" s="44"/>
      <c r="M430" s="220"/>
      <c r="N430" s="22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154</v>
      </c>
      <c r="AU430" s="17" t="s">
        <v>83</v>
      </c>
    </row>
    <row r="431" s="2" customFormat="1">
      <c r="A431" s="38"/>
      <c r="B431" s="39"/>
      <c r="C431" s="40"/>
      <c r="D431" s="222" t="s">
        <v>156</v>
      </c>
      <c r="E431" s="40"/>
      <c r="F431" s="223" t="s">
        <v>759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156</v>
      </c>
      <c r="AU431" s="17" t="s">
        <v>83</v>
      </c>
    </row>
    <row r="432" s="2" customFormat="1" ht="16.5" customHeight="1">
      <c r="A432" s="38"/>
      <c r="B432" s="39"/>
      <c r="C432" s="235" t="s">
        <v>760</v>
      </c>
      <c r="D432" s="235" t="s">
        <v>192</v>
      </c>
      <c r="E432" s="236" t="s">
        <v>751</v>
      </c>
      <c r="F432" s="237" t="s">
        <v>752</v>
      </c>
      <c r="G432" s="238" t="s">
        <v>161</v>
      </c>
      <c r="H432" s="239">
        <v>100</v>
      </c>
      <c r="I432" s="240"/>
      <c r="J432" s="241">
        <f>ROUND(I432*H432,2)</f>
        <v>0</v>
      </c>
      <c r="K432" s="237" t="s">
        <v>151</v>
      </c>
      <c r="L432" s="242"/>
      <c r="M432" s="243" t="s">
        <v>19</v>
      </c>
      <c r="N432" s="244" t="s">
        <v>44</v>
      </c>
      <c r="O432" s="84"/>
      <c r="P432" s="213">
        <f>O432*H432</f>
        <v>0</v>
      </c>
      <c r="Q432" s="213">
        <v>0</v>
      </c>
      <c r="R432" s="213">
        <f>Q432*H432</f>
        <v>0</v>
      </c>
      <c r="S432" s="213">
        <v>0</v>
      </c>
      <c r="T432" s="214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15" t="s">
        <v>312</v>
      </c>
      <c r="AT432" s="215" t="s">
        <v>192</v>
      </c>
      <c r="AU432" s="215" t="s">
        <v>83</v>
      </c>
      <c r="AY432" s="17" t="s">
        <v>144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17" t="s">
        <v>81</v>
      </c>
      <c r="BK432" s="216">
        <f>ROUND(I432*H432,2)</f>
        <v>0</v>
      </c>
      <c r="BL432" s="17" t="s">
        <v>247</v>
      </c>
      <c r="BM432" s="215" t="s">
        <v>761</v>
      </c>
    </row>
    <row r="433" s="2" customFormat="1">
      <c r="A433" s="38"/>
      <c r="B433" s="39"/>
      <c r="C433" s="40"/>
      <c r="D433" s="217" t="s">
        <v>154</v>
      </c>
      <c r="E433" s="40"/>
      <c r="F433" s="218" t="s">
        <v>752</v>
      </c>
      <c r="G433" s="40"/>
      <c r="H433" s="40"/>
      <c r="I433" s="219"/>
      <c r="J433" s="40"/>
      <c r="K433" s="40"/>
      <c r="L433" s="44"/>
      <c r="M433" s="220"/>
      <c r="N433" s="221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154</v>
      </c>
      <c r="AU433" s="17" t="s">
        <v>83</v>
      </c>
    </row>
    <row r="434" s="2" customFormat="1" ht="16.5" customHeight="1">
      <c r="A434" s="38"/>
      <c r="B434" s="39"/>
      <c r="C434" s="204" t="s">
        <v>762</v>
      </c>
      <c r="D434" s="204" t="s">
        <v>147</v>
      </c>
      <c r="E434" s="205" t="s">
        <v>763</v>
      </c>
      <c r="F434" s="206" t="s">
        <v>764</v>
      </c>
      <c r="G434" s="207" t="s">
        <v>161</v>
      </c>
      <c r="H434" s="208">
        <v>120</v>
      </c>
      <c r="I434" s="209"/>
      <c r="J434" s="210">
        <f>ROUND(I434*H434,2)</f>
        <v>0</v>
      </c>
      <c r="K434" s="206" t="s">
        <v>151</v>
      </c>
      <c r="L434" s="44"/>
      <c r="M434" s="211" t="s">
        <v>19</v>
      </c>
      <c r="N434" s="212" t="s">
        <v>44</v>
      </c>
      <c r="O434" s="84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5" t="s">
        <v>247</v>
      </c>
      <c r="AT434" s="215" t="s">
        <v>147</v>
      </c>
      <c r="AU434" s="215" t="s">
        <v>83</v>
      </c>
      <c r="AY434" s="17" t="s">
        <v>144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7" t="s">
        <v>81</v>
      </c>
      <c r="BK434" s="216">
        <f>ROUND(I434*H434,2)</f>
        <v>0</v>
      </c>
      <c r="BL434" s="17" t="s">
        <v>247</v>
      </c>
      <c r="BM434" s="215" t="s">
        <v>765</v>
      </c>
    </row>
    <row r="435" s="2" customFormat="1">
      <c r="A435" s="38"/>
      <c r="B435" s="39"/>
      <c r="C435" s="40"/>
      <c r="D435" s="217" t="s">
        <v>154</v>
      </c>
      <c r="E435" s="40"/>
      <c r="F435" s="218" t="s">
        <v>766</v>
      </c>
      <c r="G435" s="40"/>
      <c r="H435" s="40"/>
      <c r="I435" s="219"/>
      <c r="J435" s="40"/>
      <c r="K435" s="40"/>
      <c r="L435" s="44"/>
      <c r="M435" s="220"/>
      <c r="N435" s="221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154</v>
      </c>
      <c r="AU435" s="17" t="s">
        <v>83</v>
      </c>
    </row>
    <row r="436" s="2" customFormat="1">
      <c r="A436" s="38"/>
      <c r="B436" s="39"/>
      <c r="C436" s="40"/>
      <c r="D436" s="222" t="s">
        <v>156</v>
      </c>
      <c r="E436" s="40"/>
      <c r="F436" s="223" t="s">
        <v>767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156</v>
      </c>
      <c r="AU436" s="17" t="s">
        <v>83</v>
      </c>
    </row>
    <row r="437" s="2" customFormat="1" ht="16.5" customHeight="1">
      <c r="A437" s="38"/>
      <c r="B437" s="39"/>
      <c r="C437" s="235" t="s">
        <v>768</v>
      </c>
      <c r="D437" s="235" t="s">
        <v>192</v>
      </c>
      <c r="E437" s="236" t="s">
        <v>751</v>
      </c>
      <c r="F437" s="237" t="s">
        <v>752</v>
      </c>
      <c r="G437" s="238" t="s">
        <v>161</v>
      </c>
      <c r="H437" s="239">
        <v>150</v>
      </c>
      <c r="I437" s="240"/>
      <c r="J437" s="241">
        <f>ROUND(I437*H437,2)</f>
        <v>0</v>
      </c>
      <c r="K437" s="237" t="s">
        <v>151</v>
      </c>
      <c r="L437" s="242"/>
      <c r="M437" s="243" t="s">
        <v>19</v>
      </c>
      <c r="N437" s="244" t="s">
        <v>44</v>
      </c>
      <c r="O437" s="84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15" t="s">
        <v>312</v>
      </c>
      <c r="AT437" s="215" t="s">
        <v>192</v>
      </c>
      <c r="AU437" s="215" t="s">
        <v>83</v>
      </c>
      <c r="AY437" s="17" t="s">
        <v>144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7" t="s">
        <v>81</v>
      </c>
      <c r="BK437" s="216">
        <f>ROUND(I437*H437,2)</f>
        <v>0</v>
      </c>
      <c r="BL437" s="17" t="s">
        <v>247</v>
      </c>
      <c r="BM437" s="215" t="s">
        <v>769</v>
      </c>
    </row>
    <row r="438" s="2" customFormat="1">
      <c r="A438" s="38"/>
      <c r="B438" s="39"/>
      <c r="C438" s="40"/>
      <c r="D438" s="217" t="s">
        <v>154</v>
      </c>
      <c r="E438" s="40"/>
      <c r="F438" s="218" t="s">
        <v>752</v>
      </c>
      <c r="G438" s="40"/>
      <c r="H438" s="40"/>
      <c r="I438" s="219"/>
      <c r="J438" s="40"/>
      <c r="K438" s="40"/>
      <c r="L438" s="44"/>
      <c r="M438" s="220"/>
      <c r="N438" s="221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154</v>
      </c>
      <c r="AU438" s="17" t="s">
        <v>83</v>
      </c>
    </row>
    <row r="439" s="2" customFormat="1" ht="16.5" customHeight="1">
      <c r="A439" s="38"/>
      <c r="B439" s="39"/>
      <c r="C439" s="204" t="s">
        <v>770</v>
      </c>
      <c r="D439" s="204" t="s">
        <v>147</v>
      </c>
      <c r="E439" s="205" t="s">
        <v>771</v>
      </c>
      <c r="F439" s="206" t="s">
        <v>772</v>
      </c>
      <c r="G439" s="207" t="s">
        <v>161</v>
      </c>
      <c r="H439" s="208">
        <v>331.79000000000002</v>
      </c>
      <c r="I439" s="209"/>
      <c r="J439" s="210">
        <f>ROUND(I439*H439,2)</f>
        <v>0</v>
      </c>
      <c r="K439" s="206" t="s">
        <v>151</v>
      </c>
      <c r="L439" s="44"/>
      <c r="M439" s="211" t="s">
        <v>19</v>
      </c>
      <c r="N439" s="212" t="s">
        <v>44</v>
      </c>
      <c r="O439" s="84"/>
      <c r="P439" s="213">
        <f>O439*H439</f>
        <v>0</v>
      </c>
      <c r="Q439" s="213">
        <v>0.00020000000000000001</v>
      </c>
      <c r="R439" s="213">
        <f>Q439*H439</f>
        <v>0.066358000000000014</v>
      </c>
      <c r="S439" s="213">
        <v>0</v>
      </c>
      <c r="T439" s="21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15" t="s">
        <v>247</v>
      </c>
      <c r="AT439" s="215" t="s">
        <v>147</v>
      </c>
      <c r="AU439" s="215" t="s">
        <v>83</v>
      </c>
      <c r="AY439" s="17" t="s">
        <v>144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7" t="s">
        <v>81</v>
      </c>
      <c r="BK439" s="216">
        <f>ROUND(I439*H439,2)</f>
        <v>0</v>
      </c>
      <c r="BL439" s="17" t="s">
        <v>247</v>
      </c>
      <c r="BM439" s="215" t="s">
        <v>773</v>
      </c>
    </row>
    <row r="440" s="2" customFormat="1">
      <c r="A440" s="38"/>
      <c r="B440" s="39"/>
      <c r="C440" s="40"/>
      <c r="D440" s="217" t="s">
        <v>154</v>
      </c>
      <c r="E440" s="40"/>
      <c r="F440" s="218" t="s">
        <v>774</v>
      </c>
      <c r="G440" s="40"/>
      <c r="H440" s="40"/>
      <c r="I440" s="219"/>
      <c r="J440" s="40"/>
      <c r="K440" s="40"/>
      <c r="L440" s="44"/>
      <c r="M440" s="220"/>
      <c r="N440" s="22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154</v>
      </c>
      <c r="AU440" s="17" t="s">
        <v>83</v>
      </c>
    </row>
    <row r="441" s="2" customFormat="1">
      <c r="A441" s="38"/>
      <c r="B441" s="39"/>
      <c r="C441" s="40"/>
      <c r="D441" s="222" t="s">
        <v>156</v>
      </c>
      <c r="E441" s="40"/>
      <c r="F441" s="223" t="s">
        <v>775</v>
      </c>
      <c r="G441" s="40"/>
      <c r="H441" s="40"/>
      <c r="I441" s="219"/>
      <c r="J441" s="40"/>
      <c r="K441" s="40"/>
      <c r="L441" s="44"/>
      <c r="M441" s="220"/>
      <c r="N441" s="22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156</v>
      </c>
      <c r="AU441" s="17" t="s">
        <v>83</v>
      </c>
    </row>
    <row r="442" s="13" customFormat="1">
      <c r="A442" s="13"/>
      <c r="B442" s="224"/>
      <c r="C442" s="225"/>
      <c r="D442" s="217" t="s">
        <v>165</v>
      </c>
      <c r="E442" s="226" t="s">
        <v>19</v>
      </c>
      <c r="F442" s="227" t="s">
        <v>776</v>
      </c>
      <c r="G442" s="225"/>
      <c r="H442" s="228">
        <v>331.79000000000002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165</v>
      </c>
      <c r="AU442" s="234" t="s">
        <v>83</v>
      </c>
      <c r="AV442" s="13" t="s">
        <v>83</v>
      </c>
      <c r="AW442" s="13" t="s">
        <v>32</v>
      </c>
      <c r="AX442" s="13" t="s">
        <v>81</v>
      </c>
      <c r="AY442" s="234" t="s">
        <v>144</v>
      </c>
    </row>
    <row r="443" s="2" customFormat="1" ht="16.5" customHeight="1">
      <c r="A443" s="38"/>
      <c r="B443" s="39"/>
      <c r="C443" s="204" t="s">
        <v>777</v>
      </c>
      <c r="D443" s="204" t="s">
        <v>147</v>
      </c>
      <c r="E443" s="205" t="s">
        <v>778</v>
      </c>
      <c r="F443" s="206" t="s">
        <v>779</v>
      </c>
      <c r="G443" s="207" t="s">
        <v>161</v>
      </c>
      <c r="H443" s="208">
        <v>331.79000000000002</v>
      </c>
      <c r="I443" s="209"/>
      <c r="J443" s="210">
        <f>ROUND(I443*H443,2)</f>
        <v>0</v>
      </c>
      <c r="K443" s="206" t="s">
        <v>151</v>
      </c>
      <c r="L443" s="44"/>
      <c r="M443" s="211" t="s">
        <v>19</v>
      </c>
      <c r="N443" s="212" t="s">
        <v>44</v>
      </c>
      <c r="O443" s="84"/>
      <c r="P443" s="213">
        <f>O443*H443</f>
        <v>0</v>
      </c>
      <c r="Q443" s="213">
        <v>0.00025999999999999998</v>
      </c>
      <c r="R443" s="213">
        <f>Q443*H443</f>
        <v>0.086265399999999992</v>
      </c>
      <c r="S443" s="213">
        <v>0</v>
      </c>
      <c r="T443" s="21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15" t="s">
        <v>247</v>
      </c>
      <c r="AT443" s="215" t="s">
        <v>147</v>
      </c>
      <c r="AU443" s="215" t="s">
        <v>83</v>
      </c>
      <c r="AY443" s="17" t="s">
        <v>144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17" t="s">
        <v>81</v>
      </c>
      <c r="BK443" s="216">
        <f>ROUND(I443*H443,2)</f>
        <v>0</v>
      </c>
      <c r="BL443" s="17" t="s">
        <v>247</v>
      </c>
      <c r="BM443" s="215" t="s">
        <v>780</v>
      </c>
    </row>
    <row r="444" s="2" customFormat="1">
      <c r="A444" s="38"/>
      <c r="B444" s="39"/>
      <c r="C444" s="40"/>
      <c r="D444" s="217" t="s">
        <v>154</v>
      </c>
      <c r="E444" s="40"/>
      <c r="F444" s="218" t="s">
        <v>781</v>
      </c>
      <c r="G444" s="40"/>
      <c r="H444" s="40"/>
      <c r="I444" s="219"/>
      <c r="J444" s="40"/>
      <c r="K444" s="40"/>
      <c r="L444" s="44"/>
      <c r="M444" s="220"/>
      <c r="N444" s="221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154</v>
      </c>
      <c r="AU444" s="17" t="s">
        <v>83</v>
      </c>
    </row>
    <row r="445" s="2" customFormat="1">
      <c r="A445" s="38"/>
      <c r="B445" s="39"/>
      <c r="C445" s="40"/>
      <c r="D445" s="222" t="s">
        <v>156</v>
      </c>
      <c r="E445" s="40"/>
      <c r="F445" s="223" t="s">
        <v>782</v>
      </c>
      <c r="G445" s="40"/>
      <c r="H445" s="40"/>
      <c r="I445" s="219"/>
      <c r="J445" s="40"/>
      <c r="K445" s="40"/>
      <c r="L445" s="44"/>
      <c r="M445" s="220"/>
      <c r="N445" s="221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156</v>
      </c>
      <c r="AU445" s="17" t="s">
        <v>83</v>
      </c>
    </row>
    <row r="446" s="12" customFormat="1" ht="22.8" customHeight="1">
      <c r="A446" s="12"/>
      <c r="B446" s="188"/>
      <c r="C446" s="189"/>
      <c r="D446" s="190" t="s">
        <v>72</v>
      </c>
      <c r="E446" s="202" t="s">
        <v>783</v>
      </c>
      <c r="F446" s="202" t="s">
        <v>784</v>
      </c>
      <c r="G446" s="189"/>
      <c r="H446" s="189"/>
      <c r="I446" s="192"/>
      <c r="J446" s="203">
        <f>BK446</f>
        <v>0</v>
      </c>
      <c r="K446" s="189"/>
      <c r="L446" s="194"/>
      <c r="M446" s="195"/>
      <c r="N446" s="196"/>
      <c r="O446" s="196"/>
      <c r="P446" s="197">
        <f>SUM(P447:P451)</f>
        <v>0</v>
      </c>
      <c r="Q446" s="196"/>
      <c r="R446" s="197">
        <f>SUM(R447:R451)</f>
        <v>0.042900000000000001</v>
      </c>
      <c r="S446" s="196"/>
      <c r="T446" s="198">
        <f>SUM(T447:T451)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99" t="s">
        <v>83</v>
      </c>
      <c r="AT446" s="200" t="s">
        <v>72</v>
      </c>
      <c r="AU446" s="200" t="s">
        <v>81</v>
      </c>
      <c r="AY446" s="199" t="s">
        <v>144</v>
      </c>
      <c r="BK446" s="201">
        <f>SUM(BK447:BK451)</f>
        <v>0</v>
      </c>
    </row>
    <row r="447" s="2" customFormat="1" ht="16.5" customHeight="1">
      <c r="A447" s="38"/>
      <c r="B447" s="39"/>
      <c r="C447" s="204" t="s">
        <v>785</v>
      </c>
      <c r="D447" s="204" t="s">
        <v>147</v>
      </c>
      <c r="E447" s="205" t="s">
        <v>786</v>
      </c>
      <c r="F447" s="206" t="s">
        <v>787</v>
      </c>
      <c r="G447" s="207" t="s">
        <v>161</v>
      </c>
      <c r="H447" s="208">
        <v>33</v>
      </c>
      <c r="I447" s="209"/>
      <c r="J447" s="210">
        <f>ROUND(I447*H447,2)</f>
        <v>0</v>
      </c>
      <c r="K447" s="206" t="s">
        <v>151</v>
      </c>
      <c r="L447" s="44"/>
      <c r="M447" s="211" t="s">
        <v>19</v>
      </c>
      <c r="N447" s="212" t="s">
        <v>44</v>
      </c>
      <c r="O447" s="84"/>
      <c r="P447" s="213">
        <f>O447*H447</f>
        <v>0</v>
      </c>
      <c r="Q447" s="213">
        <v>0</v>
      </c>
      <c r="R447" s="213">
        <f>Q447*H447</f>
        <v>0</v>
      </c>
      <c r="S447" s="213">
        <v>0</v>
      </c>
      <c r="T447" s="21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15" t="s">
        <v>247</v>
      </c>
      <c r="AT447" s="215" t="s">
        <v>147</v>
      </c>
      <c r="AU447" s="215" t="s">
        <v>83</v>
      </c>
      <c r="AY447" s="17" t="s">
        <v>144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7" t="s">
        <v>81</v>
      </c>
      <c r="BK447" s="216">
        <f>ROUND(I447*H447,2)</f>
        <v>0</v>
      </c>
      <c r="BL447" s="17" t="s">
        <v>247</v>
      </c>
      <c r="BM447" s="215" t="s">
        <v>788</v>
      </c>
    </row>
    <row r="448" s="2" customFormat="1">
      <c r="A448" s="38"/>
      <c r="B448" s="39"/>
      <c r="C448" s="40"/>
      <c r="D448" s="217" t="s">
        <v>154</v>
      </c>
      <c r="E448" s="40"/>
      <c r="F448" s="218" t="s">
        <v>789</v>
      </c>
      <c r="G448" s="40"/>
      <c r="H448" s="40"/>
      <c r="I448" s="219"/>
      <c r="J448" s="40"/>
      <c r="K448" s="40"/>
      <c r="L448" s="44"/>
      <c r="M448" s="220"/>
      <c r="N448" s="221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154</v>
      </c>
      <c r="AU448" s="17" t="s">
        <v>83</v>
      </c>
    </row>
    <row r="449" s="2" customFormat="1">
      <c r="A449" s="38"/>
      <c r="B449" s="39"/>
      <c r="C449" s="40"/>
      <c r="D449" s="222" t="s">
        <v>156</v>
      </c>
      <c r="E449" s="40"/>
      <c r="F449" s="223" t="s">
        <v>790</v>
      </c>
      <c r="G449" s="40"/>
      <c r="H449" s="40"/>
      <c r="I449" s="219"/>
      <c r="J449" s="40"/>
      <c r="K449" s="40"/>
      <c r="L449" s="44"/>
      <c r="M449" s="220"/>
      <c r="N449" s="22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156</v>
      </c>
      <c r="AU449" s="17" t="s">
        <v>83</v>
      </c>
    </row>
    <row r="450" s="2" customFormat="1" ht="16.5" customHeight="1">
      <c r="A450" s="38"/>
      <c r="B450" s="39"/>
      <c r="C450" s="235" t="s">
        <v>791</v>
      </c>
      <c r="D450" s="235" t="s">
        <v>192</v>
      </c>
      <c r="E450" s="236" t="s">
        <v>792</v>
      </c>
      <c r="F450" s="237" t="s">
        <v>793</v>
      </c>
      <c r="G450" s="238" t="s">
        <v>161</v>
      </c>
      <c r="H450" s="239">
        <v>33</v>
      </c>
      <c r="I450" s="240"/>
      <c r="J450" s="241">
        <f>ROUND(I450*H450,2)</f>
        <v>0</v>
      </c>
      <c r="K450" s="237" t="s">
        <v>151</v>
      </c>
      <c r="L450" s="242"/>
      <c r="M450" s="243" t="s">
        <v>19</v>
      </c>
      <c r="N450" s="244" t="s">
        <v>44</v>
      </c>
      <c r="O450" s="84"/>
      <c r="P450" s="213">
        <f>O450*H450</f>
        <v>0</v>
      </c>
      <c r="Q450" s="213">
        <v>0.0012999999999999999</v>
      </c>
      <c r="R450" s="213">
        <f>Q450*H450</f>
        <v>0.042900000000000001</v>
      </c>
      <c r="S450" s="213">
        <v>0</v>
      </c>
      <c r="T450" s="21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5" t="s">
        <v>312</v>
      </c>
      <c r="AT450" s="215" t="s">
        <v>192</v>
      </c>
      <c r="AU450" s="215" t="s">
        <v>83</v>
      </c>
      <c r="AY450" s="17" t="s">
        <v>144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7" t="s">
        <v>81</v>
      </c>
      <c r="BK450" s="216">
        <f>ROUND(I450*H450,2)</f>
        <v>0</v>
      </c>
      <c r="BL450" s="17" t="s">
        <v>247</v>
      </c>
      <c r="BM450" s="215" t="s">
        <v>794</v>
      </c>
    </row>
    <row r="451" s="2" customFormat="1">
      <c r="A451" s="38"/>
      <c r="B451" s="39"/>
      <c r="C451" s="40"/>
      <c r="D451" s="217" t="s">
        <v>154</v>
      </c>
      <c r="E451" s="40"/>
      <c r="F451" s="218" t="s">
        <v>793</v>
      </c>
      <c r="G451" s="40"/>
      <c r="H451" s="40"/>
      <c r="I451" s="219"/>
      <c r="J451" s="40"/>
      <c r="K451" s="40"/>
      <c r="L451" s="44"/>
      <c r="M451" s="220"/>
      <c r="N451" s="221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154</v>
      </c>
      <c r="AU451" s="17" t="s">
        <v>83</v>
      </c>
    </row>
    <row r="452" s="12" customFormat="1" ht="25.92" customHeight="1">
      <c r="A452" s="12"/>
      <c r="B452" s="188"/>
      <c r="C452" s="189"/>
      <c r="D452" s="190" t="s">
        <v>72</v>
      </c>
      <c r="E452" s="191" t="s">
        <v>795</v>
      </c>
      <c r="F452" s="191" t="s">
        <v>796</v>
      </c>
      <c r="G452" s="189"/>
      <c r="H452" s="189"/>
      <c r="I452" s="192"/>
      <c r="J452" s="193">
        <f>BK452</f>
        <v>0</v>
      </c>
      <c r="K452" s="189"/>
      <c r="L452" s="194"/>
      <c r="M452" s="195"/>
      <c r="N452" s="196"/>
      <c r="O452" s="196"/>
      <c r="P452" s="197">
        <f>SUM(P453:P458)</f>
        <v>0</v>
      </c>
      <c r="Q452" s="196"/>
      <c r="R452" s="197">
        <f>SUM(R453:R458)</f>
        <v>0</v>
      </c>
      <c r="S452" s="196"/>
      <c r="T452" s="198">
        <f>SUM(T453:T458)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99" t="s">
        <v>152</v>
      </c>
      <c r="AT452" s="200" t="s">
        <v>72</v>
      </c>
      <c r="AU452" s="200" t="s">
        <v>73</v>
      </c>
      <c r="AY452" s="199" t="s">
        <v>144</v>
      </c>
      <c r="BK452" s="201">
        <f>SUM(BK453:BK458)</f>
        <v>0</v>
      </c>
    </row>
    <row r="453" s="2" customFormat="1" ht="24.15" customHeight="1">
      <c r="A453" s="38"/>
      <c r="B453" s="39"/>
      <c r="C453" s="204" t="s">
        <v>797</v>
      </c>
      <c r="D453" s="204" t="s">
        <v>147</v>
      </c>
      <c r="E453" s="205" t="s">
        <v>798</v>
      </c>
      <c r="F453" s="206" t="s">
        <v>799</v>
      </c>
      <c r="G453" s="207" t="s">
        <v>800</v>
      </c>
      <c r="H453" s="208">
        <v>24</v>
      </c>
      <c r="I453" s="209"/>
      <c r="J453" s="210">
        <f>ROUND(I453*H453,2)</f>
        <v>0</v>
      </c>
      <c r="K453" s="206" t="s">
        <v>151</v>
      </c>
      <c r="L453" s="44"/>
      <c r="M453" s="211" t="s">
        <v>19</v>
      </c>
      <c r="N453" s="212" t="s">
        <v>44</v>
      </c>
      <c r="O453" s="84"/>
      <c r="P453" s="213">
        <f>O453*H453</f>
        <v>0</v>
      </c>
      <c r="Q453" s="213">
        <v>0</v>
      </c>
      <c r="R453" s="213">
        <f>Q453*H453</f>
        <v>0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494</v>
      </c>
      <c r="AT453" s="215" t="s">
        <v>147</v>
      </c>
      <c r="AU453" s="215" t="s">
        <v>81</v>
      </c>
      <c r="AY453" s="17" t="s">
        <v>144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81</v>
      </c>
      <c r="BK453" s="216">
        <f>ROUND(I453*H453,2)</f>
        <v>0</v>
      </c>
      <c r="BL453" s="17" t="s">
        <v>494</v>
      </c>
      <c r="BM453" s="215" t="s">
        <v>801</v>
      </c>
    </row>
    <row r="454" s="2" customFormat="1">
      <c r="A454" s="38"/>
      <c r="B454" s="39"/>
      <c r="C454" s="40"/>
      <c r="D454" s="217" t="s">
        <v>154</v>
      </c>
      <c r="E454" s="40"/>
      <c r="F454" s="218" t="s">
        <v>802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154</v>
      </c>
      <c r="AU454" s="17" t="s">
        <v>81</v>
      </c>
    </row>
    <row r="455" s="2" customFormat="1">
      <c r="A455" s="38"/>
      <c r="B455" s="39"/>
      <c r="C455" s="40"/>
      <c r="D455" s="222" t="s">
        <v>156</v>
      </c>
      <c r="E455" s="40"/>
      <c r="F455" s="223" t="s">
        <v>803</v>
      </c>
      <c r="G455" s="40"/>
      <c r="H455" s="40"/>
      <c r="I455" s="219"/>
      <c r="J455" s="40"/>
      <c r="K455" s="40"/>
      <c r="L455" s="44"/>
      <c r="M455" s="220"/>
      <c r="N455" s="221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156</v>
      </c>
      <c r="AU455" s="17" t="s">
        <v>81</v>
      </c>
    </row>
    <row r="456" s="2" customFormat="1" ht="44.25" customHeight="1">
      <c r="A456" s="38"/>
      <c r="B456" s="39"/>
      <c r="C456" s="204" t="s">
        <v>804</v>
      </c>
      <c r="D456" s="204" t="s">
        <v>147</v>
      </c>
      <c r="E456" s="205" t="s">
        <v>805</v>
      </c>
      <c r="F456" s="206" t="s">
        <v>806</v>
      </c>
      <c r="G456" s="207" t="s">
        <v>800</v>
      </c>
      <c r="H456" s="208">
        <v>32</v>
      </c>
      <c r="I456" s="209"/>
      <c r="J456" s="210">
        <f>ROUND(I456*H456,2)</f>
        <v>0</v>
      </c>
      <c r="K456" s="206" t="s">
        <v>151</v>
      </c>
      <c r="L456" s="44"/>
      <c r="M456" s="211" t="s">
        <v>19</v>
      </c>
      <c r="N456" s="212" t="s">
        <v>44</v>
      </c>
      <c r="O456" s="84"/>
      <c r="P456" s="213">
        <f>O456*H456</f>
        <v>0</v>
      </c>
      <c r="Q456" s="213">
        <v>0</v>
      </c>
      <c r="R456" s="213">
        <f>Q456*H456</f>
        <v>0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494</v>
      </c>
      <c r="AT456" s="215" t="s">
        <v>147</v>
      </c>
      <c r="AU456" s="215" t="s">
        <v>81</v>
      </c>
      <c r="AY456" s="17" t="s">
        <v>144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81</v>
      </c>
      <c r="BK456" s="216">
        <f>ROUND(I456*H456,2)</f>
        <v>0</v>
      </c>
      <c r="BL456" s="17" t="s">
        <v>494</v>
      </c>
      <c r="BM456" s="215" t="s">
        <v>807</v>
      </c>
    </row>
    <row r="457" s="2" customFormat="1">
      <c r="A457" s="38"/>
      <c r="B457" s="39"/>
      <c r="C457" s="40"/>
      <c r="D457" s="217" t="s">
        <v>154</v>
      </c>
      <c r="E457" s="40"/>
      <c r="F457" s="218" t="s">
        <v>808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154</v>
      </c>
      <c r="AU457" s="17" t="s">
        <v>81</v>
      </c>
    </row>
    <row r="458" s="2" customFormat="1">
      <c r="A458" s="38"/>
      <c r="B458" s="39"/>
      <c r="C458" s="40"/>
      <c r="D458" s="222" t="s">
        <v>156</v>
      </c>
      <c r="E458" s="40"/>
      <c r="F458" s="223" t="s">
        <v>809</v>
      </c>
      <c r="G458" s="40"/>
      <c r="H458" s="40"/>
      <c r="I458" s="219"/>
      <c r="J458" s="40"/>
      <c r="K458" s="40"/>
      <c r="L458" s="44"/>
      <c r="M458" s="220"/>
      <c r="N458" s="221"/>
      <c r="O458" s="84"/>
      <c r="P458" s="84"/>
      <c r="Q458" s="84"/>
      <c r="R458" s="84"/>
      <c r="S458" s="84"/>
      <c r="T458" s="85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156</v>
      </c>
      <c r="AU458" s="17" t="s">
        <v>81</v>
      </c>
    </row>
    <row r="459" s="12" customFormat="1" ht="25.92" customHeight="1">
      <c r="A459" s="12"/>
      <c r="B459" s="188"/>
      <c r="C459" s="189"/>
      <c r="D459" s="190" t="s">
        <v>72</v>
      </c>
      <c r="E459" s="191" t="s">
        <v>810</v>
      </c>
      <c r="F459" s="191" t="s">
        <v>811</v>
      </c>
      <c r="G459" s="189"/>
      <c r="H459" s="189"/>
      <c r="I459" s="192"/>
      <c r="J459" s="193">
        <f>BK459</f>
        <v>0</v>
      </c>
      <c r="K459" s="189"/>
      <c r="L459" s="194"/>
      <c r="M459" s="195"/>
      <c r="N459" s="196"/>
      <c r="O459" s="196"/>
      <c r="P459" s="197">
        <f>P460+P464+P471</f>
        <v>0</v>
      </c>
      <c r="Q459" s="196"/>
      <c r="R459" s="197">
        <f>R460+R464+R471</f>
        <v>0</v>
      </c>
      <c r="S459" s="196"/>
      <c r="T459" s="198">
        <f>T460+T464+T471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99" t="s">
        <v>180</v>
      </c>
      <c r="AT459" s="200" t="s">
        <v>72</v>
      </c>
      <c r="AU459" s="200" t="s">
        <v>73</v>
      </c>
      <c r="AY459" s="199" t="s">
        <v>144</v>
      </c>
      <c r="BK459" s="201">
        <f>BK460+BK464+BK471</f>
        <v>0</v>
      </c>
    </row>
    <row r="460" s="12" customFormat="1" ht="22.8" customHeight="1">
      <c r="A460" s="12"/>
      <c r="B460" s="188"/>
      <c r="C460" s="189"/>
      <c r="D460" s="190" t="s">
        <v>72</v>
      </c>
      <c r="E460" s="202" t="s">
        <v>812</v>
      </c>
      <c r="F460" s="202" t="s">
        <v>813</v>
      </c>
      <c r="G460" s="189"/>
      <c r="H460" s="189"/>
      <c r="I460" s="192"/>
      <c r="J460" s="203">
        <f>BK460</f>
        <v>0</v>
      </c>
      <c r="K460" s="189"/>
      <c r="L460" s="194"/>
      <c r="M460" s="195"/>
      <c r="N460" s="196"/>
      <c r="O460" s="196"/>
      <c r="P460" s="197">
        <f>SUM(P461:P463)</f>
        <v>0</v>
      </c>
      <c r="Q460" s="196"/>
      <c r="R460" s="197">
        <f>SUM(R461:R463)</f>
        <v>0</v>
      </c>
      <c r="S460" s="196"/>
      <c r="T460" s="198">
        <f>SUM(T461:T463)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99" t="s">
        <v>180</v>
      </c>
      <c r="AT460" s="200" t="s">
        <v>72</v>
      </c>
      <c r="AU460" s="200" t="s">
        <v>81</v>
      </c>
      <c r="AY460" s="199" t="s">
        <v>144</v>
      </c>
      <c r="BK460" s="201">
        <f>SUM(BK461:BK463)</f>
        <v>0</v>
      </c>
    </row>
    <row r="461" s="2" customFormat="1" ht="16.5" customHeight="1">
      <c r="A461" s="38"/>
      <c r="B461" s="39"/>
      <c r="C461" s="204" t="s">
        <v>814</v>
      </c>
      <c r="D461" s="204" t="s">
        <v>147</v>
      </c>
      <c r="E461" s="205" t="s">
        <v>815</v>
      </c>
      <c r="F461" s="206" t="s">
        <v>813</v>
      </c>
      <c r="G461" s="207" t="s">
        <v>325</v>
      </c>
      <c r="H461" s="208">
        <v>1</v>
      </c>
      <c r="I461" s="209"/>
      <c r="J461" s="210">
        <f>ROUND(I461*H461,2)</f>
        <v>0</v>
      </c>
      <c r="K461" s="206" t="s">
        <v>151</v>
      </c>
      <c r="L461" s="44"/>
      <c r="M461" s="211" t="s">
        <v>19</v>
      </c>
      <c r="N461" s="212" t="s">
        <v>44</v>
      </c>
      <c r="O461" s="84"/>
      <c r="P461" s="213">
        <f>O461*H461</f>
        <v>0</v>
      </c>
      <c r="Q461" s="213">
        <v>0</v>
      </c>
      <c r="R461" s="213">
        <f>Q461*H461</f>
        <v>0</v>
      </c>
      <c r="S461" s="213">
        <v>0</v>
      </c>
      <c r="T461" s="21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5" t="s">
        <v>816</v>
      </c>
      <c r="AT461" s="215" t="s">
        <v>147</v>
      </c>
      <c r="AU461" s="215" t="s">
        <v>83</v>
      </c>
      <c r="AY461" s="17" t="s">
        <v>144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7" t="s">
        <v>81</v>
      </c>
      <c r="BK461" s="216">
        <f>ROUND(I461*H461,2)</f>
        <v>0</v>
      </c>
      <c r="BL461" s="17" t="s">
        <v>816</v>
      </c>
      <c r="BM461" s="215" t="s">
        <v>817</v>
      </c>
    </row>
    <row r="462" s="2" customFormat="1">
      <c r="A462" s="38"/>
      <c r="B462" s="39"/>
      <c r="C462" s="40"/>
      <c r="D462" s="217" t="s">
        <v>154</v>
      </c>
      <c r="E462" s="40"/>
      <c r="F462" s="218" t="s">
        <v>813</v>
      </c>
      <c r="G462" s="40"/>
      <c r="H462" s="40"/>
      <c r="I462" s="219"/>
      <c r="J462" s="40"/>
      <c r="K462" s="40"/>
      <c r="L462" s="44"/>
      <c r="M462" s="220"/>
      <c r="N462" s="221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154</v>
      </c>
      <c r="AU462" s="17" t="s">
        <v>83</v>
      </c>
    </row>
    <row r="463" s="2" customFormat="1">
      <c r="A463" s="38"/>
      <c r="B463" s="39"/>
      <c r="C463" s="40"/>
      <c r="D463" s="222" t="s">
        <v>156</v>
      </c>
      <c r="E463" s="40"/>
      <c r="F463" s="223" t="s">
        <v>818</v>
      </c>
      <c r="G463" s="40"/>
      <c r="H463" s="40"/>
      <c r="I463" s="219"/>
      <c r="J463" s="40"/>
      <c r="K463" s="40"/>
      <c r="L463" s="44"/>
      <c r="M463" s="220"/>
      <c r="N463" s="221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156</v>
      </c>
      <c r="AU463" s="17" t="s">
        <v>83</v>
      </c>
    </row>
    <row r="464" s="12" customFormat="1" ht="22.8" customHeight="1">
      <c r="A464" s="12"/>
      <c r="B464" s="188"/>
      <c r="C464" s="189"/>
      <c r="D464" s="190" t="s">
        <v>72</v>
      </c>
      <c r="E464" s="202" t="s">
        <v>819</v>
      </c>
      <c r="F464" s="202" t="s">
        <v>820</v>
      </c>
      <c r="G464" s="189"/>
      <c r="H464" s="189"/>
      <c r="I464" s="192"/>
      <c r="J464" s="203">
        <f>BK464</f>
        <v>0</v>
      </c>
      <c r="K464" s="189"/>
      <c r="L464" s="194"/>
      <c r="M464" s="195"/>
      <c r="N464" s="196"/>
      <c r="O464" s="196"/>
      <c r="P464" s="197">
        <f>SUM(P465:P470)</f>
        <v>0</v>
      </c>
      <c r="Q464" s="196"/>
      <c r="R464" s="197">
        <f>SUM(R465:R470)</f>
        <v>0</v>
      </c>
      <c r="S464" s="196"/>
      <c r="T464" s="198">
        <f>SUM(T465:T470)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199" t="s">
        <v>180</v>
      </c>
      <c r="AT464" s="200" t="s">
        <v>72</v>
      </c>
      <c r="AU464" s="200" t="s">
        <v>81</v>
      </c>
      <c r="AY464" s="199" t="s">
        <v>144</v>
      </c>
      <c r="BK464" s="201">
        <f>SUM(BK465:BK470)</f>
        <v>0</v>
      </c>
    </row>
    <row r="465" s="2" customFormat="1" ht="16.5" customHeight="1">
      <c r="A465" s="38"/>
      <c r="B465" s="39"/>
      <c r="C465" s="204" t="s">
        <v>821</v>
      </c>
      <c r="D465" s="204" t="s">
        <v>147</v>
      </c>
      <c r="E465" s="205" t="s">
        <v>822</v>
      </c>
      <c r="F465" s="206" t="s">
        <v>820</v>
      </c>
      <c r="G465" s="207" t="s">
        <v>325</v>
      </c>
      <c r="H465" s="208">
        <v>1</v>
      </c>
      <c r="I465" s="209"/>
      <c r="J465" s="210">
        <f>ROUND(I465*H465,2)</f>
        <v>0</v>
      </c>
      <c r="K465" s="206" t="s">
        <v>151</v>
      </c>
      <c r="L465" s="44"/>
      <c r="M465" s="211" t="s">
        <v>19</v>
      </c>
      <c r="N465" s="212" t="s">
        <v>44</v>
      </c>
      <c r="O465" s="84"/>
      <c r="P465" s="213">
        <f>O465*H465</f>
        <v>0</v>
      </c>
      <c r="Q465" s="213">
        <v>0</v>
      </c>
      <c r="R465" s="213">
        <f>Q465*H465</f>
        <v>0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816</v>
      </c>
      <c r="AT465" s="215" t="s">
        <v>147</v>
      </c>
      <c r="AU465" s="215" t="s">
        <v>83</v>
      </c>
      <c r="AY465" s="17" t="s">
        <v>144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81</v>
      </c>
      <c r="BK465" s="216">
        <f>ROUND(I465*H465,2)</f>
        <v>0</v>
      </c>
      <c r="BL465" s="17" t="s">
        <v>816</v>
      </c>
      <c r="BM465" s="215" t="s">
        <v>823</v>
      </c>
    </row>
    <row r="466" s="2" customFormat="1">
      <c r="A466" s="38"/>
      <c r="B466" s="39"/>
      <c r="C466" s="40"/>
      <c r="D466" s="217" t="s">
        <v>154</v>
      </c>
      <c r="E466" s="40"/>
      <c r="F466" s="218" t="s">
        <v>820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154</v>
      </c>
      <c r="AU466" s="17" t="s">
        <v>83</v>
      </c>
    </row>
    <row r="467" s="2" customFormat="1">
      <c r="A467" s="38"/>
      <c r="B467" s="39"/>
      <c r="C467" s="40"/>
      <c r="D467" s="222" t="s">
        <v>156</v>
      </c>
      <c r="E467" s="40"/>
      <c r="F467" s="223" t="s">
        <v>824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156</v>
      </c>
      <c r="AU467" s="17" t="s">
        <v>83</v>
      </c>
    </row>
    <row r="468" s="2" customFormat="1" ht="16.5" customHeight="1">
      <c r="A468" s="38"/>
      <c r="B468" s="39"/>
      <c r="C468" s="204" t="s">
        <v>825</v>
      </c>
      <c r="D468" s="204" t="s">
        <v>147</v>
      </c>
      <c r="E468" s="205" t="s">
        <v>826</v>
      </c>
      <c r="F468" s="206" t="s">
        <v>827</v>
      </c>
      <c r="G468" s="207" t="s">
        <v>325</v>
      </c>
      <c r="H468" s="208">
        <v>1</v>
      </c>
      <c r="I468" s="209"/>
      <c r="J468" s="210">
        <f>ROUND(I468*H468,2)</f>
        <v>0</v>
      </c>
      <c r="K468" s="206" t="s">
        <v>151</v>
      </c>
      <c r="L468" s="44"/>
      <c r="M468" s="211" t="s">
        <v>19</v>
      </c>
      <c r="N468" s="212" t="s">
        <v>44</v>
      </c>
      <c r="O468" s="84"/>
      <c r="P468" s="213">
        <f>O468*H468</f>
        <v>0</v>
      </c>
      <c r="Q468" s="213">
        <v>0</v>
      </c>
      <c r="R468" s="213">
        <f>Q468*H468</f>
        <v>0</v>
      </c>
      <c r="S468" s="213">
        <v>0</v>
      </c>
      <c r="T468" s="21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5" t="s">
        <v>816</v>
      </c>
      <c r="AT468" s="215" t="s">
        <v>147</v>
      </c>
      <c r="AU468" s="215" t="s">
        <v>83</v>
      </c>
      <c r="AY468" s="17" t="s">
        <v>144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7" t="s">
        <v>81</v>
      </c>
      <c r="BK468" s="216">
        <f>ROUND(I468*H468,2)</f>
        <v>0</v>
      </c>
      <c r="BL468" s="17" t="s">
        <v>816</v>
      </c>
      <c r="BM468" s="215" t="s">
        <v>828</v>
      </c>
    </row>
    <row r="469" s="2" customFormat="1">
      <c r="A469" s="38"/>
      <c r="B469" s="39"/>
      <c r="C469" s="40"/>
      <c r="D469" s="217" t="s">
        <v>154</v>
      </c>
      <c r="E469" s="40"/>
      <c r="F469" s="218" t="s">
        <v>827</v>
      </c>
      <c r="G469" s="40"/>
      <c r="H469" s="40"/>
      <c r="I469" s="219"/>
      <c r="J469" s="40"/>
      <c r="K469" s="40"/>
      <c r="L469" s="44"/>
      <c r="M469" s="220"/>
      <c r="N469" s="221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154</v>
      </c>
      <c r="AU469" s="17" t="s">
        <v>83</v>
      </c>
    </row>
    <row r="470" s="2" customFormat="1">
      <c r="A470" s="38"/>
      <c r="B470" s="39"/>
      <c r="C470" s="40"/>
      <c r="D470" s="222" t="s">
        <v>156</v>
      </c>
      <c r="E470" s="40"/>
      <c r="F470" s="223" t="s">
        <v>829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156</v>
      </c>
      <c r="AU470" s="17" t="s">
        <v>83</v>
      </c>
    </row>
    <row r="471" s="12" customFormat="1" ht="22.8" customHeight="1">
      <c r="A471" s="12"/>
      <c r="B471" s="188"/>
      <c r="C471" s="189"/>
      <c r="D471" s="190" t="s">
        <v>72</v>
      </c>
      <c r="E471" s="202" t="s">
        <v>830</v>
      </c>
      <c r="F471" s="202" t="s">
        <v>831</v>
      </c>
      <c r="G471" s="189"/>
      <c r="H471" s="189"/>
      <c r="I471" s="192"/>
      <c r="J471" s="203">
        <f>BK471</f>
        <v>0</v>
      </c>
      <c r="K471" s="189"/>
      <c r="L471" s="194"/>
      <c r="M471" s="195"/>
      <c r="N471" s="196"/>
      <c r="O471" s="196"/>
      <c r="P471" s="197">
        <f>SUM(P472:P474)</f>
        <v>0</v>
      </c>
      <c r="Q471" s="196"/>
      <c r="R471" s="197">
        <f>SUM(R472:R474)</f>
        <v>0</v>
      </c>
      <c r="S471" s="196"/>
      <c r="T471" s="198">
        <f>SUM(T472:T474)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99" t="s">
        <v>180</v>
      </c>
      <c r="AT471" s="200" t="s">
        <v>72</v>
      </c>
      <c r="AU471" s="200" t="s">
        <v>81</v>
      </c>
      <c r="AY471" s="199" t="s">
        <v>144</v>
      </c>
      <c r="BK471" s="201">
        <f>SUM(BK472:BK474)</f>
        <v>0</v>
      </c>
    </row>
    <row r="472" s="2" customFormat="1" ht="16.5" customHeight="1">
      <c r="A472" s="38"/>
      <c r="B472" s="39"/>
      <c r="C472" s="204" t="s">
        <v>832</v>
      </c>
      <c r="D472" s="204" t="s">
        <v>147</v>
      </c>
      <c r="E472" s="205" t="s">
        <v>833</v>
      </c>
      <c r="F472" s="206" t="s">
        <v>831</v>
      </c>
      <c r="G472" s="207" t="s">
        <v>325</v>
      </c>
      <c r="H472" s="208">
        <v>1</v>
      </c>
      <c r="I472" s="209"/>
      <c r="J472" s="210">
        <f>ROUND(I472*H472,2)</f>
        <v>0</v>
      </c>
      <c r="K472" s="206" t="s">
        <v>151</v>
      </c>
      <c r="L472" s="44"/>
      <c r="M472" s="211" t="s">
        <v>19</v>
      </c>
      <c r="N472" s="212" t="s">
        <v>44</v>
      </c>
      <c r="O472" s="84"/>
      <c r="P472" s="213">
        <f>O472*H472</f>
        <v>0</v>
      </c>
      <c r="Q472" s="213">
        <v>0</v>
      </c>
      <c r="R472" s="213">
        <f>Q472*H472</f>
        <v>0</v>
      </c>
      <c r="S472" s="213">
        <v>0</v>
      </c>
      <c r="T472" s="21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5" t="s">
        <v>816</v>
      </c>
      <c r="AT472" s="215" t="s">
        <v>147</v>
      </c>
      <c r="AU472" s="215" t="s">
        <v>83</v>
      </c>
      <c r="AY472" s="17" t="s">
        <v>144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7" t="s">
        <v>81</v>
      </c>
      <c r="BK472" s="216">
        <f>ROUND(I472*H472,2)</f>
        <v>0</v>
      </c>
      <c r="BL472" s="17" t="s">
        <v>816</v>
      </c>
      <c r="BM472" s="215" t="s">
        <v>834</v>
      </c>
    </row>
    <row r="473" s="2" customFormat="1">
      <c r="A473" s="38"/>
      <c r="B473" s="39"/>
      <c r="C473" s="40"/>
      <c r="D473" s="217" t="s">
        <v>154</v>
      </c>
      <c r="E473" s="40"/>
      <c r="F473" s="218" t="s">
        <v>831</v>
      </c>
      <c r="G473" s="40"/>
      <c r="H473" s="40"/>
      <c r="I473" s="219"/>
      <c r="J473" s="40"/>
      <c r="K473" s="40"/>
      <c r="L473" s="44"/>
      <c r="M473" s="220"/>
      <c r="N473" s="221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154</v>
      </c>
      <c r="AU473" s="17" t="s">
        <v>83</v>
      </c>
    </row>
    <row r="474" s="2" customFormat="1">
      <c r="A474" s="38"/>
      <c r="B474" s="39"/>
      <c r="C474" s="40"/>
      <c r="D474" s="222" t="s">
        <v>156</v>
      </c>
      <c r="E474" s="40"/>
      <c r="F474" s="223" t="s">
        <v>835</v>
      </c>
      <c r="G474" s="40"/>
      <c r="H474" s="40"/>
      <c r="I474" s="219"/>
      <c r="J474" s="40"/>
      <c r="K474" s="40"/>
      <c r="L474" s="44"/>
      <c r="M474" s="246"/>
      <c r="N474" s="247"/>
      <c r="O474" s="248"/>
      <c r="P474" s="248"/>
      <c r="Q474" s="248"/>
      <c r="R474" s="248"/>
      <c r="S474" s="248"/>
      <c r="T474" s="249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156</v>
      </c>
      <c r="AU474" s="17" t="s">
        <v>83</v>
      </c>
    </row>
    <row r="475" s="2" customFormat="1" ht="6.96" customHeight="1">
      <c r="A475" s="38"/>
      <c r="B475" s="59"/>
      <c r="C475" s="60"/>
      <c r="D475" s="60"/>
      <c r="E475" s="60"/>
      <c r="F475" s="60"/>
      <c r="G475" s="60"/>
      <c r="H475" s="60"/>
      <c r="I475" s="60"/>
      <c r="J475" s="60"/>
      <c r="K475" s="60"/>
      <c r="L475" s="44"/>
      <c r="M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</row>
  </sheetData>
  <sheetProtection sheet="1" autoFilter="0" formatColumns="0" formatRows="0" objects="1" scenarios="1" spinCount="100000" saltValue="nhoJUoz4KMoQxLqgmaGAQchNubbkNLkiui+e+GIHCcev/XGoB5N6umIkJJQfS0dtv5+y1D4tCAGjY4b14Hb1MA==" hashValue="0YCETLO+jrDhft7ZmnZ3j8tQdbOJr9Cr43tHZxFKO5gITd5be73tKVqYlc6FI2HHpwfVqm+ChQ73ZzctIIqeuA==" algorithmName="SHA-512" password="CC35"/>
  <autoFilter ref="C101:K474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7" r:id="rId1" display="https://podminky.urs.cz/item/CS_URS_2023_02/317142424"/>
    <hyperlink ref="F110" r:id="rId2" display="https://podminky.urs.cz/item/CS_URS_2023_02/342272235"/>
    <hyperlink ref="F115" r:id="rId3" display="https://podminky.urs.cz/item/CS_URS_2023_02/612131101"/>
    <hyperlink ref="F119" r:id="rId4" display="https://podminky.urs.cz/item/CS_URS_2023_02/612142001"/>
    <hyperlink ref="F123" r:id="rId5" display="https://podminky.urs.cz/item/CS_URS_2023_02/612311131"/>
    <hyperlink ref="F126" r:id="rId6" display="https://podminky.urs.cz/item/CS_URS_2023_02/612315222"/>
    <hyperlink ref="F133" r:id="rId7" display="https://podminky.urs.cz/item/CS_URS_2023_02/619995001"/>
    <hyperlink ref="F136" r:id="rId8" display="https://podminky.urs.cz/item/CS_URS_2023_02/642944121"/>
    <hyperlink ref="F140" r:id="rId9" display="https://podminky.urs.cz/item/CS_URS_2023_02/949101111"/>
    <hyperlink ref="F144" r:id="rId10" display="https://podminky.urs.cz/item/CS_URS_2023_02/953961113"/>
    <hyperlink ref="F151" r:id="rId11" display="https://podminky.urs.cz/item/CS_URS_2023_02/953961114"/>
    <hyperlink ref="F154" r:id="rId12" display="https://podminky.urs.cz/item/CS_URS_2023_02/962031133"/>
    <hyperlink ref="F158" r:id="rId13" display="https://podminky.urs.cz/item/CS_URS_2023_02/965042221"/>
    <hyperlink ref="F162" r:id="rId14" display="https://podminky.urs.cz/item/CS_URS_2023_02/965046111"/>
    <hyperlink ref="F166" r:id="rId15" display="https://podminky.urs.cz/item/CS_URS_2023_02/965046119"/>
    <hyperlink ref="F170" r:id="rId16" display="https://podminky.urs.cz/item/CS_URS_2023_02/978013191"/>
    <hyperlink ref="F174" r:id="rId17" display="https://podminky.urs.cz/item/CS_URS_2023_02/997013153"/>
    <hyperlink ref="F177" r:id="rId18" display="https://podminky.urs.cz/item/CS_URS_2023_02/997013501"/>
    <hyperlink ref="F180" r:id="rId19" display="https://podminky.urs.cz/item/CS_URS_2023_02/997013509"/>
    <hyperlink ref="F184" r:id="rId20" display="https://podminky.urs.cz/item/CS_URS_2023_02/997013631"/>
    <hyperlink ref="F187" r:id="rId21" display="https://podminky.urs.cz/item/CS_URS_2023_02/997013813"/>
    <hyperlink ref="F198" r:id="rId22" display="https://podminky.urs.cz/item/CS_URS_2023_02/725291641"/>
    <hyperlink ref="F201" r:id="rId23" display="https://podminky.urs.cz/item/CS_URS_2023_02/725291706"/>
    <hyperlink ref="F204" r:id="rId24" display="https://podminky.urs.cz/item/CS_URS_2023_02/725291712"/>
    <hyperlink ref="F207" r:id="rId25" display="https://podminky.urs.cz/item/CS_URS_2023_02/725291722"/>
    <hyperlink ref="F217" r:id="rId26" display="https://podminky.urs.cz/item/CS_URS_2023_02/741310003"/>
    <hyperlink ref="F228" r:id="rId27" display="https://podminky.urs.cz/item/CS_URS_2023_02/786681001"/>
    <hyperlink ref="F233" r:id="rId28" display="https://podminky.urs.cz/item/CS_URS_2023_02/763111313"/>
    <hyperlink ref="F238" r:id="rId29" display="https://podminky.urs.cz/item/CS_URS_2023_02/763135101"/>
    <hyperlink ref="F245" r:id="rId30" display="https://podminky.urs.cz/item/CS_URS_2023_02/763135812"/>
    <hyperlink ref="F248" r:id="rId31" display="https://podminky.urs.cz/item/CS_URS_2023_02/998763302"/>
    <hyperlink ref="F251" r:id="rId32" display="https://podminky.urs.cz/item/CS_URS_2023_02/998763381"/>
    <hyperlink ref="F255" r:id="rId33" display="https://podminky.urs.cz/item/CS_URS_2023_02/766621501"/>
    <hyperlink ref="F260" r:id="rId34" display="https://podminky.urs.cz/item/CS_URS_2023_02/766622115"/>
    <hyperlink ref="F265" r:id="rId35" display="https://podminky.urs.cz/item/CS_URS_2023_02/766662811"/>
    <hyperlink ref="F268" r:id="rId36" display="https://podminky.urs.cz/item/CS_URS_2023_02/767641112"/>
    <hyperlink ref="F279" r:id="rId37" display="https://podminky.urs.cz/item/CS_URS_2023_02/766691914"/>
    <hyperlink ref="F282" r:id="rId38" display="https://podminky.urs.cz/item/CS_URS_2023_02/766811111"/>
    <hyperlink ref="F286" r:id="rId39" display="https://podminky.urs.cz/item/CS_URS_2023_02/766812840"/>
    <hyperlink ref="F290" r:id="rId40" display="https://podminky.urs.cz/item/CS_URS_2023_02/998766102"/>
    <hyperlink ref="F294" r:id="rId41" display="https://podminky.urs.cz/item/CS_URS_2023_02/767995113"/>
    <hyperlink ref="F304" r:id="rId42" display="https://podminky.urs.cz/item/CS_URS_2023_02/771121011"/>
    <hyperlink ref="F308" r:id="rId43" display="https://podminky.urs.cz/item/CS_URS_2023_02/771161011"/>
    <hyperlink ref="F313" r:id="rId44" display="https://podminky.urs.cz/item/CS_URS_2023_02/771571810"/>
    <hyperlink ref="F316" r:id="rId45" display="https://podminky.urs.cz/item/CS_URS_2023_02/771574262.1"/>
    <hyperlink ref="F322" r:id="rId46" display="https://podminky.urs.cz/item/CS_URS_2023_02/771577114"/>
    <hyperlink ref="F325" r:id="rId47" display="https://podminky.urs.cz/item/CS_URS_2023_02/775141124"/>
    <hyperlink ref="F335" r:id="rId48" display="https://podminky.urs.cz/item/CS_URS_2023_02/776111116"/>
    <hyperlink ref="F339" r:id="rId49" display="https://podminky.urs.cz/item/CS_URS_2023_02/776111311"/>
    <hyperlink ref="F342" r:id="rId50" display="https://podminky.urs.cz/item/CS_URS_2023_02/776121112"/>
    <hyperlink ref="F345" r:id="rId51" display="https://podminky.urs.cz/item/CS_URS_2023_02/776141114"/>
    <hyperlink ref="F348" r:id="rId52" display="https://podminky.urs.cz/item/CS_URS_2023_02/776201812"/>
    <hyperlink ref="F351" r:id="rId53" display="https://podminky.urs.cz/item/CS_URS_2023_02/776231111"/>
    <hyperlink ref="F361" r:id="rId54" display="https://podminky.urs.cz/item/CS_URS_2023_02/776411224"/>
    <hyperlink ref="F365" r:id="rId55" display="https://podminky.urs.cz/item/CS_URS_2023_02/776421311"/>
    <hyperlink ref="F370" r:id="rId56" display="https://podminky.urs.cz/item/CS_URS_2023_02/998776102"/>
    <hyperlink ref="F374" r:id="rId57" display="https://podminky.urs.cz/item/CS_URS_2023_02/781121011"/>
    <hyperlink ref="F382" r:id="rId58" display="https://podminky.urs.cz/item/CS_URS_2023_02/781151031"/>
    <hyperlink ref="F385" r:id="rId59" display="https://podminky.urs.cz/item/CS_URS_2023_02/781151041"/>
    <hyperlink ref="F388" r:id="rId60" display="https://podminky.urs.cz/item/CS_URS_2023_02/781471810"/>
    <hyperlink ref="F391" r:id="rId61" display="https://podminky.urs.cz/item/CS_URS_2023_02/781474113"/>
    <hyperlink ref="F397" r:id="rId62" display="https://podminky.urs.cz/item/CS_URS_2023_02/781477114"/>
    <hyperlink ref="F400" r:id="rId63" display="https://podminky.urs.cz/item/CS_URS_2023_02/781494511"/>
    <hyperlink ref="F403" r:id="rId64" display="https://podminky.urs.cz/item/CS_URS_2023_02/781495115"/>
    <hyperlink ref="F407" r:id="rId65" display="https://podminky.urs.cz/item/CS_URS_2023_02/783301303"/>
    <hyperlink ref="F410" r:id="rId66" display="https://podminky.urs.cz/item/CS_URS_2023_02/783301401"/>
    <hyperlink ref="F413" r:id="rId67" display="https://podminky.urs.cz/item/CS_URS_2023_02/783314101"/>
    <hyperlink ref="F416" r:id="rId68" display="https://podminky.urs.cz/item/CS_URS_2023_02/783315101"/>
    <hyperlink ref="F419" r:id="rId69" display="https://podminky.urs.cz/item/CS_URS_2023_02/783317101"/>
    <hyperlink ref="F422" r:id="rId70" display="https://podminky.urs.cz/item/CS_URS_2023_02/783343101"/>
    <hyperlink ref="F426" r:id="rId71" display="https://podminky.urs.cz/item/CS_URS_2023_02/784171101"/>
    <hyperlink ref="F431" r:id="rId72" display="https://podminky.urs.cz/item/CS_URS_2023_02/784171111"/>
    <hyperlink ref="F436" r:id="rId73" display="https://podminky.urs.cz/item/CS_URS_2023_02/784171121"/>
    <hyperlink ref="F441" r:id="rId74" display="https://podminky.urs.cz/item/CS_URS_2023_02/784181101"/>
    <hyperlink ref="F445" r:id="rId75" display="https://podminky.urs.cz/item/CS_URS_2023_02/784211101"/>
    <hyperlink ref="F449" r:id="rId76" display="https://podminky.urs.cz/item/CS_URS_2023_02/786624111"/>
    <hyperlink ref="F455" r:id="rId77" display="https://podminky.urs.cz/item/CS_URS_2023_02/HZS1302"/>
    <hyperlink ref="F458" r:id="rId78" display="https://podminky.urs.cz/item/CS_URS_2023_02/HZS2491"/>
    <hyperlink ref="F463" r:id="rId79" display="https://podminky.urs.cz/item/CS_URS_2023_02/020001000"/>
    <hyperlink ref="F467" r:id="rId80" display="https://podminky.urs.cz/item/CS_URS_2023_02/040001000"/>
    <hyperlink ref="F470" r:id="rId81" display="https://podminky.urs.cz/item/CS_URS_2023_02/045002000"/>
    <hyperlink ref="F474" r:id="rId82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gynekologicko-porodního a novorozeneckého oddělení nemocnice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836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">
        <v>34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36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ROUND((SUM(BE88:BE415)),  2)</f>
        <v>0</v>
      </c>
      <c r="G33" s="38"/>
      <c r="H33" s="38"/>
      <c r="I33" s="148">
        <v>0.20999999999999999</v>
      </c>
      <c r="J33" s="147">
        <f>ROUND(((SUM(BE88:BE415))*I33),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ROUND((SUM(BF88:BF415)),  2)</f>
        <v>0</v>
      </c>
      <c r="G34" s="38"/>
      <c r="H34" s="38"/>
      <c r="I34" s="148">
        <v>0.14999999999999999</v>
      </c>
      <c r="J34" s="147">
        <f>ROUND(((SUM(BF88:BF415))*I34),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ROUND((SUM(BG88:BG415)),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ROUND((SUM(BH88:BH415)),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ROUND((SUM(BI88:BI415)),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gynekologicko-porodního a novorozeneckého oddělení nemocnice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ZTI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Havíčov, p.o.</v>
      </c>
      <c r="G52" s="40"/>
      <c r="H52" s="40"/>
      <c r="I52" s="32" t="s">
        <v>23</v>
      </c>
      <c r="J52" s="72" t="str">
        <f>IF(J12="","",J12)</f>
        <v>7. 11. 2023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837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838</v>
      </c>
      <c r="E62" s="174"/>
      <c r="F62" s="174"/>
      <c r="G62" s="174"/>
      <c r="H62" s="174"/>
      <c r="I62" s="174"/>
      <c r="J62" s="175">
        <f>J153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112</v>
      </c>
      <c r="E63" s="174"/>
      <c r="F63" s="174"/>
      <c r="G63" s="174"/>
      <c r="H63" s="174"/>
      <c r="I63" s="174"/>
      <c r="J63" s="175">
        <f>J231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839</v>
      </c>
      <c r="E64" s="174"/>
      <c r="F64" s="174"/>
      <c r="G64" s="174"/>
      <c r="H64" s="174"/>
      <c r="I64" s="174"/>
      <c r="J64" s="175">
        <f>J319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840</v>
      </c>
      <c r="E65" s="174"/>
      <c r="F65" s="174"/>
      <c r="G65" s="174"/>
      <c r="H65" s="174"/>
      <c r="I65" s="174"/>
      <c r="J65" s="175">
        <f>J329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841</v>
      </c>
      <c r="E66" s="174"/>
      <c r="F66" s="174"/>
      <c r="G66" s="174"/>
      <c r="H66" s="174"/>
      <c r="I66" s="174"/>
      <c r="J66" s="175">
        <f>J355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842</v>
      </c>
      <c r="E67" s="174"/>
      <c r="F67" s="174"/>
      <c r="G67" s="174"/>
      <c r="H67" s="174"/>
      <c r="I67" s="174"/>
      <c r="J67" s="175">
        <f>J372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124</v>
      </c>
      <c r="E68" s="168"/>
      <c r="F68" s="168"/>
      <c r="G68" s="168"/>
      <c r="H68" s="168"/>
      <c r="I68" s="168"/>
      <c r="J68" s="169">
        <f>J400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129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Rekonstrukce gynekologicko-porodního a novorozeneckého oddělení nemocnice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100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02 - ZTI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Nemocnice Havíčov, p.o.</v>
      </c>
      <c r="G82" s="40"/>
      <c r="H82" s="40"/>
      <c r="I82" s="32" t="s">
        <v>23</v>
      </c>
      <c r="J82" s="72" t="str">
        <f>IF(J12="","",J12)</f>
        <v>7. 11. 2023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>Amun Pro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130</v>
      </c>
      <c r="D87" s="180" t="s">
        <v>58</v>
      </c>
      <c r="E87" s="180" t="s">
        <v>54</v>
      </c>
      <c r="F87" s="180" t="s">
        <v>55</v>
      </c>
      <c r="G87" s="180" t="s">
        <v>131</v>
      </c>
      <c r="H87" s="180" t="s">
        <v>132</v>
      </c>
      <c r="I87" s="180" t="s">
        <v>133</v>
      </c>
      <c r="J87" s="180" t="s">
        <v>104</v>
      </c>
      <c r="K87" s="181" t="s">
        <v>134</v>
      </c>
      <c r="L87" s="182"/>
      <c r="M87" s="92" t="s">
        <v>19</v>
      </c>
      <c r="N87" s="93" t="s">
        <v>43</v>
      </c>
      <c r="O87" s="93" t="s">
        <v>135</v>
      </c>
      <c r="P87" s="93" t="s">
        <v>136</v>
      </c>
      <c r="Q87" s="93" t="s">
        <v>137</v>
      </c>
      <c r="R87" s="93" t="s">
        <v>138</v>
      </c>
      <c r="S87" s="93" t="s">
        <v>139</v>
      </c>
      <c r="T87" s="94" t="s">
        <v>140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141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P89+P400</f>
        <v>0</v>
      </c>
      <c r="Q88" s="96"/>
      <c r="R88" s="185">
        <f>R89+R400</f>
        <v>0.67883999999999989</v>
      </c>
      <c r="S88" s="96"/>
      <c r="T88" s="186">
        <f>T89+T400</f>
        <v>0.60728999999999989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72</v>
      </c>
      <c r="AU88" s="17" t="s">
        <v>105</v>
      </c>
      <c r="BK88" s="187">
        <f>BK89+BK400</f>
        <v>0</v>
      </c>
    </row>
    <row r="89" s="12" customFormat="1" ht="25.92" customHeight="1">
      <c r="A89" s="12"/>
      <c r="B89" s="188"/>
      <c r="C89" s="189"/>
      <c r="D89" s="190" t="s">
        <v>72</v>
      </c>
      <c r="E89" s="191" t="s">
        <v>305</v>
      </c>
      <c r="F89" s="191" t="s">
        <v>306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P90+P153+P231+P319+P329+P355+P372</f>
        <v>0</v>
      </c>
      <c r="Q89" s="196"/>
      <c r="R89" s="197">
        <f>R90+R153+R231+R319+R329+R355+R372</f>
        <v>0.67883999999999989</v>
      </c>
      <c r="S89" s="196"/>
      <c r="T89" s="198">
        <f>T90+T153+T231+T319+T329+T355+T372</f>
        <v>0.60728999999999989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83</v>
      </c>
      <c r="AT89" s="200" t="s">
        <v>72</v>
      </c>
      <c r="AU89" s="200" t="s">
        <v>73</v>
      </c>
      <c r="AY89" s="199" t="s">
        <v>144</v>
      </c>
      <c r="BK89" s="201">
        <f>BK90+BK153+BK231+BK319+BK329+BK355+BK372</f>
        <v>0</v>
      </c>
    </row>
    <row r="90" s="12" customFormat="1" ht="22.8" customHeight="1">
      <c r="A90" s="12"/>
      <c r="B90" s="188"/>
      <c r="C90" s="189"/>
      <c r="D90" s="190" t="s">
        <v>72</v>
      </c>
      <c r="E90" s="202" t="s">
        <v>843</v>
      </c>
      <c r="F90" s="202" t="s">
        <v>844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SUM(P91:P152)</f>
        <v>0</v>
      </c>
      <c r="Q90" s="196"/>
      <c r="R90" s="197">
        <f>SUM(R91:R152)</f>
        <v>0.036639999999999999</v>
      </c>
      <c r="S90" s="196"/>
      <c r="T90" s="198">
        <f>SUM(T91:T152)</f>
        <v>0.051959999999999992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83</v>
      </c>
      <c r="AT90" s="200" t="s">
        <v>72</v>
      </c>
      <c r="AU90" s="200" t="s">
        <v>81</v>
      </c>
      <c r="AY90" s="199" t="s">
        <v>144</v>
      </c>
      <c r="BK90" s="201">
        <f>SUM(BK91:BK152)</f>
        <v>0</v>
      </c>
    </row>
    <row r="91" s="2" customFormat="1" ht="16.5" customHeight="1">
      <c r="A91" s="38"/>
      <c r="B91" s="39"/>
      <c r="C91" s="204" t="s">
        <v>81</v>
      </c>
      <c r="D91" s="204" t="s">
        <v>147</v>
      </c>
      <c r="E91" s="205" t="s">
        <v>845</v>
      </c>
      <c r="F91" s="206" t="s">
        <v>846</v>
      </c>
      <c r="G91" s="207" t="s">
        <v>203</v>
      </c>
      <c r="H91" s="208">
        <v>14</v>
      </c>
      <c r="I91" s="209"/>
      <c r="J91" s="210">
        <f>ROUND(I91*H91,2)</f>
        <v>0</v>
      </c>
      <c r="K91" s="206" t="s">
        <v>151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0.0020999999999999999</v>
      </c>
      <c r="T91" s="214">
        <f>S91*H91</f>
        <v>0.029399999999999999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247</v>
      </c>
      <c r="AT91" s="215" t="s">
        <v>147</v>
      </c>
      <c r="AU91" s="215" t="s">
        <v>83</v>
      </c>
      <c r="AY91" s="17" t="s">
        <v>144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247</v>
      </c>
      <c r="BM91" s="215" t="s">
        <v>847</v>
      </c>
    </row>
    <row r="92" s="2" customFormat="1">
      <c r="A92" s="38"/>
      <c r="B92" s="39"/>
      <c r="C92" s="40"/>
      <c r="D92" s="217" t="s">
        <v>154</v>
      </c>
      <c r="E92" s="40"/>
      <c r="F92" s="218" t="s">
        <v>846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154</v>
      </c>
      <c r="AU92" s="17" t="s">
        <v>83</v>
      </c>
    </row>
    <row r="93" s="2" customFormat="1">
      <c r="A93" s="38"/>
      <c r="B93" s="39"/>
      <c r="C93" s="40"/>
      <c r="D93" s="222" t="s">
        <v>156</v>
      </c>
      <c r="E93" s="40"/>
      <c r="F93" s="223" t="s">
        <v>848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156</v>
      </c>
      <c r="AU93" s="17" t="s">
        <v>83</v>
      </c>
    </row>
    <row r="94" s="13" customFormat="1">
      <c r="A94" s="13"/>
      <c r="B94" s="224"/>
      <c r="C94" s="225"/>
      <c r="D94" s="217" t="s">
        <v>165</v>
      </c>
      <c r="E94" s="226" t="s">
        <v>19</v>
      </c>
      <c r="F94" s="227" t="s">
        <v>83</v>
      </c>
      <c r="G94" s="225"/>
      <c r="H94" s="228">
        <v>2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165</v>
      </c>
      <c r="AU94" s="234" t="s">
        <v>83</v>
      </c>
      <c r="AV94" s="13" t="s">
        <v>83</v>
      </c>
      <c r="AW94" s="13" t="s">
        <v>32</v>
      </c>
      <c r="AX94" s="13" t="s">
        <v>73</v>
      </c>
      <c r="AY94" s="234" t="s">
        <v>144</v>
      </c>
    </row>
    <row r="95" s="13" customFormat="1">
      <c r="A95" s="13"/>
      <c r="B95" s="224"/>
      <c r="C95" s="225"/>
      <c r="D95" s="217" t="s">
        <v>165</v>
      </c>
      <c r="E95" s="226" t="s">
        <v>19</v>
      </c>
      <c r="F95" s="227" t="s">
        <v>83</v>
      </c>
      <c r="G95" s="225"/>
      <c r="H95" s="228">
        <v>2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165</v>
      </c>
      <c r="AU95" s="234" t="s">
        <v>83</v>
      </c>
      <c r="AV95" s="13" t="s">
        <v>83</v>
      </c>
      <c r="AW95" s="13" t="s">
        <v>32</v>
      </c>
      <c r="AX95" s="13" t="s">
        <v>73</v>
      </c>
      <c r="AY95" s="234" t="s">
        <v>144</v>
      </c>
    </row>
    <row r="96" s="13" customFormat="1">
      <c r="A96" s="13"/>
      <c r="B96" s="224"/>
      <c r="C96" s="225"/>
      <c r="D96" s="217" t="s">
        <v>165</v>
      </c>
      <c r="E96" s="226" t="s">
        <v>19</v>
      </c>
      <c r="F96" s="227" t="s">
        <v>214</v>
      </c>
      <c r="G96" s="225"/>
      <c r="H96" s="228">
        <v>10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165</v>
      </c>
      <c r="AU96" s="234" t="s">
        <v>83</v>
      </c>
      <c r="AV96" s="13" t="s">
        <v>83</v>
      </c>
      <c r="AW96" s="13" t="s">
        <v>32</v>
      </c>
      <c r="AX96" s="13" t="s">
        <v>73</v>
      </c>
      <c r="AY96" s="234" t="s">
        <v>144</v>
      </c>
    </row>
    <row r="97" s="14" customFormat="1">
      <c r="A97" s="14"/>
      <c r="B97" s="250"/>
      <c r="C97" s="251"/>
      <c r="D97" s="217" t="s">
        <v>165</v>
      </c>
      <c r="E97" s="252" t="s">
        <v>19</v>
      </c>
      <c r="F97" s="253" t="s">
        <v>849</v>
      </c>
      <c r="G97" s="251"/>
      <c r="H97" s="254">
        <v>14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0" t="s">
        <v>165</v>
      </c>
      <c r="AU97" s="260" t="s">
        <v>83</v>
      </c>
      <c r="AV97" s="14" t="s">
        <v>152</v>
      </c>
      <c r="AW97" s="14" t="s">
        <v>32</v>
      </c>
      <c r="AX97" s="14" t="s">
        <v>81</v>
      </c>
      <c r="AY97" s="260" t="s">
        <v>144</v>
      </c>
    </row>
    <row r="98" s="2" customFormat="1" ht="16.5" customHeight="1">
      <c r="A98" s="38"/>
      <c r="B98" s="39"/>
      <c r="C98" s="204" t="s">
        <v>83</v>
      </c>
      <c r="D98" s="204" t="s">
        <v>147</v>
      </c>
      <c r="E98" s="205" t="s">
        <v>850</v>
      </c>
      <c r="F98" s="206" t="s">
        <v>851</v>
      </c>
      <c r="G98" s="207" t="s">
        <v>203</v>
      </c>
      <c r="H98" s="208">
        <v>2</v>
      </c>
      <c r="I98" s="209"/>
      <c r="J98" s="210">
        <f>ROUND(I98*H98,2)</f>
        <v>0</v>
      </c>
      <c r="K98" s="206" t="s">
        <v>151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0.00198</v>
      </c>
      <c r="T98" s="214">
        <f>S98*H98</f>
        <v>0.00396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247</v>
      </c>
      <c r="AT98" s="215" t="s">
        <v>147</v>
      </c>
      <c r="AU98" s="215" t="s">
        <v>83</v>
      </c>
      <c r="AY98" s="17" t="s">
        <v>144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247</v>
      </c>
      <c r="BM98" s="215" t="s">
        <v>852</v>
      </c>
    </row>
    <row r="99" s="2" customFormat="1">
      <c r="A99" s="38"/>
      <c r="B99" s="39"/>
      <c r="C99" s="40"/>
      <c r="D99" s="217" t="s">
        <v>154</v>
      </c>
      <c r="E99" s="40"/>
      <c r="F99" s="218" t="s">
        <v>851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154</v>
      </c>
      <c r="AU99" s="17" t="s">
        <v>83</v>
      </c>
    </row>
    <row r="100" s="2" customFormat="1">
      <c r="A100" s="38"/>
      <c r="B100" s="39"/>
      <c r="C100" s="40"/>
      <c r="D100" s="222" t="s">
        <v>156</v>
      </c>
      <c r="E100" s="40"/>
      <c r="F100" s="223" t="s">
        <v>853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156</v>
      </c>
      <c r="AU100" s="17" t="s">
        <v>83</v>
      </c>
    </row>
    <row r="101" s="2" customFormat="1" ht="16.5" customHeight="1">
      <c r="A101" s="38"/>
      <c r="B101" s="39"/>
      <c r="C101" s="204" t="s">
        <v>145</v>
      </c>
      <c r="D101" s="204" t="s">
        <v>147</v>
      </c>
      <c r="E101" s="205" t="s">
        <v>854</v>
      </c>
      <c r="F101" s="206" t="s">
        <v>855</v>
      </c>
      <c r="G101" s="207" t="s">
        <v>150</v>
      </c>
      <c r="H101" s="208">
        <v>1</v>
      </c>
      <c r="I101" s="209"/>
      <c r="J101" s="210">
        <f>ROUND(I101*H101,2)</f>
        <v>0</v>
      </c>
      <c r="K101" s="206" t="s">
        <v>151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0.00042000000000000002</v>
      </c>
      <c r="R101" s="213">
        <f>Q101*H101</f>
        <v>0.00042000000000000002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247</v>
      </c>
      <c r="AT101" s="215" t="s">
        <v>147</v>
      </c>
      <c r="AU101" s="215" t="s">
        <v>83</v>
      </c>
      <c r="AY101" s="17" t="s">
        <v>144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247</v>
      </c>
      <c r="BM101" s="215" t="s">
        <v>856</v>
      </c>
    </row>
    <row r="102" s="2" customFormat="1">
      <c r="A102" s="38"/>
      <c r="B102" s="39"/>
      <c r="C102" s="40"/>
      <c r="D102" s="217" t="s">
        <v>154</v>
      </c>
      <c r="E102" s="40"/>
      <c r="F102" s="218" t="s">
        <v>855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154</v>
      </c>
      <c r="AU102" s="17" t="s">
        <v>83</v>
      </c>
    </row>
    <row r="103" s="2" customFormat="1">
      <c r="A103" s="38"/>
      <c r="B103" s="39"/>
      <c r="C103" s="40"/>
      <c r="D103" s="222" t="s">
        <v>156</v>
      </c>
      <c r="E103" s="40"/>
      <c r="F103" s="223" t="s">
        <v>857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156</v>
      </c>
      <c r="AU103" s="17" t="s">
        <v>83</v>
      </c>
    </row>
    <row r="104" s="2" customFormat="1" ht="16.5" customHeight="1">
      <c r="A104" s="38"/>
      <c r="B104" s="39"/>
      <c r="C104" s="204" t="s">
        <v>152</v>
      </c>
      <c r="D104" s="204" t="s">
        <v>147</v>
      </c>
      <c r="E104" s="205" t="s">
        <v>858</v>
      </c>
      <c r="F104" s="206" t="s">
        <v>859</v>
      </c>
      <c r="G104" s="207" t="s">
        <v>150</v>
      </c>
      <c r="H104" s="208">
        <v>5</v>
      </c>
      <c r="I104" s="209"/>
      <c r="J104" s="210">
        <f>ROUND(I104*H104,2)</f>
        <v>0</v>
      </c>
      <c r="K104" s="206" t="s">
        <v>151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0.00050000000000000001</v>
      </c>
      <c r="R104" s="213">
        <f>Q104*H104</f>
        <v>0.0025000000000000001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247</v>
      </c>
      <c r="AT104" s="215" t="s">
        <v>147</v>
      </c>
      <c r="AU104" s="215" t="s">
        <v>83</v>
      </c>
      <c r="AY104" s="17" t="s">
        <v>144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247</v>
      </c>
      <c r="BM104" s="215" t="s">
        <v>860</v>
      </c>
    </row>
    <row r="105" s="2" customFormat="1">
      <c r="A105" s="38"/>
      <c r="B105" s="39"/>
      <c r="C105" s="40"/>
      <c r="D105" s="217" t="s">
        <v>154</v>
      </c>
      <c r="E105" s="40"/>
      <c r="F105" s="218" t="s">
        <v>859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154</v>
      </c>
      <c r="AU105" s="17" t="s">
        <v>83</v>
      </c>
    </row>
    <row r="106" s="2" customFormat="1">
      <c r="A106" s="38"/>
      <c r="B106" s="39"/>
      <c r="C106" s="40"/>
      <c r="D106" s="222" t="s">
        <v>156</v>
      </c>
      <c r="E106" s="40"/>
      <c r="F106" s="223" t="s">
        <v>861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156</v>
      </c>
      <c r="AU106" s="17" t="s">
        <v>83</v>
      </c>
    </row>
    <row r="107" s="2" customFormat="1" ht="16.5" customHeight="1">
      <c r="A107" s="38"/>
      <c r="B107" s="39"/>
      <c r="C107" s="204" t="s">
        <v>180</v>
      </c>
      <c r="D107" s="204" t="s">
        <v>147</v>
      </c>
      <c r="E107" s="205" t="s">
        <v>862</v>
      </c>
      <c r="F107" s="206" t="s">
        <v>863</v>
      </c>
      <c r="G107" s="207" t="s">
        <v>150</v>
      </c>
      <c r="H107" s="208">
        <v>3</v>
      </c>
      <c r="I107" s="209"/>
      <c r="J107" s="210">
        <f>ROUND(I107*H107,2)</f>
        <v>0</v>
      </c>
      <c r="K107" s="206" t="s">
        <v>151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0.0017899999999999999</v>
      </c>
      <c r="R107" s="213">
        <f>Q107*H107</f>
        <v>0.0053699999999999998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247</v>
      </c>
      <c r="AT107" s="215" t="s">
        <v>147</v>
      </c>
      <c r="AU107" s="215" t="s">
        <v>83</v>
      </c>
      <c r="AY107" s="17" t="s">
        <v>144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247</v>
      </c>
      <c r="BM107" s="215" t="s">
        <v>864</v>
      </c>
    </row>
    <row r="108" s="2" customFormat="1">
      <c r="A108" s="38"/>
      <c r="B108" s="39"/>
      <c r="C108" s="40"/>
      <c r="D108" s="217" t="s">
        <v>154</v>
      </c>
      <c r="E108" s="40"/>
      <c r="F108" s="218" t="s">
        <v>863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154</v>
      </c>
      <c r="AU108" s="17" t="s">
        <v>83</v>
      </c>
    </row>
    <row r="109" s="2" customFormat="1">
      <c r="A109" s="38"/>
      <c r="B109" s="39"/>
      <c r="C109" s="40"/>
      <c r="D109" s="222" t="s">
        <v>156</v>
      </c>
      <c r="E109" s="40"/>
      <c r="F109" s="223" t="s">
        <v>865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156</v>
      </c>
      <c r="AU109" s="17" t="s">
        <v>83</v>
      </c>
    </row>
    <row r="110" s="2" customFormat="1" ht="16.5" customHeight="1">
      <c r="A110" s="38"/>
      <c r="B110" s="39"/>
      <c r="C110" s="204" t="s">
        <v>167</v>
      </c>
      <c r="D110" s="204" t="s">
        <v>147</v>
      </c>
      <c r="E110" s="205" t="s">
        <v>866</v>
      </c>
      <c r="F110" s="206" t="s">
        <v>867</v>
      </c>
      <c r="G110" s="207" t="s">
        <v>203</v>
      </c>
      <c r="H110" s="208">
        <v>13</v>
      </c>
      <c r="I110" s="209"/>
      <c r="J110" s="210">
        <f>ROUND(I110*H110,2)</f>
        <v>0</v>
      </c>
      <c r="K110" s="206" t="s">
        <v>151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0.00038000000000000002</v>
      </c>
      <c r="R110" s="213">
        <f>Q110*H110</f>
        <v>0.0049399999999999999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247</v>
      </c>
      <c r="AT110" s="215" t="s">
        <v>147</v>
      </c>
      <c r="AU110" s="215" t="s">
        <v>83</v>
      </c>
      <c r="AY110" s="17" t="s">
        <v>144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247</v>
      </c>
      <c r="BM110" s="215" t="s">
        <v>868</v>
      </c>
    </row>
    <row r="111" s="2" customFormat="1">
      <c r="A111" s="38"/>
      <c r="B111" s="39"/>
      <c r="C111" s="40"/>
      <c r="D111" s="217" t="s">
        <v>154</v>
      </c>
      <c r="E111" s="40"/>
      <c r="F111" s="218" t="s">
        <v>867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154</v>
      </c>
      <c r="AU111" s="17" t="s">
        <v>83</v>
      </c>
    </row>
    <row r="112" s="2" customFormat="1">
      <c r="A112" s="38"/>
      <c r="B112" s="39"/>
      <c r="C112" s="40"/>
      <c r="D112" s="222" t="s">
        <v>156</v>
      </c>
      <c r="E112" s="40"/>
      <c r="F112" s="223" t="s">
        <v>869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156</v>
      </c>
      <c r="AU112" s="17" t="s">
        <v>83</v>
      </c>
    </row>
    <row r="113" s="13" customFormat="1">
      <c r="A113" s="13"/>
      <c r="B113" s="224"/>
      <c r="C113" s="225"/>
      <c r="D113" s="217" t="s">
        <v>165</v>
      </c>
      <c r="E113" s="226" t="s">
        <v>19</v>
      </c>
      <c r="F113" s="227" t="s">
        <v>870</v>
      </c>
      <c r="G113" s="225"/>
      <c r="H113" s="228">
        <v>10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165</v>
      </c>
      <c r="AU113" s="234" t="s">
        <v>83</v>
      </c>
      <c r="AV113" s="13" t="s">
        <v>83</v>
      </c>
      <c r="AW113" s="13" t="s">
        <v>32</v>
      </c>
      <c r="AX113" s="13" t="s">
        <v>73</v>
      </c>
      <c r="AY113" s="234" t="s">
        <v>144</v>
      </c>
    </row>
    <row r="114" s="13" customFormat="1">
      <c r="A114" s="13"/>
      <c r="B114" s="224"/>
      <c r="C114" s="225"/>
      <c r="D114" s="217" t="s">
        <v>165</v>
      </c>
      <c r="E114" s="226" t="s">
        <v>19</v>
      </c>
      <c r="F114" s="227" t="s">
        <v>145</v>
      </c>
      <c r="G114" s="225"/>
      <c r="H114" s="228">
        <v>3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165</v>
      </c>
      <c r="AU114" s="234" t="s">
        <v>83</v>
      </c>
      <c r="AV114" s="13" t="s">
        <v>83</v>
      </c>
      <c r="AW114" s="13" t="s">
        <v>32</v>
      </c>
      <c r="AX114" s="13" t="s">
        <v>73</v>
      </c>
      <c r="AY114" s="234" t="s">
        <v>144</v>
      </c>
    </row>
    <row r="115" s="14" customFormat="1">
      <c r="A115" s="14"/>
      <c r="B115" s="250"/>
      <c r="C115" s="251"/>
      <c r="D115" s="217" t="s">
        <v>165</v>
      </c>
      <c r="E115" s="252" t="s">
        <v>19</v>
      </c>
      <c r="F115" s="253" t="s">
        <v>849</v>
      </c>
      <c r="G115" s="251"/>
      <c r="H115" s="254">
        <v>13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0" t="s">
        <v>165</v>
      </c>
      <c r="AU115" s="260" t="s">
        <v>83</v>
      </c>
      <c r="AV115" s="14" t="s">
        <v>152</v>
      </c>
      <c r="AW115" s="14" t="s">
        <v>32</v>
      </c>
      <c r="AX115" s="14" t="s">
        <v>81</v>
      </c>
      <c r="AY115" s="260" t="s">
        <v>144</v>
      </c>
    </row>
    <row r="116" s="2" customFormat="1" ht="16.5" customHeight="1">
      <c r="A116" s="38"/>
      <c r="B116" s="39"/>
      <c r="C116" s="204" t="s">
        <v>191</v>
      </c>
      <c r="D116" s="204" t="s">
        <v>147</v>
      </c>
      <c r="E116" s="205" t="s">
        <v>871</v>
      </c>
      <c r="F116" s="206" t="s">
        <v>872</v>
      </c>
      <c r="G116" s="207" t="s">
        <v>203</v>
      </c>
      <c r="H116" s="208">
        <v>6</v>
      </c>
      <c r="I116" s="209"/>
      <c r="J116" s="210">
        <f>ROUND(I116*H116,2)</f>
        <v>0</v>
      </c>
      <c r="K116" s="206" t="s">
        <v>151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0.00044000000000000002</v>
      </c>
      <c r="R116" s="213">
        <f>Q116*H116</f>
        <v>0.00264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247</v>
      </c>
      <c r="AT116" s="215" t="s">
        <v>147</v>
      </c>
      <c r="AU116" s="215" t="s">
        <v>83</v>
      </c>
      <c r="AY116" s="17" t="s">
        <v>144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247</v>
      </c>
      <c r="BM116" s="215" t="s">
        <v>873</v>
      </c>
    </row>
    <row r="117" s="2" customFormat="1">
      <c r="A117" s="38"/>
      <c r="B117" s="39"/>
      <c r="C117" s="40"/>
      <c r="D117" s="217" t="s">
        <v>154</v>
      </c>
      <c r="E117" s="40"/>
      <c r="F117" s="218" t="s">
        <v>872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154</v>
      </c>
      <c r="AU117" s="17" t="s">
        <v>83</v>
      </c>
    </row>
    <row r="118" s="2" customFormat="1">
      <c r="A118" s="38"/>
      <c r="B118" s="39"/>
      <c r="C118" s="40"/>
      <c r="D118" s="222" t="s">
        <v>156</v>
      </c>
      <c r="E118" s="40"/>
      <c r="F118" s="223" t="s">
        <v>874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156</v>
      </c>
      <c r="AU118" s="17" t="s">
        <v>83</v>
      </c>
    </row>
    <row r="119" s="2" customFormat="1" ht="16.5" customHeight="1">
      <c r="A119" s="38"/>
      <c r="B119" s="39"/>
      <c r="C119" s="204" t="s">
        <v>195</v>
      </c>
      <c r="D119" s="204" t="s">
        <v>147</v>
      </c>
      <c r="E119" s="205" t="s">
        <v>875</v>
      </c>
      <c r="F119" s="206" t="s">
        <v>876</v>
      </c>
      <c r="G119" s="207" t="s">
        <v>203</v>
      </c>
      <c r="H119" s="208">
        <v>16</v>
      </c>
      <c r="I119" s="209"/>
      <c r="J119" s="210">
        <f>ROUND(I119*H119,2)</f>
        <v>0</v>
      </c>
      <c r="K119" s="206" t="s">
        <v>151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0.00055000000000000003</v>
      </c>
      <c r="R119" s="213">
        <f>Q119*H119</f>
        <v>0.0088000000000000005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247</v>
      </c>
      <c r="AT119" s="215" t="s">
        <v>147</v>
      </c>
      <c r="AU119" s="215" t="s">
        <v>83</v>
      </c>
      <c r="AY119" s="17" t="s">
        <v>144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247</v>
      </c>
      <c r="BM119" s="215" t="s">
        <v>877</v>
      </c>
    </row>
    <row r="120" s="2" customFormat="1">
      <c r="A120" s="38"/>
      <c r="B120" s="39"/>
      <c r="C120" s="40"/>
      <c r="D120" s="217" t="s">
        <v>154</v>
      </c>
      <c r="E120" s="40"/>
      <c r="F120" s="218" t="s">
        <v>876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154</v>
      </c>
      <c r="AU120" s="17" t="s">
        <v>83</v>
      </c>
    </row>
    <row r="121" s="2" customFormat="1">
      <c r="A121" s="38"/>
      <c r="B121" s="39"/>
      <c r="C121" s="40"/>
      <c r="D121" s="222" t="s">
        <v>156</v>
      </c>
      <c r="E121" s="40"/>
      <c r="F121" s="223" t="s">
        <v>878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156</v>
      </c>
      <c r="AU121" s="17" t="s">
        <v>83</v>
      </c>
    </row>
    <row r="122" s="2" customFormat="1" ht="16.5" customHeight="1">
      <c r="A122" s="38"/>
      <c r="B122" s="39"/>
      <c r="C122" s="204" t="s">
        <v>207</v>
      </c>
      <c r="D122" s="204" t="s">
        <v>147</v>
      </c>
      <c r="E122" s="205" t="s">
        <v>879</v>
      </c>
      <c r="F122" s="206" t="s">
        <v>880</v>
      </c>
      <c r="G122" s="207" t="s">
        <v>203</v>
      </c>
      <c r="H122" s="208">
        <v>5</v>
      </c>
      <c r="I122" s="209"/>
      <c r="J122" s="210">
        <f>ROUND(I122*H122,2)</f>
        <v>0</v>
      </c>
      <c r="K122" s="206" t="s">
        <v>151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0.0018699999999999999</v>
      </c>
      <c r="R122" s="213">
        <f>Q122*H122</f>
        <v>0.0093499999999999989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247</v>
      </c>
      <c r="AT122" s="215" t="s">
        <v>147</v>
      </c>
      <c r="AU122" s="215" t="s">
        <v>83</v>
      </c>
      <c r="AY122" s="17" t="s">
        <v>144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247</v>
      </c>
      <c r="BM122" s="215" t="s">
        <v>881</v>
      </c>
    </row>
    <row r="123" s="2" customFormat="1">
      <c r="A123" s="38"/>
      <c r="B123" s="39"/>
      <c r="C123" s="40"/>
      <c r="D123" s="217" t="s">
        <v>154</v>
      </c>
      <c r="E123" s="40"/>
      <c r="F123" s="218" t="s">
        <v>880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154</v>
      </c>
      <c r="AU123" s="17" t="s">
        <v>83</v>
      </c>
    </row>
    <row r="124" s="2" customFormat="1">
      <c r="A124" s="38"/>
      <c r="B124" s="39"/>
      <c r="C124" s="40"/>
      <c r="D124" s="222" t="s">
        <v>156</v>
      </c>
      <c r="E124" s="40"/>
      <c r="F124" s="223" t="s">
        <v>882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156</v>
      </c>
      <c r="AU124" s="17" t="s">
        <v>83</v>
      </c>
    </row>
    <row r="125" s="2" customFormat="1" ht="16.5" customHeight="1">
      <c r="A125" s="38"/>
      <c r="B125" s="39"/>
      <c r="C125" s="204" t="s">
        <v>214</v>
      </c>
      <c r="D125" s="204" t="s">
        <v>147</v>
      </c>
      <c r="E125" s="205" t="s">
        <v>883</v>
      </c>
      <c r="F125" s="206" t="s">
        <v>884</v>
      </c>
      <c r="G125" s="207" t="s">
        <v>150</v>
      </c>
      <c r="H125" s="208">
        <v>4</v>
      </c>
      <c r="I125" s="209"/>
      <c r="J125" s="210">
        <f>ROUND(I125*H125,2)</f>
        <v>0</v>
      </c>
      <c r="K125" s="206" t="s">
        <v>151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247</v>
      </c>
      <c r="AT125" s="215" t="s">
        <v>147</v>
      </c>
      <c r="AU125" s="215" t="s">
        <v>83</v>
      </c>
      <c r="AY125" s="17" t="s">
        <v>144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247</v>
      </c>
      <c r="BM125" s="215" t="s">
        <v>885</v>
      </c>
    </row>
    <row r="126" s="2" customFormat="1">
      <c r="A126" s="38"/>
      <c r="B126" s="39"/>
      <c r="C126" s="40"/>
      <c r="D126" s="217" t="s">
        <v>154</v>
      </c>
      <c r="E126" s="40"/>
      <c r="F126" s="218" t="s">
        <v>884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154</v>
      </c>
      <c r="AU126" s="17" t="s">
        <v>83</v>
      </c>
    </row>
    <row r="127" s="2" customFormat="1">
      <c r="A127" s="38"/>
      <c r="B127" s="39"/>
      <c r="C127" s="40"/>
      <c r="D127" s="222" t="s">
        <v>156</v>
      </c>
      <c r="E127" s="40"/>
      <c r="F127" s="223" t="s">
        <v>886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156</v>
      </c>
      <c r="AU127" s="17" t="s">
        <v>83</v>
      </c>
    </row>
    <row r="128" s="2" customFormat="1" ht="16.5" customHeight="1">
      <c r="A128" s="38"/>
      <c r="B128" s="39"/>
      <c r="C128" s="204" t="s">
        <v>221</v>
      </c>
      <c r="D128" s="204" t="s">
        <v>147</v>
      </c>
      <c r="E128" s="205" t="s">
        <v>887</v>
      </c>
      <c r="F128" s="206" t="s">
        <v>888</v>
      </c>
      <c r="G128" s="207" t="s">
        <v>150</v>
      </c>
      <c r="H128" s="208">
        <v>5</v>
      </c>
      <c r="I128" s="209"/>
      <c r="J128" s="210">
        <f>ROUND(I128*H128,2)</f>
        <v>0</v>
      </c>
      <c r="K128" s="206" t="s">
        <v>151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247</v>
      </c>
      <c r="AT128" s="215" t="s">
        <v>147</v>
      </c>
      <c r="AU128" s="215" t="s">
        <v>83</v>
      </c>
      <c r="AY128" s="17" t="s">
        <v>144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247</v>
      </c>
      <c r="BM128" s="215" t="s">
        <v>889</v>
      </c>
    </row>
    <row r="129" s="2" customFormat="1">
      <c r="A129" s="38"/>
      <c r="B129" s="39"/>
      <c r="C129" s="40"/>
      <c r="D129" s="217" t="s">
        <v>154</v>
      </c>
      <c r="E129" s="40"/>
      <c r="F129" s="218" t="s">
        <v>888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154</v>
      </c>
      <c r="AU129" s="17" t="s">
        <v>83</v>
      </c>
    </row>
    <row r="130" s="2" customFormat="1">
      <c r="A130" s="38"/>
      <c r="B130" s="39"/>
      <c r="C130" s="40"/>
      <c r="D130" s="222" t="s">
        <v>156</v>
      </c>
      <c r="E130" s="40"/>
      <c r="F130" s="223" t="s">
        <v>890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156</v>
      </c>
      <c r="AU130" s="17" t="s">
        <v>83</v>
      </c>
    </row>
    <row r="131" s="2" customFormat="1" ht="16.5" customHeight="1">
      <c r="A131" s="38"/>
      <c r="B131" s="39"/>
      <c r="C131" s="204" t="s">
        <v>227</v>
      </c>
      <c r="D131" s="204" t="s">
        <v>147</v>
      </c>
      <c r="E131" s="205" t="s">
        <v>891</v>
      </c>
      <c r="F131" s="206" t="s">
        <v>892</v>
      </c>
      <c r="G131" s="207" t="s">
        <v>150</v>
      </c>
      <c r="H131" s="208">
        <v>2</v>
      </c>
      <c r="I131" s="209"/>
      <c r="J131" s="210">
        <f>ROUND(I131*H131,2)</f>
        <v>0</v>
      </c>
      <c r="K131" s="206" t="s">
        <v>151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247</v>
      </c>
      <c r="AT131" s="215" t="s">
        <v>147</v>
      </c>
      <c r="AU131" s="215" t="s">
        <v>83</v>
      </c>
      <c r="AY131" s="17" t="s">
        <v>144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247</v>
      </c>
      <c r="BM131" s="215" t="s">
        <v>893</v>
      </c>
    </row>
    <row r="132" s="2" customFormat="1">
      <c r="A132" s="38"/>
      <c r="B132" s="39"/>
      <c r="C132" s="40"/>
      <c r="D132" s="217" t="s">
        <v>154</v>
      </c>
      <c r="E132" s="40"/>
      <c r="F132" s="218" t="s">
        <v>892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83</v>
      </c>
    </row>
    <row r="133" s="2" customFormat="1">
      <c r="A133" s="38"/>
      <c r="B133" s="39"/>
      <c r="C133" s="40"/>
      <c r="D133" s="222" t="s">
        <v>156</v>
      </c>
      <c r="E133" s="40"/>
      <c r="F133" s="223" t="s">
        <v>894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156</v>
      </c>
      <c r="AU133" s="17" t="s">
        <v>83</v>
      </c>
    </row>
    <row r="134" s="2" customFormat="1" ht="16.5" customHeight="1">
      <c r="A134" s="38"/>
      <c r="B134" s="39"/>
      <c r="C134" s="204" t="s">
        <v>231</v>
      </c>
      <c r="D134" s="204" t="s">
        <v>147</v>
      </c>
      <c r="E134" s="205" t="s">
        <v>895</v>
      </c>
      <c r="F134" s="206" t="s">
        <v>896</v>
      </c>
      <c r="G134" s="207" t="s">
        <v>150</v>
      </c>
      <c r="H134" s="208">
        <v>2</v>
      </c>
      <c r="I134" s="209"/>
      <c r="J134" s="210">
        <f>ROUND(I134*H134,2)</f>
        <v>0</v>
      </c>
      <c r="K134" s="206" t="s">
        <v>151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0.0010100000000000001</v>
      </c>
      <c r="R134" s="213">
        <f>Q134*H134</f>
        <v>0.0020200000000000001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247</v>
      </c>
      <c r="AT134" s="215" t="s">
        <v>147</v>
      </c>
      <c r="AU134" s="215" t="s">
        <v>83</v>
      </c>
      <c r="AY134" s="17" t="s">
        <v>144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247</v>
      </c>
      <c r="BM134" s="215" t="s">
        <v>897</v>
      </c>
    </row>
    <row r="135" s="2" customFormat="1">
      <c r="A135" s="38"/>
      <c r="B135" s="39"/>
      <c r="C135" s="40"/>
      <c r="D135" s="217" t="s">
        <v>154</v>
      </c>
      <c r="E135" s="40"/>
      <c r="F135" s="218" t="s">
        <v>896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154</v>
      </c>
      <c r="AU135" s="17" t="s">
        <v>83</v>
      </c>
    </row>
    <row r="136" s="2" customFormat="1">
      <c r="A136" s="38"/>
      <c r="B136" s="39"/>
      <c r="C136" s="40"/>
      <c r="D136" s="222" t="s">
        <v>156</v>
      </c>
      <c r="E136" s="40"/>
      <c r="F136" s="223" t="s">
        <v>898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156</v>
      </c>
      <c r="AU136" s="17" t="s">
        <v>83</v>
      </c>
    </row>
    <row r="137" s="2" customFormat="1" ht="16.5" customHeight="1">
      <c r="A137" s="38"/>
      <c r="B137" s="39"/>
      <c r="C137" s="204" t="s">
        <v>235</v>
      </c>
      <c r="D137" s="204" t="s">
        <v>147</v>
      </c>
      <c r="E137" s="205" t="s">
        <v>899</v>
      </c>
      <c r="F137" s="206" t="s">
        <v>900</v>
      </c>
      <c r="G137" s="207" t="s">
        <v>150</v>
      </c>
      <c r="H137" s="208">
        <v>6</v>
      </c>
      <c r="I137" s="209"/>
      <c r="J137" s="210">
        <f>ROUND(I137*H137,2)</f>
        <v>0</v>
      </c>
      <c r="K137" s="206" t="s">
        <v>151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0.0030999999999999999</v>
      </c>
      <c r="T137" s="214">
        <f>S137*H137</f>
        <v>0.018599999999999998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247</v>
      </c>
      <c r="AT137" s="215" t="s">
        <v>147</v>
      </c>
      <c r="AU137" s="215" t="s">
        <v>83</v>
      </c>
      <c r="AY137" s="17" t="s">
        <v>144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247</v>
      </c>
      <c r="BM137" s="215" t="s">
        <v>901</v>
      </c>
    </row>
    <row r="138" s="2" customFormat="1">
      <c r="A138" s="38"/>
      <c r="B138" s="39"/>
      <c r="C138" s="40"/>
      <c r="D138" s="217" t="s">
        <v>154</v>
      </c>
      <c r="E138" s="40"/>
      <c r="F138" s="218" t="s">
        <v>900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154</v>
      </c>
      <c r="AU138" s="17" t="s">
        <v>83</v>
      </c>
    </row>
    <row r="139" s="2" customFormat="1">
      <c r="A139" s="38"/>
      <c r="B139" s="39"/>
      <c r="C139" s="40"/>
      <c r="D139" s="222" t="s">
        <v>156</v>
      </c>
      <c r="E139" s="40"/>
      <c r="F139" s="223" t="s">
        <v>902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156</v>
      </c>
      <c r="AU139" s="17" t="s">
        <v>83</v>
      </c>
    </row>
    <row r="140" s="2" customFormat="1" ht="16.5" customHeight="1">
      <c r="A140" s="38"/>
      <c r="B140" s="39"/>
      <c r="C140" s="204" t="s">
        <v>8</v>
      </c>
      <c r="D140" s="204" t="s">
        <v>147</v>
      </c>
      <c r="E140" s="205" t="s">
        <v>903</v>
      </c>
      <c r="F140" s="206" t="s">
        <v>904</v>
      </c>
      <c r="G140" s="207" t="s">
        <v>150</v>
      </c>
      <c r="H140" s="208">
        <v>3</v>
      </c>
      <c r="I140" s="209"/>
      <c r="J140" s="210">
        <f>ROUND(I140*H140,2)</f>
        <v>0</v>
      </c>
      <c r="K140" s="206" t="s">
        <v>151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6.0000000000000002E-05</v>
      </c>
      <c r="R140" s="213">
        <f>Q140*H140</f>
        <v>0.00018000000000000001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247</v>
      </c>
      <c r="AT140" s="215" t="s">
        <v>147</v>
      </c>
      <c r="AU140" s="215" t="s">
        <v>83</v>
      </c>
      <c r="AY140" s="17" t="s">
        <v>144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247</v>
      </c>
      <c r="BM140" s="215" t="s">
        <v>905</v>
      </c>
    </row>
    <row r="141" s="2" customFormat="1">
      <c r="A141" s="38"/>
      <c r="B141" s="39"/>
      <c r="C141" s="40"/>
      <c r="D141" s="217" t="s">
        <v>154</v>
      </c>
      <c r="E141" s="40"/>
      <c r="F141" s="218" t="s">
        <v>904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154</v>
      </c>
      <c r="AU141" s="17" t="s">
        <v>83</v>
      </c>
    </row>
    <row r="142" s="2" customFormat="1">
      <c r="A142" s="38"/>
      <c r="B142" s="39"/>
      <c r="C142" s="40"/>
      <c r="D142" s="222" t="s">
        <v>156</v>
      </c>
      <c r="E142" s="40"/>
      <c r="F142" s="223" t="s">
        <v>906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156</v>
      </c>
      <c r="AU142" s="17" t="s">
        <v>83</v>
      </c>
    </row>
    <row r="143" s="2" customFormat="1" ht="16.5" customHeight="1">
      <c r="A143" s="38"/>
      <c r="B143" s="39"/>
      <c r="C143" s="235" t="s">
        <v>247</v>
      </c>
      <c r="D143" s="235" t="s">
        <v>192</v>
      </c>
      <c r="E143" s="236" t="s">
        <v>907</v>
      </c>
      <c r="F143" s="237" t="s">
        <v>908</v>
      </c>
      <c r="G143" s="238" t="s">
        <v>909</v>
      </c>
      <c r="H143" s="239">
        <v>3</v>
      </c>
      <c r="I143" s="240"/>
      <c r="J143" s="241">
        <f>ROUND(I143*H143,2)</f>
        <v>0</v>
      </c>
      <c r="K143" s="237" t="s">
        <v>151</v>
      </c>
      <c r="L143" s="242"/>
      <c r="M143" s="243" t="s">
        <v>19</v>
      </c>
      <c r="N143" s="244" t="s">
        <v>44</v>
      </c>
      <c r="O143" s="84"/>
      <c r="P143" s="213">
        <f>O143*H143</f>
        <v>0</v>
      </c>
      <c r="Q143" s="213">
        <v>0.00013999999999999999</v>
      </c>
      <c r="R143" s="213">
        <f>Q143*H143</f>
        <v>0.00041999999999999996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312</v>
      </c>
      <c r="AT143" s="215" t="s">
        <v>192</v>
      </c>
      <c r="AU143" s="215" t="s">
        <v>83</v>
      </c>
      <c r="AY143" s="17" t="s">
        <v>144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247</v>
      </c>
      <c r="BM143" s="215" t="s">
        <v>910</v>
      </c>
    </row>
    <row r="144" s="2" customFormat="1">
      <c r="A144" s="38"/>
      <c r="B144" s="39"/>
      <c r="C144" s="40"/>
      <c r="D144" s="217" t="s">
        <v>154</v>
      </c>
      <c r="E144" s="40"/>
      <c r="F144" s="218" t="s">
        <v>908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154</v>
      </c>
      <c r="AU144" s="17" t="s">
        <v>83</v>
      </c>
    </row>
    <row r="145" s="2" customFormat="1" ht="16.5" customHeight="1">
      <c r="A145" s="38"/>
      <c r="B145" s="39"/>
      <c r="C145" s="204" t="s">
        <v>255</v>
      </c>
      <c r="D145" s="204" t="s">
        <v>147</v>
      </c>
      <c r="E145" s="205" t="s">
        <v>911</v>
      </c>
      <c r="F145" s="206" t="s">
        <v>912</v>
      </c>
      <c r="G145" s="207" t="s">
        <v>203</v>
      </c>
      <c r="H145" s="208">
        <v>27</v>
      </c>
      <c r="I145" s="209"/>
      <c r="J145" s="210">
        <f>ROUND(I145*H145,2)</f>
        <v>0</v>
      </c>
      <c r="K145" s="206" t="s">
        <v>151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247</v>
      </c>
      <c r="AT145" s="215" t="s">
        <v>147</v>
      </c>
      <c r="AU145" s="215" t="s">
        <v>83</v>
      </c>
      <c r="AY145" s="17" t="s">
        <v>144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247</v>
      </c>
      <c r="BM145" s="215" t="s">
        <v>913</v>
      </c>
    </row>
    <row r="146" s="2" customFormat="1">
      <c r="A146" s="38"/>
      <c r="B146" s="39"/>
      <c r="C146" s="40"/>
      <c r="D146" s="217" t="s">
        <v>154</v>
      </c>
      <c r="E146" s="40"/>
      <c r="F146" s="218" t="s">
        <v>912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154</v>
      </c>
      <c r="AU146" s="17" t="s">
        <v>83</v>
      </c>
    </row>
    <row r="147" s="2" customFormat="1">
      <c r="A147" s="38"/>
      <c r="B147" s="39"/>
      <c r="C147" s="40"/>
      <c r="D147" s="222" t="s">
        <v>156</v>
      </c>
      <c r="E147" s="40"/>
      <c r="F147" s="223" t="s">
        <v>914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156</v>
      </c>
      <c r="AU147" s="17" t="s">
        <v>83</v>
      </c>
    </row>
    <row r="148" s="13" customFormat="1">
      <c r="A148" s="13"/>
      <c r="B148" s="224"/>
      <c r="C148" s="225"/>
      <c r="D148" s="217" t="s">
        <v>165</v>
      </c>
      <c r="E148" s="226" t="s">
        <v>19</v>
      </c>
      <c r="F148" s="227" t="s">
        <v>915</v>
      </c>
      <c r="G148" s="225"/>
      <c r="H148" s="228">
        <v>27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165</v>
      </c>
      <c r="AU148" s="234" t="s">
        <v>83</v>
      </c>
      <c r="AV148" s="13" t="s">
        <v>83</v>
      </c>
      <c r="AW148" s="13" t="s">
        <v>32</v>
      </c>
      <c r="AX148" s="13" t="s">
        <v>73</v>
      </c>
      <c r="AY148" s="234" t="s">
        <v>144</v>
      </c>
    </row>
    <row r="149" s="14" customFormat="1">
      <c r="A149" s="14"/>
      <c r="B149" s="250"/>
      <c r="C149" s="251"/>
      <c r="D149" s="217" t="s">
        <v>165</v>
      </c>
      <c r="E149" s="252" t="s">
        <v>19</v>
      </c>
      <c r="F149" s="253" t="s">
        <v>849</v>
      </c>
      <c r="G149" s="251"/>
      <c r="H149" s="254">
        <v>27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165</v>
      </c>
      <c r="AU149" s="260" t="s">
        <v>83</v>
      </c>
      <c r="AV149" s="14" t="s">
        <v>152</v>
      </c>
      <c r="AW149" s="14" t="s">
        <v>32</v>
      </c>
      <c r="AX149" s="14" t="s">
        <v>81</v>
      </c>
      <c r="AY149" s="260" t="s">
        <v>144</v>
      </c>
    </row>
    <row r="150" s="2" customFormat="1" ht="24.15" customHeight="1">
      <c r="A150" s="38"/>
      <c r="B150" s="39"/>
      <c r="C150" s="204" t="s">
        <v>261</v>
      </c>
      <c r="D150" s="204" t="s">
        <v>147</v>
      </c>
      <c r="E150" s="205" t="s">
        <v>916</v>
      </c>
      <c r="F150" s="206" t="s">
        <v>917</v>
      </c>
      <c r="G150" s="207" t="s">
        <v>279</v>
      </c>
      <c r="H150" s="208">
        <v>0.036999999999999998</v>
      </c>
      <c r="I150" s="209"/>
      <c r="J150" s="210">
        <f>ROUND(I150*H150,2)</f>
        <v>0</v>
      </c>
      <c r="K150" s="206" t="s">
        <v>151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247</v>
      </c>
      <c r="AT150" s="215" t="s">
        <v>147</v>
      </c>
      <c r="AU150" s="215" t="s">
        <v>83</v>
      </c>
      <c r="AY150" s="17" t="s">
        <v>144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247</v>
      </c>
      <c r="BM150" s="215" t="s">
        <v>918</v>
      </c>
    </row>
    <row r="151" s="2" customFormat="1">
      <c r="A151" s="38"/>
      <c r="B151" s="39"/>
      <c r="C151" s="40"/>
      <c r="D151" s="217" t="s">
        <v>154</v>
      </c>
      <c r="E151" s="40"/>
      <c r="F151" s="218" t="s">
        <v>917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154</v>
      </c>
      <c r="AU151" s="17" t="s">
        <v>83</v>
      </c>
    </row>
    <row r="152" s="2" customFormat="1">
      <c r="A152" s="38"/>
      <c r="B152" s="39"/>
      <c r="C152" s="40"/>
      <c r="D152" s="222" t="s">
        <v>156</v>
      </c>
      <c r="E152" s="40"/>
      <c r="F152" s="223" t="s">
        <v>919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156</v>
      </c>
      <c r="AU152" s="17" t="s">
        <v>83</v>
      </c>
    </row>
    <row r="153" s="12" customFormat="1" ht="22.8" customHeight="1">
      <c r="A153" s="12"/>
      <c r="B153" s="188"/>
      <c r="C153" s="189"/>
      <c r="D153" s="190" t="s">
        <v>72</v>
      </c>
      <c r="E153" s="202" t="s">
        <v>920</v>
      </c>
      <c r="F153" s="202" t="s">
        <v>921</v>
      </c>
      <c r="G153" s="189"/>
      <c r="H153" s="189"/>
      <c r="I153" s="192"/>
      <c r="J153" s="203">
        <f>BK153</f>
        <v>0</v>
      </c>
      <c r="K153" s="189"/>
      <c r="L153" s="194"/>
      <c r="M153" s="195"/>
      <c r="N153" s="196"/>
      <c r="O153" s="196"/>
      <c r="P153" s="197">
        <f>SUM(P154:P230)</f>
        <v>0</v>
      </c>
      <c r="Q153" s="196"/>
      <c r="R153" s="197">
        <f>SUM(R154:R230)</f>
        <v>0.064419999999999991</v>
      </c>
      <c r="S153" s="196"/>
      <c r="T153" s="198">
        <f>SUM(T154:T230)</f>
        <v>0.10183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9" t="s">
        <v>83</v>
      </c>
      <c r="AT153" s="200" t="s">
        <v>72</v>
      </c>
      <c r="AU153" s="200" t="s">
        <v>81</v>
      </c>
      <c r="AY153" s="199" t="s">
        <v>144</v>
      </c>
      <c r="BK153" s="201">
        <f>SUM(BK154:BK230)</f>
        <v>0</v>
      </c>
    </row>
    <row r="154" s="2" customFormat="1" ht="16.5" customHeight="1">
      <c r="A154" s="38"/>
      <c r="B154" s="39"/>
      <c r="C154" s="204" t="s">
        <v>268</v>
      </c>
      <c r="D154" s="204" t="s">
        <v>147</v>
      </c>
      <c r="E154" s="205" t="s">
        <v>922</v>
      </c>
      <c r="F154" s="206" t="s">
        <v>923</v>
      </c>
      <c r="G154" s="207" t="s">
        <v>203</v>
      </c>
      <c r="H154" s="208">
        <v>38</v>
      </c>
      <c r="I154" s="209"/>
      <c r="J154" s="210">
        <f>ROUND(I154*H154,2)</f>
        <v>0</v>
      </c>
      <c r="K154" s="206" t="s">
        <v>151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0.0021299999999999999</v>
      </c>
      <c r="T154" s="214">
        <f>S154*H154</f>
        <v>0.080939999999999998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247</v>
      </c>
      <c r="AT154" s="215" t="s">
        <v>147</v>
      </c>
      <c r="AU154" s="215" t="s">
        <v>83</v>
      </c>
      <c r="AY154" s="17" t="s">
        <v>144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247</v>
      </c>
      <c r="BM154" s="215" t="s">
        <v>924</v>
      </c>
    </row>
    <row r="155" s="2" customFormat="1">
      <c r="A155" s="38"/>
      <c r="B155" s="39"/>
      <c r="C155" s="40"/>
      <c r="D155" s="217" t="s">
        <v>154</v>
      </c>
      <c r="E155" s="40"/>
      <c r="F155" s="218" t="s">
        <v>923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154</v>
      </c>
      <c r="AU155" s="17" t="s">
        <v>83</v>
      </c>
    </row>
    <row r="156" s="2" customFormat="1">
      <c r="A156" s="38"/>
      <c r="B156" s="39"/>
      <c r="C156" s="40"/>
      <c r="D156" s="222" t="s">
        <v>156</v>
      </c>
      <c r="E156" s="40"/>
      <c r="F156" s="223" t="s">
        <v>925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156</v>
      </c>
      <c r="AU156" s="17" t="s">
        <v>83</v>
      </c>
    </row>
    <row r="157" s="13" customFormat="1">
      <c r="A157" s="13"/>
      <c r="B157" s="224"/>
      <c r="C157" s="225"/>
      <c r="D157" s="217" t="s">
        <v>165</v>
      </c>
      <c r="E157" s="226" t="s">
        <v>19</v>
      </c>
      <c r="F157" s="227" t="s">
        <v>152</v>
      </c>
      <c r="G157" s="225"/>
      <c r="H157" s="228">
        <v>4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165</v>
      </c>
      <c r="AU157" s="234" t="s">
        <v>83</v>
      </c>
      <c r="AV157" s="13" t="s">
        <v>83</v>
      </c>
      <c r="AW157" s="13" t="s">
        <v>32</v>
      </c>
      <c r="AX157" s="13" t="s">
        <v>73</v>
      </c>
      <c r="AY157" s="234" t="s">
        <v>144</v>
      </c>
    </row>
    <row r="158" s="13" customFormat="1">
      <c r="A158" s="13"/>
      <c r="B158" s="224"/>
      <c r="C158" s="225"/>
      <c r="D158" s="217" t="s">
        <v>165</v>
      </c>
      <c r="E158" s="226" t="s">
        <v>19</v>
      </c>
      <c r="F158" s="227" t="s">
        <v>152</v>
      </c>
      <c r="G158" s="225"/>
      <c r="H158" s="228">
        <v>4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165</v>
      </c>
      <c r="AU158" s="234" t="s">
        <v>83</v>
      </c>
      <c r="AV158" s="13" t="s">
        <v>83</v>
      </c>
      <c r="AW158" s="13" t="s">
        <v>32</v>
      </c>
      <c r="AX158" s="13" t="s">
        <v>73</v>
      </c>
      <c r="AY158" s="234" t="s">
        <v>144</v>
      </c>
    </row>
    <row r="159" s="13" customFormat="1">
      <c r="A159" s="13"/>
      <c r="B159" s="224"/>
      <c r="C159" s="225"/>
      <c r="D159" s="217" t="s">
        <v>165</v>
      </c>
      <c r="E159" s="226" t="s">
        <v>19</v>
      </c>
      <c r="F159" s="227" t="s">
        <v>214</v>
      </c>
      <c r="G159" s="225"/>
      <c r="H159" s="228">
        <v>10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165</v>
      </c>
      <c r="AU159" s="234" t="s">
        <v>83</v>
      </c>
      <c r="AV159" s="13" t="s">
        <v>83</v>
      </c>
      <c r="AW159" s="13" t="s">
        <v>32</v>
      </c>
      <c r="AX159" s="13" t="s">
        <v>73</v>
      </c>
      <c r="AY159" s="234" t="s">
        <v>144</v>
      </c>
    </row>
    <row r="160" s="13" customFormat="1">
      <c r="A160" s="13"/>
      <c r="B160" s="224"/>
      <c r="C160" s="225"/>
      <c r="D160" s="217" t="s">
        <v>165</v>
      </c>
      <c r="E160" s="226" t="s">
        <v>19</v>
      </c>
      <c r="F160" s="227" t="s">
        <v>276</v>
      </c>
      <c r="G160" s="225"/>
      <c r="H160" s="228">
        <v>20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165</v>
      </c>
      <c r="AU160" s="234" t="s">
        <v>83</v>
      </c>
      <c r="AV160" s="13" t="s">
        <v>83</v>
      </c>
      <c r="AW160" s="13" t="s">
        <v>32</v>
      </c>
      <c r="AX160" s="13" t="s">
        <v>73</v>
      </c>
      <c r="AY160" s="234" t="s">
        <v>144</v>
      </c>
    </row>
    <row r="161" s="14" customFormat="1">
      <c r="A161" s="14"/>
      <c r="B161" s="250"/>
      <c r="C161" s="251"/>
      <c r="D161" s="217" t="s">
        <v>165</v>
      </c>
      <c r="E161" s="252" t="s">
        <v>19</v>
      </c>
      <c r="F161" s="253" t="s">
        <v>849</v>
      </c>
      <c r="G161" s="251"/>
      <c r="H161" s="254">
        <v>38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165</v>
      </c>
      <c r="AU161" s="260" t="s">
        <v>83</v>
      </c>
      <c r="AV161" s="14" t="s">
        <v>152</v>
      </c>
      <c r="AW161" s="14" t="s">
        <v>32</v>
      </c>
      <c r="AX161" s="14" t="s">
        <v>81</v>
      </c>
      <c r="AY161" s="260" t="s">
        <v>144</v>
      </c>
    </row>
    <row r="162" s="2" customFormat="1" ht="21.75" customHeight="1">
      <c r="A162" s="38"/>
      <c r="B162" s="39"/>
      <c r="C162" s="204" t="s">
        <v>276</v>
      </c>
      <c r="D162" s="204" t="s">
        <v>147</v>
      </c>
      <c r="E162" s="205" t="s">
        <v>926</v>
      </c>
      <c r="F162" s="206" t="s">
        <v>927</v>
      </c>
      <c r="G162" s="207" t="s">
        <v>203</v>
      </c>
      <c r="H162" s="208">
        <v>50</v>
      </c>
      <c r="I162" s="209"/>
      <c r="J162" s="210">
        <f>ROUND(I162*H162,2)</f>
        <v>0</v>
      </c>
      <c r="K162" s="206" t="s">
        <v>151</v>
      </c>
      <c r="L162" s="44"/>
      <c r="M162" s="211" t="s">
        <v>19</v>
      </c>
      <c r="N162" s="212" t="s">
        <v>44</v>
      </c>
      <c r="O162" s="84"/>
      <c r="P162" s="213">
        <f>O162*H162</f>
        <v>0</v>
      </c>
      <c r="Q162" s="213">
        <v>0.00097999999999999997</v>
      </c>
      <c r="R162" s="213">
        <f>Q162*H162</f>
        <v>0.049000000000000002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247</v>
      </c>
      <c r="AT162" s="215" t="s">
        <v>147</v>
      </c>
      <c r="AU162" s="215" t="s">
        <v>83</v>
      </c>
      <c r="AY162" s="17" t="s">
        <v>144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81</v>
      </c>
      <c r="BK162" s="216">
        <f>ROUND(I162*H162,2)</f>
        <v>0</v>
      </c>
      <c r="BL162" s="17" t="s">
        <v>247</v>
      </c>
      <c r="BM162" s="215" t="s">
        <v>928</v>
      </c>
    </row>
    <row r="163" s="2" customFormat="1">
      <c r="A163" s="38"/>
      <c r="B163" s="39"/>
      <c r="C163" s="40"/>
      <c r="D163" s="217" t="s">
        <v>154</v>
      </c>
      <c r="E163" s="40"/>
      <c r="F163" s="218" t="s">
        <v>927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154</v>
      </c>
      <c r="AU163" s="17" t="s">
        <v>83</v>
      </c>
    </row>
    <row r="164" s="2" customFormat="1">
      <c r="A164" s="38"/>
      <c r="B164" s="39"/>
      <c r="C164" s="40"/>
      <c r="D164" s="222" t="s">
        <v>156</v>
      </c>
      <c r="E164" s="40"/>
      <c r="F164" s="223" t="s">
        <v>929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156</v>
      </c>
      <c r="AU164" s="17" t="s">
        <v>83</v>
      </c>
    </row>
    <row r="165" s="13" customFormat="1">
      <c r="A165" s="13"/>
      <c r="B165" s="224"/>
      <c r="C165" s="225"/>
      <c r="D165" s="217" t="s">
        <v>165</v>
      </c>
      <c r="E165" s="226" t="s">
        <v>19</v>
      </c>
      <c r="F165" s="227" t="s">
        <v>214</v>
      </c>
      <c r="G165" s="225"/>
      <c r="H165" s="228">
        <v>10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165</v>
      </c>
      <c r="AU165" s="234" t="s">
        <v>83</v>
      </c>
      <c r="AV165" s="13" t="s">
        <v>83</v>
      </c>
      <c r="AW165" s="13" t="s">
        <v>32</v>
      </c>
      <c r="AX165" s="13" t="s">
        <v>73</v>
      </c>
      <c r="AY165" s="234" t="s">
        <v>144</v>
      </c>
    </row>
    <row r="166" s="13" customFormat="1">
      <c r="A166" s="13"/>
      <c r="B166" s="224"/>
      <c r="C166" s="225"/>
      <c r="D166" s="217" t="s">
        <v>165</v>
      </c>
      <c r="E166" s="226" t="s">
        <v>19</v>
      </c>
      <c r="F166" s="227" t="s">
        <v>195</v>
      </c>
      <c r="G166" s="225"/>
      <c r="H166" s="228">
        <v>8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165</v>
      </c>
      <c r="AU166" s="234" t="s">
        <v>83</v>
      </c>
      <c r="AV166" s="13" t="s">
        <v>83</v>
      </c>
      <c r="AW166" s="13" t="s">
        <v>32</v>
      </c>
      <c r="AX166" s="13" t="s">
        <v>73</v>
      </c>
      <c r="AY166" s="234" t="s">
        <v>144</v>
      </c>
    </row>
    <row r="167" s="13" customFormat="1">
      <c r="A167" s="13"/>
      <c r="B167" s="224"/>
      <c r="C167" s="225"/>
      <c r="D167" s="217" t="s">
        <v>165</v>
      </c>
      <c r="E167" s="226" t="s">
        <v>19</v>
      </c>
      <c r="F167" s="227" t="s">
        <v>255</v>
      </c>
      <c r="G167" s="225"/>
      <c r="H167" s="228">
        <v>17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165</v>
      </c>
      <c r="AU167" s="234" t="s">
        <v>83</v>
      </c>
      <c r="AV167" s="13" t="s">
        <v>83</v>
      </c>
      <c r="AW167" s="13" t="s">
        <v>32</v>
      </c>
      <c r="AX167" s="13" t="s">
        <v>73</v>
      </c>
      <c r="AY167" s="234" t="s">
        <v>144</v>
      </c>
    </row>
    <row r="168" s="13" customFormat="1">
      <c r="A168" s="13"/>
      <c r="B168" s="224"/>
      <c r="C168" s="225"/>
      <c r="D168" s="217" t="s">
        <v>165</v>
      </c>
      <c r="E168" s="226" t="s">
        <v>19</v>
      </c>
      <c r="F168" s="227" t="s">
        <v>8</v>
      </c>
      <c r="G168" s="225"/>
      <c r="H168" s="228">
        <v>15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165</v>
      </c>
      <c r="AU168" s="234" t="s">
        <v>83</v>
      </c>
      <c r="AV168" s="13" t="s">
        <v>83</v>
      </c>
      <c r="AW168" s="13" t="s">
        <v>32</v>
      </c>
      <c r="AX168" s="13" t="s">
        <v>73</v>
      </c>
      <c r="AY168" s="234" t="s">
        <v>144</v>
      </c>
    </row>
    <row r="169" s="14" customFormat="1">
      <c r="A169" s="14"/>
      <c r="B169" s="250"/>
      <c r="C169" s="251"/>
      <c r="D169" s="217" t="s">
        <v>165</v>
      </c>
      <c r="E169" s="252" t="s">
        <v>19</v>
      </c>
      <c r="F169" s="253" t="s">
        <v>849</v>
      </c>
      <c r="G169" s="251"/>
      <c r="H169" s="254">
        <v>50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165</v>
      </c>
      <c r="AU169" s="260" t="s">
        <v>83</v>
      </c>
      <c r="AV169" s="14" t="s">
        <v>152</v>
      </c>
      <c r="AW169" s="14" t="s">
        <v>32</v>
      </c>
      <c r="AX169" s="14" t="s">
        <v>81</v>
      </c>
      <c r="AY169" s="260" t="s">
        <v>144</v>
      </c>
    </row>
    <row r="170" s="2" customFormat="1" ht="21.75" customHeight="1">
      <c r="A170" s="38"/>
      <c r="B170" s="39"/>
      <c r="C170" s="204" t="s">
        <v>7</v>
      </c>
      <c r="D170" s="204" t="s">
        <v>147</v>
      </c>
      <c r="E170" s="205" t="s">
        <v>930</v>
      </c>
      <c r="F170" s="206" t="s">
        <v>931</v>
      </c>
      <c r="G170" s="207" t="s">
        <v>203</v>
      </c>
      <c r="H170" s="208">
        <v>4</v>
      </c>
      <c r="I170" s="209"/>
      <c r="J170" s="210">
        <f>ROUND(I170*H170,2)</f>
        <v>0</v>
      </c>
      <c r="K170" s="206" t="s">
        <v>151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0.0012600000000000001</v>
      </c>
      <c r="R170" s="213">
        <f>Q170*H170</f>
        <v>0.0050400000000000002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247</v>
      </c>
      <c r="AT170" s="215" t="s">
        <v>147</v>
      </c>
      <c r="AU170" s="215" t="s">
        <v>83</v>
      </c>
      <c r="AY170" s="17" t="s">
        <v>144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247</v>
      </c>
      <c r="BM170" s="215" t="s">
        <v>932</v>
      </c>
    </row>
    <row r="171" s="2" customFormat="1">
      <c r="A171" s="38"/>
      <c r="B171" s="39"/>
      <c r="C171" s="40"/>
      <c r="D171" s="217" t="s">
        <v>154</v>
      </c>
      <c r="E171" s="40"/>
      <c r="F171" s="218" t="s">
        <v>931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154</v>
      </c>
      <c r="AU171" s="17" t="s">
        <v>83</v>
      </c>
    </row>
    <row r="172" s="2" customFormat="1">
      <c r="A172" s="38"/>
      <c r="B172" s="39"/>
      <c r="C172" s="40"/>
      <c r="D172" s="222" t="s">
        <v>156</v>
      </c>
      <c r="E172" s="40"/>
      <c r="F172" s="223" t="s">
        <v>933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156</v>
      </c>
      <c r="AU172" s="17" t="s">
        <v>83</v>
      </c>
    </row>
    <row r="173" s="13" customFormat="1">
      <c r="A173" s="13"/>
      <c r="B173" s="224"/>
      <c r="C173" s="225"/>
      <c r="D173" s="217" t="s">
        <v>165</v>
      </c>
      <c r="E173" s="226" t="s">
        <v>19</v>
      </c>
      <c r="F173" s="227" t="s">
        <v>83</v>
      </c>
      <c r="G173" s="225"/>
      <c r="H173" s="228">
        <v>2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165</v>
      </c>
      <c r="AU173" s="234" t="s">
        <v>83</v>
      </c>
      <c r="AV173" s="13" t="s">
        <v>83</v>
      </c>
      <c r="AW173" s="13" t="s">
        <v>32</v>
      </c>
      <c r="AX173" s="13" t="s">
        <v>73</v>
      </c>
      <c r="AY173" s="234" t="s">
        <v>144</v>
      </c>
    </row>
    <row r="174" s="13" customFormat="1">
      <c r="A174" s="13"/>
      <c r="B174" s="224"/>
      <c r="C174" s="225"/>
      <c r="D174" s="217" t="s">
        <v>165</v>
      </c>
      <c r="E174" s="226" t="s">
        <v>19</v>
      </c>
      <c r="F174" s="227" t="s">
        <v>83</v>
      </c>
      <c r="G174" s="225"/>
      <c r="H174" s="228">
        <v>2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165</v>
      </c>
      <c r="AU174" s="234" t="s">
        <v>83</v>
      </c>
      <c r="AV174" s="13" t="s">
        <v>83</v>
      </c>
      <c r="AW174" s="13" t="s">
        <v>32</v>
      </c>
      <c r="AX174" s="13" t="s">
        <v>73</v>
      </c>
      <c r="AY174" s="234" t="s">
        <v>144</v>
      </c>
    </row>
    <row r="175" s="14" customFormat="1">
      <c r="A175" s="14"/>
      <c r="B175" s="250"/>
      <c r="C175" s="251"/>
      <c r="D175" s="217" t="s">
        <v>165</v>
      </c>
      <c r="E175" s="252" t="s">
        <v>19</v>
      </c>
      <c r="F175" s="253" t="s">
        <v>849</v>
      </c>
      <c r="G175" s="251"/>
      <c r="H175" s="254">
        <v>4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165</v>
      </c>
      <c r="AU175" s="260" t="s">
        <v>83</v>
      </c>
      <c r="AV175" s="14" t="s">
        <v>152</v>
      </c>
      <c r="AW175" s="14" t="s">
        <v>32</v>
      </c>
      <c r="AX175" s="14" t="s">
        <v>81</v>
      </c>
      <c r="AY175" s="260" t="s">
        <v>144</v>
      </c>
    </row>
    <row r="176" s="2" customFormat="1" ht="16.5" customHeight="1">
      <c r="A176" s="38"/>
      <c r="B176" s="39"/>
      <c r="C176" s="204" t="s">
        <v>287</v>
      </c>
      <c r="D176" s="204" t="s">
        <v>147</v>
      </c>
      <c r="E176" s="205" t="s">
        <v>934</v>
      </c>
      <c r="F176" s="206" t="s">
        <v>935</v>
      </c>
      <c r="G176" s="207" t="s">
        <v>325</v>
      </c>
      <c r="H176" s="208">
        <v>4</v>
      </c>
      <c r="I176" s="209"/>
      <c r="J176" s="210">
        <f>ROUND(I176*H176,2)</f>
        <v>0</v>
      </c>
      <c r="K176" s="206" t="s">
        <v>151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247</v>
      </c>
      <c r="AT176" s="215" t="s">
        <v>147</v>
      </c>
      <c r="AU176" s="215" t="s">
        <v>83</v>
      </c>
      <c r="AY176" s="17" t="s">
        <v>144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247</v>
      </c>
      <c r="BM176" s="215" t="s">
        <v>936</v>
      </c>
    </row>
    <row r="177" s="2" customFormat="1">
      <c r="A177" s="38"/>
      <c r="B177" s="39"/>
      <c r="C177" s="40"/>
      <c r="D177" s="217" t="s">
        <v>154</v>
      </c>
      <c r="E177" s="40"/>
      <c r="F177" s="218" t="s">
        <v>935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154</v>
      </c>
      <c r="AU177" s="17" t="s">
        <v>83</v>
      </c>
    </row>
    <row r="178" s="2" customFormat="1">
      <c r="A178" s="38"/>
      <c r="B178" s="39"/>
      <c r="C178" s="40"/>
      <c r="D178" s="222" t="s">
        <v>156</v>
      </c>
      <c r="E178" s="40"/>
      <c r="F178" s="223" t="s">
        <v>937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156</v>
      </c>
      <c r="AU178" s="17" t="s">
        <v>83</v>
      </c>
    </row>
    <row r="179" s="2" customFormat="1" ht="24.15" customHeight="1">
      <c r="A179" s="38"/>
      <c r="B179" s="39"/>
      <c r="C179" s="204" t="s">
        <v>293</v>
      </c>
      <c r="D179" s="204" t="s">
        <v>147</v>
      </c>
      <c r="E179" s="205" t="s">
        <v>938</v>
      </c>
      <c r="F179" s="206" t="s">
        <v>939</v>
      </c>
      <c r="G179" s="207" t="s">
        <v>325</v>
      </c>
      <c r="H179" s="208">
        <v>4</v>
      </c>
      <c r="I179" s="209"/>
      <c r="J179" s="210">
        <f>ROUND(I179*H179,2)</f>
        <v>0</v>
      </c>
      <c r="K179" s="206" t="s">
        <v>151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247</v>
      </c>
      <c r="AT179" s="215" t="s">
        <v>147</v>
      </c>
      <c r="AU179" s="215" t="s">
        <v>83</v>
      </c>
      <c r="AY179" s="17" t="s">
        <v>144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247</v>
      </c>
      <c r="BM179" s="215" t="s">
        <v>940</v>
      </c>
    </row>
    <row r="180" s="2" customFormat="1">
      <c r="A180" s="38"/>
      <c r="B180" s="39"/>
      <c r="C180" s="40"/>
      <c r="D180" s="217" t="s">
        <v>154</v>
      </c>
      <c r="E180" s="40"/>
      <c r="F180" s="218" t="s">
        <v>939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154</v>
      </c>
      <c r="AU180" s="17" t="s">
        <v>83</v>
      </c>
    </row>
    <row r="181" s="2" customFormat="1">
      <c r="A181" s="38"/>
      <c r="B181" s="39"/>
      <c r="C181" s="40"/>
      <c r="D181" s="222" t="s">
        <v>156</v>
      </c>
      <c r="E181" s="40"/>
      <c r="F181" s="223" t="s">
        <v>941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156</v>
      </c>
      <c r="AU181" s="17" t="s">
        <v>83</v>
      </c>
    </row>
    <row r="182" s="2" customFormat="1" ht="24.15" customHeight="1">
      <c r="A182" s="38"/>
      <c r="B182" s="39"/>
      <c r="C182" s="204" t="s">
        <v>299</v>
      </c>
      <c r="D182" s="204" t="s">
        <v>147</v>
      </c>
      <c r="E182" s="205" t="s">
        <v>942</v>
      </c>
      <c r="F182" s="206" t="s">
        <v>943</v>
      </c>
      <c r="G182" s="207" t="s">
        <v>203</v>
      </c>
      <c r="H182" s="208">
        <v>28</v>
      </c>
      <c r="I182" s="209"/>
      <c r="J182" s="210">
        <f>ROUND(I182*H182,2)</f>
        <v>0</v>
      </c>
      <c r="K182" s="206" t="s">
        <v>151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5.0000000000000002E-05</v>
      </c>
      <c r="R182" s="213">
        <f>Q182*H182</f>
        <v>0.0014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247</v>
      </c>
      <c r="AT182" s="215" t="s">
        <v>147</v>
      </c>
      <c r="AU182" s="215" t="s">
        <v>83</v>
      </c>
      <c r="AY182" s="17" t="s">
        <v>144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247</v>
      </c>
      <c r="BM182" s="215" t="s">
        <v>944</v>
      </c>
    </row>
    <row r="183" s="2" customFormat="1">
      <c r="A183" s="38"/>
      <c r="B183" s="39"/>
      <c r="C183" s="40"/>
      <c r="D183" s="217" t="s">
        <v>154</v>
      </c>
      <c r="E183" s="40"/>
      <c r="F183" s="218" t="s">
        <v>943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154</v>
      </c>
      <c r="AU183" s="17" t="s">
        <v>83</v>
      </c>
    </row>
    <row r="184" s="2" customFormat="1">
      <c r="A184" s="38"/>
      <c r="B184" s="39"/>
      <c r="C184" s="40"/>
      <c r="D184" s="222" t="s">
        <v>156</v>
      </c>
      <c r="E184" s="40"/>
      <c r="F184" s="223" t="s">
        <v>945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156</v>
      </c>
      <c r="AU184" s="17" t="s">
        <v>83</v>
      </c>
    </row>
    <row r="185" s="2" customFormat="1" ht="33" customHeight="1">
      <c r="A185" s="38"/>
      <c r="B185" s="39"/>
      <c r="C185" s="204" t="s">
        <v>309</v>
      </c>
      <c r="D185" s="204" t="s">
        <v>147</v>
      </c>
      <c r="E185" s="205" t="s">
        <v>946</v>
      </c>
      <c r="F185" s="206" t="s">
        <v>947</v>
      </c>
      <c r="G185" s="207" t="s">
        <v>203</v>
      </c>
      <c r="H185" s="208">
        <v>2</v>
      </c>
      <c r="I185" s="209"/>
      <c r="J185" s="210">
        <f>ROUND(I185*H185,2)</f>
        <v>0</v>
      </c>
      <c r="K185" s="206" t="s">
        <v>151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6.9999999999999994E-05</v>
      </c>
      <c r="R185" s="213">
        <f>Q185*H185</f>
        <v>0.00013999999999999999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247</v>
      </c>
      <c r="AT185" s="215" t="s">
        <v>147</v>
      </c>
      <c r="AU185" s="215" t="s">
        <v>83</v>
      </c>
      <c r="AY185" s="17" t="s">
        <v>144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247</v>
      </c>
      <c r="BM185" s="215" t="s">
        <v>948</v>
      </c>
    </row>
    <row r="186" s="2" customFormat="1">
      <c r="A186" s="38"/>
      <c r="B186" s="39"/>
      <c r="C186" s="40"/>
      <c r="D186" s="217" t="s">
        <v>154</v>
      </c>
      <c r="E186" s="40"/>
      <c r="F186" s="218" t="s">
        <v>947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154</v>
      </c>
      <c r="AU186" s="17" t="s">
        <v>83</v>
      </c>
    </row>
    <row r="187" s="2" customFormat="1">
      <c r="A187" s="38"/>
      <c r="B187" s="39"/>
      <c r="C187" s="40"/>
      <c r="D187" s="222" t="s">
        <v>156</v>
      </c>
      <c r="E187" s="40"/>
      <c r="F187" s="223" t="s">
        <v>949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156</v>
      </c>
      <c r="AU187" s="17" t="s">
        <v>83</v>
      </c>
    </row>
    <row r="188" s="2" customFormat="1" ht="33" customHeight="1">
      <c r="A188" s="38"/>
      <c r="B188" s="39"/>
      <c r="C188" s="204" t="s">
        <v>314</v>
      </c>
      <c r="D188" s="204" t="s">
        <v>147</v>
      </c>
      <c r="E188" s="205" t="s">
        <v>950</v>
      </c>
      <c r="F188" s="206" t="s">
        <v>951</v>
      </c>
      <c r="G188" s="207" t="s">
        <v>203</v>
      </c>
      <c r="H188" s="208">
        <v>22</v>
      </c>
      <c r="I188" s="209"/>
      <c r="J188" s="210">
        <f>ROUND(I188*H188,2)</f>
        <v>0</v>
      </c>
      <c r="K188" s="206" t="s">
        <v>151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0.00012</v>
      </c>
      <c r="R188" s="213">
        <f>Q188*H188</f>
        <v>0.00264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247</v>
      </c>
      <c r="AT188" s="215" t="s">
        <v>147</v>
      </c>
      <c r="AU188" s="215" t="s">
        <v>83</v>
      </c>
      <c r="AY188" s="17" t="s">
        <v>144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247</v>
      </c>
      <c r="BM188" s="215" t="s">
        <v>952</v>
      </c>
    </row>
    <row r="189" s="2" customFormat="1">
      <c r="A189" s="38"/>
      <c r="B189" s="39"/>
      <c r="C189" s="40"/>
      <c r="D189" s="217" t="s">
        <v>154</v>
      </c>
      <c r="E189" s="40"/>
      <c r="F189" s="218" t="s">
        <v>951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154</v>
      </c>
      <c r="AU189" s="17" t="s">
        <v>83</v>
      </c>
    </row>
    <row r="190" s="2" customFormat="1">
      <c r="A190" s="38"/>
      <c r="B190" s="39"/>
      <c r="C190" s="40"/>
      <c r="D190" s="222" t="s">
        <v>156</v>
      </c>
      <c r="E190" s="40"/>
      <c r="F190" s="223" t="s">
        <v>953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156</v>
      </c>
      <c r="AU190" s="17" t="s">
        <v>83</v>
      </c>
    </row>
    <row r="191" s="2" customFormat="1" ht="33" customHeight="1">
      <c r="A191" s="38"/>
      <c r="B191" s="39"/>
      <c r="C191" s="204" t="s">
        <v>318</v>
      </c>
      <c r="D191" s="204" t="s">
        <v>147</v>
      </c>
      <c r="E191" s="205" t="s">
        <v>954</v>
      </c>
      <c r="F191" s="206" t="s">
        <v>955</v>
      </c>
      <c r="G191" s="207" t="s">
        <v>203</v>
      </c>
      <c r="H191" s="208">
        <v>2</v>
      </c>
      <c r="I191" s="209"/>
      <c r="J191" s="210">
        <f>ROUND(I191*H191,2)</f>
        <v>0</v>
      </c>
      <c r="K191" s="206" t="s">
        <v>151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0.00016000000000000001</v>
      </c>
      <c r="R191" s="213">
        <f>Q191*H191</f>
        <v>0.00032000000000000003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247</v>
      </c>
      <c r="AT191" s="215" t="s">
        <v>147</v>
      </c>
      <c r="AU191" s="215" t="s">
        <v>83</v>
      </c>
      <c r="AY191" s="17" t="s">
        <v>144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247</v>
      </c>
      <c r="BM191" s="215" t="s">
        <v>956</v>
      </c>
    </row>
    <row r="192" s="2" customFormat="1">
      <c r="A192" s="38"/>
      <c r="B192" s="39"/>
      <c r="C192" s="40"/>
      <c r="D192" s="217" t="s">
        <v>154</v>
      </c>
      <c r="E192" s="40"/>
      <c r="F192" s="218" t="s">
        <v>955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154</v>
      </c>
      <c r="AU192" s="17" t="s">
        <v>83</v>
      </c>
    </row>
    <row r="193" s="2" customFormat="1">
      <c r="A193" s="38"/>
      <c r="B193" s="39"/>
      <c r="C193" s="40"/>
      <c r="D193" s="222" t="s">
        <v>156</v>
      </c>
      <c r="E193" s="40"/>
      <c r="F193" s="223" t="s">
        <v>957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156</v>
      </c>
      <c r="AU193" s="17" t="s">
        <v>83</v>
      </c>
    </row>
    <row r="194" s="2" customFormat="1" ht="16.5" customHeight="1">
      <c r="A194" s="38"/>
      <c r="B194" s="39"/>
      <c r="C194" s="204" t="s">
        <v>322</v>
      </c>
      <c r="D194" s="204" t="s">
        <v>147</v>
      </c>
      <c r="E194" s="205" t="s">
        <v>958</v>
      </c>
      <c r="F194" s="206" t="s">
        <v>959</v>
      </c>
      <c r="G194" s="207" t="s">
        <v>203</v>
      </c>
      <c r="H194" s="208">
        <v>38</v>
      </c>
      <c r="I194" s="209"/>
      <c r="J194" s="210">
        <f>ROUND(I194*H194,2)</f>
        <v>0</v>
      </c>
      <c r="K194" s="206" t="s">
        <v>151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0.00023000000000000001</v>
      </c>
      <c r="T194" s="214">
        <f>S194*H194</f>
        <v>0.0087399999999999995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247</v>
      </c>
      <c r="AT194" s="215" t="s">
        <v>147</v>
      </c>
      <c r="AU194" s="215" t="s">
        <v>83</v>
      </c>
      <c r="AY194" s="17" t="s">
        <v>144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247</v>
      </c>
      <c r="BM194" s="215" t="s">
        <v>960</v>
      </c>
    </row>
    <row r="195" s="2" customFormat="1">
      <c r="A195" s="38"/>
      <c r="B195" s="39"/>
      <c r="C195" s="40"/>
      <c r="D195" s="217" t="s">
        <v>154</v>
      </c>
      <c r="E195" s="40"/>
      <c r="F195" s="218" t="s">
        <v>959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154</v>
      </c>
      <c r="AU195" s="17" t="s">
        <v>83</v>
      </c>
    </row>
    <row r="196" s="2" customFormat="1">
      <c r="A196" s="38"/>
      <c r="B196" s="39"/>
      <c r="C196" s="40"/>
      <c r="D196" s="222" t="s">
        <v>156</v>
      </c>
      <c r="E196" s="40"/>
      <c r="F196" s="223" t="s">
        <v>961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156</v>
      </c>
      <c r="AU196" s="17" t="s">
        <v>83</v>
      </c>
    </row>
    <row r="197" s="2" customFormat="1" ht="16.5" customHeight="1">
      <c r="A197" s="38"/>
      <c r="B197" s="39"/>
      <c r="C197" s="204" t="s">
        <v>328</v>
      </c>
      <c r="D197" s="204" t="s">
        <v>147</v>
      </c>
      <c r="E197" s="205" t="s">
        <v>962</v>
      </c>
      <c r="F197" s="206" t="s">
        <v>963</v>
      </c>
      <c r="G197" s="207" t="s">
        <v>150</v>
      </c>
      <c r="H197" s="208">
        <v>20</v>
      </c>
      <c r="I197" s="209"/>
      <c r="J197" s="210">
        <f>ROUND(I197*H197,2)</f>
        <v>0</v>
      </c>
      <c r="K197" s="206" t="s">
        <v>151</v>
      </c>
      <c r="L197" s="44"/>
      <c r="M197" s="211" t="s">
        <v>19</v>
      </c>
      <c r="N197" s="212" t="s">
        <v>44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247</v>
      </c>
      <c r="AT197" s="215" t="s">
        <v>147</v>
      </c>
      <c r="AU197" s="215" t="s">
        <v>83</v>
      </c>
      <c r="AY197" s="17" t="s">
        <v>144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247</v>
      </c>
      <c r="BM197" s="215" t="s">
        <v>964</v>
      </c>
    </row>
    <row r="198" s="2" customFormat="1">
      <c r="A198" s="38"/>
      <c r="B198" s="39"/>
      <c r="C198" s="40"/>
      <c r="D198" s="217" t="s">
        <v>154</v>
      </c>
      <c r="E198" s="40"/>
      <c r="F198" s="218" t="s">
        <v>963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154</v>
      </c>
      <c r="AU198" s="17" t="s">
        <v>83</v>
      </c>
    </row>
    <row r="199" s="2" customFormat="1">
      <c r="A199" s="38"/>
      <c r="B199" s="39"/>
      <c r="C199" s="40"/>
      <c r="D199" s="222" t="s">
        <v>156</v>
      </c>
      <c r="E199" s="40"/>
      <c r="F199" s="223" t="s">
        <v>965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156</v>
      </c>
      <c r="AU199" s="17" t="s">
        <v>83</v>
      </c>
    </row>
    <row r="200" s="2" customFormat="1" ht="21.75" customHeight="1">
      <c r="A200" s="38"/>
      <c r="B200" s="39"/>
      <c r="C200" s="204" t="s">
        <v>339</v>
      </c>
      <c r="D200" s="204" t="s">
        <v>147</v>
      </c>
      <c r="E200" s="205" t="s">
        <v>966</v>
      </c>
      <c r="F200" s="206" t="s">
        <v>967</v>
      </c>
      <c r="G200" s="207" t="s">
        <v>150</v>
      </c>
      <c r="H200" s="208">
        <v>8</v>
      </c>
      <c r="I200" s="209"/>
      <c r="J200" s="210">
        <f>ROUND(I200*H200,2)</f>
        <v>0</v>
      </c>
      <c r="K200" s="206" t="s">
        <v>151</v>
      </c>
      <c r="L200" s="44"/>
      <c r="M200" s="211" t="s">
        <v>19</v>
      </c>
      <c r="N200" s="212" t="s">
        <v>44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247</v>
      </c>
      <c r="AT200" s="215" t="s">
        <v>147</v>
      </c>
      <c r="AU200" s="215" t="s">
        <v>83</v>
      </c>
      <c r="AY200" s="17" t="s">
        <v>144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247</v>
      </c>
      <c r="BM200" s="215" t="s">
        <v>968</v>
      </c>
    </row>
    <row r="201" s="2" customFormat="1">
      <c r="A201" s="38"/>
      <c r="B201" s="39"/>
      <c r="C201" s="40"/>
      <c r="D201" s="217" t="s">
        <v>154</v>
      </c>
      <c r="E201" s="40"/>
      <c r="F201" s="218" t="s">
        <v>967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154</v>
      </c>
      <c r="AU201" s="17" t="s">
        <v>83</v>
      </c>
    </row>
    <row r="202" s="2" customFormat="1">
      <c r="A202" s="38"/>
      <c r="B202" s="39"/>
      <c r="C202" s="40"/>
      <c r="D202" s="222" t="s">
        <v>156</v>
      </c>
      <c r="E202" s="40"/>
      <c r="F202" s="223" t="s">
        <v>969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156</v>
      </c>
      <c r="AU202" s="17" t="s">
        <v>83</v>
      </c>
    </row>
    <row r="203" s="2" customFormat="1" ht="16.5" customHeight="1">
      <c r="A203" s="38"/>
      <c r="B203" s="39"/>
      <c r="C203" s="204" t="s">
        <v>344</v>
      </c>
      <c r="D203" s="204" t="s">
        <v>147</v>
      </c>
      <c r="E203" s="205" t="s">
        <v>970</v>
      </c>
      <c r="F203" s="206" t="s">
        <v>971</v>
      </c>
      <c r="G203" s="207" t="s">
        <v>150</v>
      </c>
      <c r="H203" s="208">
        <v>16</v>
      </c>
      <c r="I203" s="209"/>
      <c r="J203" s="210">
        <f>ROUND(I203*H203,2)</f>
        <v>0</v>
      </c>
      <c r="K203" s="206" t="s">
        <v>151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0.00012999999999999999</v>
      </c>
      <c r="R203" s="213">
        <f>Q203*H203</f>
        <v>0.0020799999999999998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247</v>
      </c>
      <c r="AT203" s="215" t="s">
        <v>147</v>
      </c>
      <c r="AU203" s="215" t="s">
        <v>83</v>
      </c>
      <c r="AY203" s="17" t="s">
        <v>144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247</v>
      </c>
      <c r="BM203" s="215" t="s">
        <v>972</v>
      </c>
    </row>
    <row r="204" s="2" customFormat="1">
      <c r="A204" s="38"/>
      <c r="B204" s="39"/>
      <c r="C204" s="40"/>
      <c r="D204" s="217" t="s">
        <v>154</v>
      </c>
      <c r="E204" s="40"/>
      <c r="F204" s="218" t="s">
        <v>971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154</v>
      </c>
      <c r="AU204" s="17" t="s">
        <v>83</v>
      </c>
    </row>
    <row r="205" s="2" customFormat="1">
      <c r="A205" s="38"/>
      <c r="B205" s="39"/>
      <c r="C205" s="40"/>
      <c r="D205" s="222" t="s">
        <v>156</v>
      </c>
      <c r="E205" s="40"/>
      <c r="F205" s="223" t="s">
        <v>973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156</v>
      </c>
      <c r="AU205" s="17" t="s">
        <v>83</v>
      </c>
    </row>
    <row r="206" s="2" customFormat="1" ht="16.5" customHeight="1">
      <c r="A206" s="38"/>
      <c r="B206" s="39"/>
      <c r="C206" s="204" t="s">
        <v>312</v>
      </c>
      <c r="D206" s="204" t="s">
        <v>147</v>
      </c>
      <c r="E206" s="205" t="s">
        <v>974</v>
      </c>
      <c r="F206" s="206" t="s">
        <v>975</v>
      </c>
      <c r="G206" s="207" t="s">
        <v>976</v>
      </c>
      <c r="H206" s="208">
        <v>2</v>
      </c>
      <c r="I206" s="209"/>
      <c r="J206" s="210">
        <f>ROUND(I206*H206,2)</f>
        <v>0</v>
      </c>
      <c r="K206" s="206" t="s">
        <v>151</v>
      </c>
      <c r="L206" s="44"/>
      <c r="M206" s="211" t="s">
        <v>19</v>
      </c>
      <c r="N206" s="212" t="s">
        <v>44</v>
      </c>
      <c r="O206" s="84"/>
      <c r="P206" s="213">
        <f>O206*H206</f>
        <v>0</v>
      </c>
      <c r="Q206" s="213">
        <v>0.00025000000000000001</v>
      </c>
      <c r="R206" s="213">
        <f>Q206*H206</f>
        <v>0.00050000000000000001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247</v>
      </c>
      <c r="AT206" s="215" t="s">
        <v>147</v>
      </c>
      <c r="AU206" s="215" t="s">
        <v>83</v>
      </c>
      <c r="AY206" s="17" t="s">
        <v>144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81</v>
      </c>
      <c r="BK206" s="216">
        <f>ROUND(I206*H206,2)</f>
        <v>0</v>
      </c>
      <c r="BL206" s="17" t="s">
        <v>247</v>
      </c>
      <c r="BM206" s="215" t="s">
        <v>977</v>
      </c>
    </row>
    <row r="207" s="2" customFormat="1">
      <c r="A207" s="38"/>
      <c r="B207" s="39"/>
      <c r="C207" s="40"/>
      <c r="D207" s="217" t="s">
        <v>154</v>
      </c>
      <c r="E207" s="40"/>
      <c r="F207" s="218" t="s">
        <v>975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154</v>
      </c>
      <c r="AU207" s="17" t="s">
        <v>83</v>
      </c>
    </row>
    <row r="208" s="2" customFormat="1">
      <c r="A208" s="38"/>
      <c r="B208" s="39"/>
      <c r="C208" s="40"/>
      <c r="D208" s="222" t="s">
        <v>156</v>
      </c>
      <c r="E208" s="40"/>
      <c r="F208" s="223" t="s">
        <v>978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156</v>
      </c>
      <c r="AU208" s="17" t="s">
        <v>83</v>
      </c>
    </row>
    <row r="209" s="2" customFormat="1" ht="16.5" customHeight="1">
      <c r="A209" s="38"/>
      <c r="B209" s="39"/>
      <c r="C209" s="204" t="s">
        <v>353</v>
      </c>
      <c r="D209" s="204" t="s">
        <v>147</v>
      </c>
      <c r="E209" s="205" t="s">
        <v>979</v>
      </c>
      <c r="F209" s="206" t="s">
        <v>980</v>
      </c>
      <c r="G209" s="207" t="s">
        <v>150</v>
      </c>
      <c r="H209" s="208">
        <v>13</v>
      </c>
      <c r="I209" s="209"/>
      <c r="J209" s="210">
        <f>ROUND(I209*H209,2)</f>
        <v>0</v>
      </c>
      <c r="K209" s="206" t="s">
        <v>151</v>
      </c>
      <c r="L209" s="44"/>
      <c r="M209" s="211" t="s">
        <v>19</v>
      </c>
      <c r="N209" s="212" t="s">
        <v>44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0.00068999999999999997</v>
      </c>
      <c r="T209" s="214">
        <f>S209*H209</f>
        <v>0.0089699999999999988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247</v>
      </c>
      <c r="AT209" s="215" t="s">
        <v>147</v>
      </c>
      <c r="AU209" s="215" t="s">
        <v>83</v>
      </c>
      <c r="AY209" s="17" t="s">
        <v>144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81</v>
      </c>
      <c r="BK209" s="216">
        <f>ROUND(I209*H209,2)</f>
        <v>0</v>
      </c>
      <c r="BL209" s="17" t="s">
        <v>247</v>
      </c>
      <c r="BM209" s="215" t="s">
        <v>981</v>
      </c>
    </row>
    <row r="210" s="2" customFormat="1">
      <c r="A210" s="38"/>
      <c r="B210" s="39"/>
      <c r="C210" s="40"/>
      <c r="D210" s="217" t="s">
        <v>154</v>
      </c>
      <c r="E210" s="40"/>
      <c r="F210" s="218" t="s">
        <v>980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154</v>
      </c>
      <c r="AU210" s="17" t="s">
        <v>83</v>
      </c>
    </row>
    <row r="211" s="2" customFormat="1">
      <c r="A211" s="38"/>
      <c r="B211" s="39"/>
      <c r="C211" s="40"/>
      <c r="D211" s="222" t="s">
        <v>156</v>
      </c>
      <c r="E211" s="40"/>
      <c r="F211" s="223" t="s">
        <v>982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156</v>
      </c>
      <c r="AU211" s="17" t="s">
        <v>83</v>
      </c>
    </row>
    <row r="212" s="2" customFormat="1" ht="16.5" customHeight="1">
      <c r="A212" s="38"/>
      <c r="B212" s="39"/>
      <c r="C212" s="204" t="s">
        <v>983</v>
      </c>
      <c r="D212" s="204" t="s">
        <v>147</v>
      </c>
      <c r="E212" s="205" t="s">
        <v>984</v>
      </c>
      <c r="F212" s="206" t="s">
        <v>985</v>
      </c>
      <c r="G212" s="207" t="s">
        <v>150</v>
      </c>
      <c r="H212" s="208">
        <v>6</v>
      </c>
      <c r="I212" s="209"/>
      <c r="J212" s="210">
        <f>ROUND(I212*H212,2)</f>
        <v>0</v>
      </c>
      <c r="K212" s="206" t="s">
        <v>151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0.00052999999999999998</v>
      </c>
      <c r="T212" s="214">
        <f>S212*H212</f>
        <v>0.0031799999999999997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247</v>
      </c>
      <c r="AT212" s="215" t="s">
        <v>147</v>
      </c>
      <c r="AU212" s="215" t="s">
        <v>83</v>
      </c>
      <c r="AY212" s="17" t="s">
        <v>144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247</v>
      </c>
      <c r="BM212" s="215" t="s">
        <v>986</v>
      </c>
    </row>
    <row r="213" s="2" customFormat="1">
      <c r="A213" s="38"/>
      <c r="B213" s="39"/>
      <c r="C213" s="40"/>
      <c r="D213" s="217" t="s">
        <v>154</v>
      </c>
      <c r="E213" s="40"/>
      <c r="F213" s="218" t="s">
        <v>985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154</v>
      </c>
      <c r="AU213" s="17" t="s">
        <v>83</v>
      </c>
    </row>
    <row r="214" s="2" customFormat="1">
      <c r="A214" s="38"/>
      <c r="B214" s="39"/>
      <c r="C214" s="40"/>
      <c r="D214" s="222" t="s">
        <v>156</v>
      </c>
      <c r="E214" s="40"/>
      <c r="F214" s="223" t="s">
        <v>987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156</v>
      </c>
      <c r="AU214" s="17" t="s">
        <v>83</v>
      </c>
    </row>
    <row r="215" s="2" customFormat="1" ht="16.5" customHeight="1">
      <c r="A215" s="38"/>
      <c r="B215" s="39"/>
      <c r="C215" s="204" t="s">
        <v>360</v>
      </c>
      <c r="D215" s="204" t="s">
        <v>147</v>
      </c>
      <c r="E215" s="205" t="s">
        <v>988</v>
      </c>
      <c r="F215" s="206" t="s">
        <v>989</v>
      </c>
      <c r="G215" s="207" t="s">
        <v>150</v>
      </c>
      <c r="H215" s="208">
        <v>8</v>
      </c>
      <c r="I215" s="209"/>
      <c r="J215" s="210">
        <f>ROUND(I215*H215,2)</f>
        <v>0</v>
      </c>
      <c r="K215" s="206" t="s">
        <v>151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0.00021000000000000001</v>
      </c>
      <c r="R215" s="213">
        <f>Q215*H215</f>
        <v>0.0016800000000000001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247</v>
      </c>
      <c r="AT215" s="215" t="s">
        <v>147</v>
      </c>
      <c r="AU215" s="215" t="s">
        <v>83</v>
      </c>
      <c r="AY215" s="17" t="s">
        <v>144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247</v>
      </c>
      <c r="BM215" s="215" t="s">
        <v>990</v>
      </c>
    </row>
    <row r="216" s="2" customFormat="1">
      <c r="A216" s="38"/>
      <c r="B216" s="39"/>
      <c r="C216" s="40"/>
      <c r="D216" s="217" t="s">
        <v>154</v>
      </c>
      <c r="E216" s="40"/>
      <c r="F216" s="218" t="s">
        <v>989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154</v>
      </c>
      <c r="AU216" s="17" t="s">
        <v>83</v>
      </c>
    </row>
    <row r="217" s="2" customFormat="1">
      <c r="A217" s="38"/>
      <c r="B217" s="39"/>
      <c r="C217" s="40"/>
      <c r="D217" s="222" t="s">
        <v>156</v>
      </c>
      <c r="E217" s="40"/>
      <c r="F217" s="223" t="s">
        <v>991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156</v>
      </c>
      <c r="AU217" s="17" t="s">
        <v>83</v>
      </c>
    </row>
    <row r="218" s="2" customFormat="1" ht="21.75" customHeight="1">
      <c r="A218" s="38"/>
      <c r="B218" s="39"/>
      <c r="C218" s="204" t="s">
        <v>365</v>
      </c>
      <c r="D218" s="204" t="s">
        <v>147</v>
      </c>
      <c r="E218" s="205" t="s">
        <v>992</v>
      </c>
      <c r="F218" s="206" t="s">
        <v>993</v>
      </c>
      <c r="G218" s="207" t="s">
        <v>203</v>
      </c>
      <c r="H218" s="208">
        <v>54</v>
      </c>
      <c r="I218" s="209"/>
      <c r="J218" s="210">
        <f>ROUND(I218*H218,2)</f>
        <v>0</v>
      </c>
      <c r="K218" s="206" t="s">
        <v>151</v>
      </c>
      <c r="L218" s="44"/>
      <c r="M218" s="211" t="s">
        <v>19</v>
      </c>
      <c r="N218" s="212" t="s">
        <v>44</v>
      </c>
      <c r="O218" s="84"/>
      <c r="P218" s="213">
        <f>O218*H218</f>
        <v>0</v>
      </c>
      <c r="Q218" s="213">
        <v>1.0000000000000001E-05</v>
      </c>
      <c r="R218" s="213">
        <f>Q218*H218</f>
        <v>0.00054000000000000001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247</v>
      </c>
      <c r="AT218" s="215" t="s">
        <v>147</v>
      </c>
      <c r="AU218" s="215" t="s">
        <v>83</v>
      </c>
      <c r="AY218" s="17" t="s">
        <v>144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81</v>
      </c>
      <c r="BK218" s="216">
        <f>ROUND(I218*H218,2)</f>
        <v>0</v>
      </c>
      <c r="BL218" s="17" t="s">
        <v>247</v>
      </c>
      <c r="BM218" s="215" t="s">
        <v>994</v>
      </c>
    </row>
    <row r="219" s="2" customFormat="1">
      <c r="A219" s="38"/>
      <c r="B219" s="39"/>
      <c r="C219" s="40"/>
      <c r="D219" s="217" t="s">
        <v>154</v>
      </c>
      <c r="E219" s="40"/>
      <c r="F219" s="218" t="s">
        <v>993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154</v>
      </c>
      <c r="AU219" s="17" t="s">
        <v>83</v>
      </c>
    </row>
    <row r="220" s="2" customFormat="1">
      <c r="A220" s="38"/>
      <c r="B220" s="39"/>
      <c r="C220" s="40"/>
      <c r="D220" s="222" t="s">
        <v>156</v>
      </c>
      <c r="E220" s="40"/>
      <c r="F220" s="223" t="s">
        <v>995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156</v>
      </c>
      <c r="AU220" s="17" t="s">
        <v>83</v>
      </c>
    </row>
    <row r="221" s="13" customFormat="1">
      <c r="A221" s="13"/>
      <c r="B221" s="224"/>
      <c r="C221" s="225"/>
      <c r="D221" s="217" t="s">
        <v>165</v>
      </c>
      <c r="E221" s="226" t="s">
        <v>19</v>
      </c>
      <c r="F221" s="227" t="s">
        <v>996</v>
      </c>
      <c r="G221" s="225"/>
      <c r="H221" s="228">
        <v>54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165</v>
      </c>
      <c r="AU221" s="234" t="s">
        <v>83</v>
      </c>
      <c r="AV221" s="13" t="s">
        <v>83</v>
      </c>
      <c r="AW221" s="13" t="s">
        <v>32</v>
      </c>
      <c r="AX221" s="13" t="s">
        <v>73</v>
      </c>
      <c r="AY221" s="234" t="s">
        <v>144</v>
      </c>
    </row>
    <row r="222" s="14" customFormat="1">
      <c r="A222" s="14"/>
      <c r="B222" s="250"/>
      <c r="C222" s="251"/>
      <c r="D222" s="217" t="s">
        <v>165</v>
      </c>
      <c r="E222" s="252" t="s">
        <v>19</v>
      </c>
      <c r="F222" s="253" t="s">
        <v>849</v>
      </c>
      <c r="G222" s="251"/>
      <c r="H222" s="254">
        <v>54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165</v>
      </c>
      <c r="AU222" s="260" t="s">
        <v>83</v>
      </c>
      <c r="AV222" s="14" t="s">
        <v>152</v>
      </c>
      <c r="AW222" s="14" t="s">
        <v>32</v>
      </c>
      <c r="AX222" s="14" t="s">
        <v>81</v>
      </c>
      <c r="AY222" s="260" t="s">
        <v>144</v>
      </c>
    </row>
    <row r="223" s="2" customFormat="1" ht="24.15" customHeight="1">
      <c r="A223" s="38"/>
      <c r="B223" s="39"/>
      <c r="C223" s="204" t="s">
        <v>371</v>
      </c>
      <c r="D223" s="204" t="s">
        <v>147</v>
      </c>
      <c r="E223" s="205" t="s">
        <v>997</v>
      </c>
      <c r="F223" s="206" t="s">
        <v>998</v>
      </c>
      <c r="G223" s="207" t="s">
        <v>203</v>
      </c>
      <c r="H223" s="208">
        <v>54</v>
      </c>
      <c r="I223" s="209"/>
      <c r="J223" s="210">
        <f>ROUND(I223*H223,2)</f>
        <v>0</v>
      </c>
      <c r="K223" s="206" t="s">
        <v>151</v>
      </c>
      <c r="L223" s="44"/>
      <c r="M223" s="211" t="s">
        <v>19</v>
      </c>
      <c r="N223" s="212" t="s">
        <v>44</v>
      </c>
      <c r="O223" s="84"/>
      <c r="P223" s="213">
        <f>O223*H223</f>
        <v>0</v>
      </c>
      <c r="Q223" s="213">
        <v>2.0000000000000002E-05</v>
      </c>
      <c r="R223" s="213">
        <f>Q223*H223</f>
        <v>0.00108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247</v>
      </c>
      <c r="AT223" s="215" t="s">
        <v>147</v>
      </c>
      <c r="AU223" s="215" t="s">
        <v>83</v>
      </c>
      <c r="AY223" s="17" t="s">
        <v>144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81</v>
      </c>
      <c r="BK223" s="216">
        <f>ROUND(I223*H223,2)</f>
        <v>0</v>
      </c>
      <c r="BL223" s="17" t="s">
        <v>247</v>
      </c>
      <c r="BM223" s="215" t="s">
        <v>999</v>
      </c>
    </row>
    <row r="224" s="2" customFormat="1">
      <c r="A224" s="38"/>
      <c r="B224" s="39"/>
      <c r="C224" s="40"/>
      <c r="D224" s="217" t="s">
        <v>154</v>
      </c>
      <c r="E224" s="40"/>
      <c r="F224" s="218" t="s">
        <v>998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154</v>
      </c>
      <c r="AU224" s="17" t="s">
        <v>83</v>
      </c>
    </row>
    <row r="225" s="2" customFormat="1">
      <c r="A225" s="38"/>
      <c r="B225" s="39"/>
      <c r="C225" s="40"/>
      <c r="D225" s="222" t="s">
        <v>156</v>
      </c>
      <c r="E225" s="40"/>
      <c r="F225" s="223" t="s">
        <v>1000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156</v>
      </c>
      <c r="AU225" s="17" t="s">
        <v>83</v>
      </c>
    </row>
    <row r="226" s="13" customFormat="1">
      <c r="A226" s="13"/>
      <c r="B226" s="224"/>
      <c r="C226" s="225"/>
      <c r="D226" s="217" t="s">
        <v>165</v>
      </c>
      <c r="E226" s="226" t="s">
        <v>19</v>
      </c>
      <c r="F226" s="227" t="s">
        <v>996</v>
      </c>
      <c r="G226" s="225"/>
      <c r="H226" s="228">
        <v>54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165</v>
      </c>
      <c r="AU226" s="234" t="s">
        <v>83</v>
      </c>
      <c r="AV226" s="13" t="s">
        <v>83</v>
      </c>
      <c r="AW226" s="13" t="s">
        <v>32</v>
      </c>
      <c r="AX226" s="13" t="s">
        <v>73</v>
      </c>
      <c r="AY226" s="234" t="s">
        <v>144</v>
      </c>
    </row>
    <row r="227" s="14" customFormat="1">
      <c r="A227" s="14"/>
      <c r="B227" s="250"/>
      <c r="C227" s="251"/>
      <c r="D227" s="217" t="s">
        <v>165</v>
      </c>
      <c r="E227" s="252" t="s">
        <v>19</v>
      </c>
      <c r="F227" s="253" t="s">
        <v>849</v>
      </c>
      <c r="G227" s="251"/>
      <c r="H227" s="254">
        <v>54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165</v>
      </c>
      <c r="AU227" s="260" t="s">
        <v>83</v>
      </c>
      <c r="AV227" s="14" t="s">
        <v>152</v>
      </c>
      <c r="AW227" s="14" t="s">
        <v>32</v>
      </c>
      <c r="AX227" s="14" t="s">
        <v>81</v>
      </c>
      <c r="AY227" s="260" t="s">
        <v>144</v>
      </c>
    </row>
    <row r="228" s="2" customFormat="1" ht="24.15" customHeight="1">
      <c r="A228" s="38"/>
      <c r="B228" s="39"/>
      <c r="C228" s="204" t="s">
        <v>375</v>
      </c>
      <c r="D228" s="204" t="s">
        <v>147</v>
      </c>
      <c r="E228" s="205" t="s">
        <v>1001</v>
      </c>
      <c r="F228" s="206" t="s">
        <v>1002</v>
      </c>
      <c r="G228" s="207" t="s">
        <v>279</v>
      </c>
      <c r="H228" s="208">
        <v>0.064000000000000001</v>
      </c>
      <c r="I228" s="209"/>
      <c r="J228" s="210">
        <f>ROUND(I228*H228,2)</f>
        <v>0</v>
      </c>
      <c r="K228" s="206" t="s">
        <v>151</v>
      </c>
      <c r="L228" s="44"/>
      <c r="M228" s="211" t="s">
        <v>19</v>
      </c>
      <c r="N228" s="212" t="s">
        <v>44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247</v>
      </c>
      <c r="AT228" s="215" t="s">
        <v>147</v>
      </c>
      <c r="AU228" s="215" t="s">
        <v>83</v>
      </c>
      <c r="AY228" s="17" t="s">
        <v>144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81</v>
      </c>
      <c r="BK228" s="216">
        <f>ROUND(I228*H228,2)</f>
        <v>0</v>
      </c>
      <c r="BL228" s="17" t="s">
        <v>247</v>
      </c>
      <c r="BM228" s="215" t="s">
        <v>1003</v>
      </c>
    </row>
    <row r="229" s="2" customFormat="1">
      <c r="A229" s="38"/>
      <c r="B229" s="39"/>
      <c r="C229" s="40"/>
      <c r="D229" s="217" t="s">
        <v>154</v>
      </c>
      <c r="E229" s="40"/>
      <c r="F229" s="218" t="s">
        <v>1002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154</v>
      </c>
      <c r="AU229" s="17" t="s">
        <v>83</v>
      </c>
    </row>
    <row r="230" s="2" customFormat="1">
      <c r="A230" s="38"/>
      <c r="B230" s="39"/>
      <c r="C230" s="40"/>
      <c r="D230" s="222" t="s">
        <v>156</v>
      </c>
      <c r="E230" s="40"/>
      <c r="F230" s="223" t="s">
        <v>1004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156</v>
      </c>
      <c r="AU230" s="17" t="s">
        <v>83</v>
      </c>
    </row>
    <row r="231" s="12" customFormat="1" ht="22.8" customHeight="1">
      <c r="A231" s="12"/>
      <c r="B231" s="188"/>
      <c r="C231" s="189"/>
      <c r="D231" s="190" t="s">
        <v>72</v>
      </c>
      <c r="E231" s="202" t="s">
        <v>307</v>
      </c>
      <c r="F231" s="202" t="s">
        <v>308</v>
      </c>
      <c r="G231" s="189"/>
      <c r="H231" s="189"/>
      <c r="I231" s="192"/>
      <c r="J231" s="203">
        <f>BK231</f>
        <v>0</v>
      </c>
      <c r="K231" s="189"/>
      <c r="L231" s="194"/>
      <c r="M231" s="195"/>
      <c r="N231" s="196"/>
      <c r="O231" s="196"/>
      <c r="P231" s="197">
        <f>SUM(P232:P318)</f>
        <v>0</v>
      </c>
      <c r="Q231" s="196"/>
      <c r="R231" s="197">
        <f>SUM(R232:R318)</f>
        <v>0.20304</v>
      </c>
      <c r="S231" s="196"/>
      <c r="T231" s="198">
        <f>SUM(T232:T318)</f>
        <v>0.24229999999999996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9" t="s">
        <v>83</v>
      </c>
      <c r="AT231" s="200" t="s">
        <v>72</v>
      </c>
      <c r="AU231" s="200" t="s">
        <v>81</v>
      </c>
      <c r="AY231" s="199" t="s">
        <v>144</v>
      </c>
      <c r="BK231" s="201">
        <f>SUM(BK232:BK318)</f>
        <v>0</v>
      </c>
    </row>
    <row r="232" s="2" customFormat="1" ht="16.5" customHeight="1">
      <c r="A232" s="38"/>
      <c r="B232" s="39"/>
      <c r="C232" s="204" t="s">
        <v>381</v>
      </c>
      <c r="D232" s="204" t="s">
        <v>147</v>
      </c>
      <c r="E232" s="205" t="s">
        <v>1005</v>
      </c>
      <c r="F232" s="206" t="s">
        <v>1006</v>
      </c>
      <c r="G232" s="207" t="s">
        <v>325</v>
      </c>
      <c r="H232" s="208">
        <v>1</v>
      </c>
      <c r="I232" s="209"/>
      <c r="J232" s="210">
        <f>ROUND(I232*H232,2)</f>
        <v>0</v>
      </c>
      <c r="K232" s="206" t="s">
        <v>151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0.01933</v>
      </c>
      <c r="T232" s="214">
        <f>S232*H232</f>
        <v>0.01933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247</v>
      </c>
      <c r="AT232" s="215" t="s">
        <v>147</v>
      </c>
      <c r="AU232" s="215" t="s">
        <v>83</v>
      </c>
      <c r="AY232" s="17" t="s">
        <v>144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247</v>
      </c>
      <c r="BM232" s="215" t="s">
        <v>1007</v>
      </c>
    </row>
    <row r="233" s="2" customFormat="1">
      <c r="A233" s="38"/>
      <c r="B233" s="39"/>
      <c r="C233" s="40"/>
      <c r="D233" s="217" t="s">
        <v>154</v>
      </c>
      <c r="E233" s="40"/>
      <c r="F233" s="218" t="s">
        <v>1006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154</v>
      </c>
      <c r="AU233" s="17" t="s">
        <v>83</v>
      </c>
    </row>
    <row r="234" s="2" customFormat="1">
      <c r="A234" s="38"/>
      <c r="B234" s="39"/>
      <c r="C234" s="40"/>
      <c r="D234" s="222" t="s">
        <v>156</v>
      </c>
      <c r="E234" s="40"/>
      <c r="F234" s="223" t="s">
        <v>1008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156</v>
      </c>
      <c r="AU234" s="17" t="s">
        <v>83</v>
      </c>
    </row>
    <row r="235" s="2" customFormat="1" ht="21.75" customHeight="1">
      <c r="A235" s="38"/>
      <c r="B235" s="39"/>
      <c r="C235" s="204" t="s">
        <v>389</v>
      </c>
      <c r="D235" s="204" t="s">
        <v>147</v>
      </c>
      <c r="E235" s="205" t="s">
        <v>1009</v>
      </c>
      <c r="F235" s="206" t="s">
        <v>1010</v>
      </c>
      <c r="G235" s="207" t="s">
        <v>325</v>
      </c>
      <c r="H235" s="208">
        <v>1</v>
      </c>
      <c r="I235" s="209"/>
      <c r="J235" s="210">
        <f>ROUND(I235*H235,2)</f>
        <v>0</v>
      </c>
      <c r="K235" s="206" t="s">
        <v>151</v>
      </c>
      <c r="L235" s="44"/>
      <c r="M235" s="211" t="s">
        <v>19</v>
      </c>
      <c r="N235" s="212" t="s">
        <v>44</v>
      </c>
      <c r="O235" s="84"/>
      <c r="P235" s="213">
        <f>O235*H235</f>
        <v>0</v>
      </c>
      <c r="Q235" s="213">
        <v>0.016969999999999999</v>
      </c>
      <c r="R235" s="213">
        <f>Q235*H235</f>
        <v>0.016969999999999999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247</v>
      </c>
      <c r="AT235" s="215" t="s">
        <v>147</v>
      </c>
      <c r="AU235" s="215" t="s">
        <v>83</v>
      </c>
      <c r="AY235" s="17" t="s">
        <v>144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81</v>
      </c>
      <c r="BK235" s="216">
        <f>ROUND(I235*H235,2)</f>
        <v>0</v>
      </c>
      <c r="BL235" s="17" t="s">
        <v>247</v>
      </c>
      <c r="BM235" s="215" t="s">
        <v>1011</v>
      </c>
    </row>
    <row r="236" s="2" customFormat="1">
      <c r="A236" s="38"/>
      <c r="B236" s="39"/>
      <c r="C236" s="40"/>
      <c r="D236" s="217" t="s">
        <v>154</v>
      </c>
      <c r="E236" s="40"/>
      <c r="F236" s="218" t="s">
        <v>1010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154</v>
      </c>
      <c r="AU236" s="17" t="s">
        <v>83</v>
      </c>
    </row>
    <row r="237" s="2" customFormat="1">
      <c r="A237" s="38"/>
      <c r="B237" s="39"/>
      <c r="C237" s="40"/>
      <c r="D237" s="222" t="s">
        <v>156</v>
      </c>
      <c r="E237" s="40"/>
      <c r="F237" s="223" t="s">
        <v>1012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156</v>
      </c>
      <c r="AU237" s="17" t="s">
        <v>83</v>
      </c>
    </row>
    <row r="238" s="2" customFormat="1" ht="16.5" customHeight="1">
      <c r="A238" s="38"/>
      <c r="B238" s="39"/>
      <c r="C238" s="204" t="s">
        <v>397</v>
      </c>
      <c r="D238" s="204" t="s">
        <v>147</v>
      </c>
      <c r="E238" s="205" t="s">
        <v>1013</v>
      </c>
      <c r="F238" s="206" t="s">
        <v>1014</v>
      </c>
      <c r="G238" s="207" t="s">
        <v>325</v>
      </c>
      <c r="H238" s="208">
        <v>1</v>
      </c>
      <c r="I238" s="209"/>
      <c r="J238" s="210">
        <f>ROUND(I238*H238,2)</f>
        <v>0</v>
      </c>
      <c r="K238" s="206" t="s">
        <v>151</v>
      </c>
      <c r="L238" s="44"/>
      <c r="M238" s="211" t="s">
        <v>19</v>
      </c>
      <c r="N238" s="212" t="s">
        <v>44</v>
      </c>
      <c r="O238" s="84"/>
      <c r="P238" s="213">
        <f>O238*H238</f>
        <v>0</v>
      </c>
      <c r="Q238" s="213">
        <v>0.02894</v>
      </c>
      <c r="R238" s="213">
        <f>Q238*H238</f>
        <v>0.02894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247</v>
      </c>
      <c r="AT238" s="215" t="s">
        <v>147</v>
      </c>
      <c r="AU238" s="215" t="s">
        <v>83</v>
      </c>
      <c r="AY238" s="17" t="s">
        <v>144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81</v>
      </c>
      <c r="BK238" s="216">
        <f>ROUND(I238*H238,2)</f>
        <v>0</v>
      </c>
      <c r="BL238" s="17" t="s">
        <v>247</v>
      </c>
      <c r="BM238" s="215" t="s">
        <v>1015</v>
      </c>
    </row>
    <row r="239" s="2" customFormat="1">
      <c r="A239" s="38"/>
      <c r="B239" s="39"/>
      <c r="C239" s="40"/>
      <c r="D239" s="217" t="s">
        <v>154</v>
      </c>
      <c r="E239" s="40"/>
      <c r="F239" s="218" t="s">
        <v>1014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154</v>
      </c>
      <c r="AU239" s="17" t="s">
        <v>83</v>
      </c>
    </row>
    <row r="240" s="2" customFormat="1">
      <c r="A240" s="38"/>
      <c r="B240" s="39"/>
      <c r="C240" s="40"/>
      <c r="D240" s="222" t="s">
        <v>156</v>
      </c>
      <c r="E240" s="40"/>
      <c r="F240" s="223" t="s">
        <v>1016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156</v>
      </c>
      <c r="AU240" s="17" t="s">
        <v>83</v>
      </c>
    </row>
    <row r="241" s="2" customFormat="1" ht="16.5" customHeight="1">
      <c r="A241" s="38"/>
      <c r="B241" s="39"/>
      <c r="C241" s="204" t="s">
        <v>403</v>
      </c>
      <c r="D241" s="204" t="s">
        <v>147</v>
      </c>
      <c r="E241" s="205" t="s">
        <v>1017</v>
      </c>
      <c r="F241" s="206" t="s">
        <v>1018</v>
      </c>
      <c r="G241" s="207" t="s">
        <v>325</v>
      </c>
      <c r="H241" s="208">
        <v>3</v>
      </c>
      <c r="I241" s="209"/>
      <c r="J241" s="210">
        <f>ROUND(I241*H241,2)</f>
        <v>0</v>
      </c>
      <c r="K241" s="206" t="s">
        <v>151</v>
      </c>
      <c r="L241" s="44"/>
      <c r="M241" s="211" t="s">
        <v>19</v>
      </c>
      <c r="N241" s="212" t="s">
        <v>44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0.019460000000000002</v>
      </c>
      <c r="T241" s="214">
        <f>S241*H241</f>
        <v>0.058380000000000001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247</v>
      </c>
      <c r="AT241" s="215" t="s">
        <v>147</v>
      </c>
      <c r="AU241" s="215" t="s">
        <v>83</v>
      </c>
      <c r="AY241" s="17" t="s">
        <v>144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81</v>
      </c>
      <c r="BK241" s="216">
        <f>ROUND(I241*H241,2)</f>
        <v>0</v>
      </c>
      <c r="BL241" s="17" t="s">
        <v>247</v>
      </c>
      <c r="BM241" s="215" t="s">
        <v>1019</v>
      </c>
    </row>
    <row r="242" s="2" customFormat="1">
      <c r="A242" s="38"/>
      <c r="B242" s="39"/>
      <c r="C242" s="40"/>
      <c r="D242" s="217" t="s">
        <v>154</v>
      </c>
      <c r="E242" s="40"/>
      <c r="F242" s="218" t="s">
        <v>1018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154</v>
      </c>
      <c r="AU242" s="17" t="s">
        <v>83</v>
      </c>
    </row>
    <row r="243" s="2" customFormat="1">
      <c r="A243" s="38"/>
      <c r="B243" s="39"/>
      <c r="C243" s="40"/>
      <c r="D243" s="222" t="s">
        <v>156</v>
      </c>
      <c r="E243" s="40"/>
      <c r="F243" s="223" t="s">
        <v>1020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156</v>
      </c>
      <c r="AU243" s="17" t="s">
        <v>83</v>
      </c>
    </row>
    <row r="244" s="2" customFormat="1" ht="24.15" customHeight="1">
      <c r="A244" s="38"/>
      <c r="B244" s="39"/>
      <c r="C244" s="204" t="s">
        <v>408</v>
      </c>
      <c r="D244" s="204" t="s">
        <v>147</v>
      </c>
      <c r="E244" s="205" t="s">
        <v>1021</v>
      </c>
      <c r="F244" s="206" t="s">
        <v>1022</v>
      </c>
      <c r="G244" s="207" t="s">
        <v>325</v>
      </c>
      <c r="H244" s="208">
        <v>1</v>
      </c>
      <c r="I244" s="209"/>
      <c r="J244" s="210">
        <f>ROUND(I244*H244,2)</f>
        <v>0</v>
      </c>
      <c r="K244" s="206" t="s">
        <v>151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0.01197</v>
      </c>
      <c r="R244" s="213">
        <f>Q244*H244</f>
        <v>0.01197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247</v>
      </c>
      <c r="AT244" s="215" t="s">
        <v>147</v>
      </c>
      <c r="AU244" s="215" t="s">
        <v>83</v>
      </c>
      <c r="AY244" s="17" t="s">
        <v>144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247</v>
      </c>
      <c r="BM244" s="215" t="s">
        <v>1023</v>
      </c>
    </row>
    <row r="245" s="2" customFormat="1">
      <c r="A245" s="38"/>
      <c r="B245" s="39"/>
      <c r="C245" s="40"/>
      <c r="D245" s="217" t="s">
        <v>154</v>
      </c>
      <c r="E245" s="40"/>
      <c r="F245" s="218" t="s">
        <v>1022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154</v>
      </c>
      <c r="AU245" s="17" t="s">
        <v>83</v>
      </c>
    </row>
    <row r="246" s="2" customFormat="1">
      <c r="A246" s="38"/>
      <c r="B246" s="39"/>
      <c r="C246" s="40"/>
      <c r="D246" s="222" t="s">
        <v>156</v>
      </c>
      <c r="E246" s="40"/>
      <c r="F246" s="223" t="s">
        <v>1024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156</v>
      </c>
      <c r="AU246" s="17" t="s">
        <v>83</v>
      </c>
    </row>
    <row r="247" s="2" customFormat="1" ht="21.75" customHeight="1">
      <c r="A247" s="38"/>
      <c r="B247" s="39"/>
      <c r="C247" s="204" t="s">
        <v>413</v>
      </c>
      <c r="D247" s="204" t="s">
        <v>147</v>
      </c>
      <c r="E247" s="205" t="s">
        <v>1025</v>
      </c>
      <c r="F247" s="206" t="s">
        <v>1026</v>
      </c>
      <c r="G247" s="207" t="s">
        <v>325</v>
      </c>
      <c r="H247" s="208">
        <v>2</v>
      </c>
      <c r="I247" s="209"/>
      <c r="J247" s="210">
        <f>ROUND(I247*H247,2)</f>
        <v>0</v>
      </c>
      <c r="K247" s="206" t="s">
        <v>151</v>
      </c>
      <c r="L247" s="44"/>
      <c r="M247" s="211" t="s">
        <v>19</v>
      </c>
      <c r="N247" s="212" t="s">
        <v>44</v>
      </c>
      <c r="O247" s="84"/>
      <c r="P247" s="213">
        <f>O247*H247</f>
        <v>0</v>
      </c>
      <c r="Q247" s="213">
        <v>0.010460000000000001</v>
      </c>
      <c r="R247" s="213">
        <f>Q247*H247</f>
        <v>0.020920000000000001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247</v>
      </c>
      <c r="AT247" s="215" t="s">
        <v>147</v>
      </c>
      <c r="AU247" s="215" t="s">
        <v>83</v>
      </c>
      <c r="AY247" s="17" t="s">
        <v>144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81</v>
      </c>
      <c r="BK247" s="216">
        <f>ROUND(I247*H247,2)</f>
        <v>0</v>
      </c>
      <c r="BL247" s="17" t="s">
        <v>247</v>
      </c>
      <c r="BM247" s="215" t="s">
        <v>1027</v>
      </c>
    </row>
    <row r="248" s="2" customFormat="1">
      <c r="A248" s="38"/>
      <c r="B248" s="39"/>
      <c r="C248" s="40"/>
      <c r="D248" s="217" t="s">
        <v>154</v>
      </c>
      <c r="E248" s="40"/>
      <c r="F248" s="218" t="s">
        <v>1026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154</v>
      </c>
      <c r="AU248" s="17" t="s">
        <v>83</v>
      </c>
    </row>
    <row r="249" s="2" customFormat="1">
      <c r="A249" s="38"/>
      <c r="B249" s="39"/>
      <c r="C249" s="40"/>
      <c r="D249" s="222" t="s">
        <v>156</v>
      </c>
      <c r="E249" s="40"/>
      <c r="F249" s="223" t="s">
        <v>1028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156</v>
      </c>
      <c r="AU249" s="17" t="s">
        <v>83</v>
      </c>
    </row>
    <row r="250" s="2" customFormat="1" ht="21.75" customHeight="1">
      <c r="A250" s="38"/>
      <c r="B250" s="39"/>
      <c r="C250" s="204" t="s">
        <v>419</v>
      </c>
      <c r="D250" s="204" t="s">
        <v>147</v>
      </c>
      <c r="E250" s="205" t="s">
        <v>1029</v>
      </c>
      <c r="F250" s="206" t="s">
        <v>1030</v>
      </c>
      <c r="G250" s="207" t="s">
        <v>325</v>
      </c>
      <c r="H250" s="208">
        <v>1</v>
      </c>
      <c r="I250" s="209"/>
      <c r="J250" s="210">
        <f>ROUND(I250*H250,2)</f>
        <v>0</v>
      </c>
      <c r="K250" s="206" t="s">
        <v>151</v>
      </c>
      <c r="L250" s="44"/>
      <c r="M250" s="211" t="s">
        <v>19</v>
      </c>
      <c r="N250" s="212" t="s">
        <v>44</v>
      </c>
      <c r="O250" s="84"/>
      <c r="P250" s="213">
        <f>O250*H250</f>
        <v>0</v>
      </c>
      <c r="Q250" s="213">
        <v>0.01396</v>
      </c>
      <c r="R250" s="213">
        <f>Q250*H250</f>
        <v>0.01396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247</v>
      </c>
      <c r="AT250" s="215" t="s">
        <v>147</v>
      </c>
      <c r="AU250" s="215" t="s">
        <v>83</v>
      </c>
      <c r="AY250" s="17" t="s">
        <v>144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81</v>
      </c>
      <c r="BK250" s="216">
        <f>ROUND(I250*H250,2)</f>
        <v>0</v>
      </c>
      <c r="BL250" s="17" t="s">
        <v>247</v>
      </c>
      <c r="BM250" s="215" t="s">
        <v>1031</v>
      </c>
    </row>
    <row r="251" s="2" customFormat="1">
      <c r="A251" s="38"/>
      <c r="B251" s="39"/>
      <c r="C251" s="40"/>
      <c r="D251" s="217" t="s">
        <v>154</v>
      </c>
      <c r="E251" s="40"/>
      <c r="F251" s="218" t="s">
        <v>1030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154</v>
      </c>
      <c r="AU251" s="17" t="s">
        <v>83</v>
      </c>
    </row>
    <row r="252" s="2" customFormat="1">
      <c r="A252" s="38"/>
      <c r="B252" s="39"/>
      <c r="C252" s="40"/>
      <c r="D252" s="222" t="s">
        <v>156</v>
      </c>
      <c r="E252" s="40"/>
      <c r="F252" s="223" t="s">
        <v>1032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156</v>
      </c>
      <c r="AU252" s="17" t="s">
        <v>83</v>
      </c>
    </row>
    <row r="253" s="2" customFormat="1" ht="16.5" customHeight="1">
      <c r="A253" s="38"/>
      <c r="B253" s="39"/>
      <c r="C253" s="204" t="s">
        <v>427</v>
      </c>
      <c r="D253" s="204" t="s">
        <v>147</v>
      </c>
      <c r="E253" s="205" t="s">
        <v>1033</v>
      </c>
      <c r="F253" s="206" t="s">
        <v>1034</v>
      </c>
      <c r="G253" s="207" t="s">
        <v>325</v>
      </c>
      <c r="H253" s="208">
        <v>1</v>
      </c>
      <c r="I253" s="209"/>
      <c r="J253" s="210">
        <f>ROUND(I253*H253,2)</f>
        <v>0</v>
      </c>
      <c r="K253" s="206" t="s">
        <v>151</v>
      </c>
      <c r="L253" s="44"/>
      <c r="M253" s="211" t="s">
        <v>19</v>
      </c>
      <c r="N253" s="212" t="s">
        <v>44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0.087999999999999995</v>
      </c>
      <c r="T253" s="214">
        <f>S253*H253</f>
        <v>0.087999999999999995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247</v>
      </c>
      <c r="AT253" s="215" t="s">
        <v>147</v>
      </c>
      <c r="AU253" s="215" t="s">
        <v>83</v>
      </c>
      <c r="AY253" s="17" t="s">
        <v>144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81</v>
      </c>
      <c r="BK253" s="216">
        <f>ROUND(I253*H253,2)</f>
        <v>0</v>
      </c>
      <c r="BL253" s="17" t="s">
        <v>247</v>
      </c>
      <c r="BM253" s="215" t="s">
        <v>1035</v>
      </c>
    </row>
    <row r="254" s="2" customFormat="1">
      <c r="A254" s="38"/>
      <c r="B254" s="39"/>
      <c r="C254" s="40"/>
      <c r="D254" s="217" t="s">
        <v>154</v>
      </c>
      <c r="E254" s="40"/>
      <c r="F254" s="218" t="s">
        <v>1034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154</v>
      </c>
      <c r="AU254" s="17" t="s">
        <v>83</v>
      </c>
    </row>
    <row r="255" s="2" customFormat="1">
      <c r="A255" s="38"/>
      <c r="B255" s="39"/>
      <c r="C255" s="40"/>
      <c r="D255" s="222" t="s">
        <v>156</v>
      </c>
      <c r="E255" s="40"/>
      <c r="F255" s="223" t="s">
        <v>1036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156</v>
      </c>
      <c r="AU255" s="17" t="s">
        <v>83</v>
      </c>
    </row>
    <row r="256" s="2" customFormat="1" ht="16.5" customHeight="1">
      <c r="A256" s="38"/>
      <c r="B256" s="39"/>
      <c r="C256" s="204" t="s">
        <v>432</v>
      </c>
      <c r="D256" s="204" t="s">
        <v>147</v>
      </c>
      <c r="E256" s="205" t="s">
        <v>1037</v>
      </c>
      <c r="F256" s="206" t="s">
        <v>1038</v>
      </c>
      <c r="G256" s="207" t="s">
        <v>325</v>
      </c>
      <c r="H256" s="208">
        <v>1</v>
      </c>
      <c r="I256" s="209"/>
      <c r="J256" s="210">
        <f>ROUND(I256*H256,2)</f>
        <v>0</v>
      </c>
      <c r="K256" s="206" t="s">
        <v>151</v>
      </c>
      <c r="L256" s="44"/>
      <c r="M256" s="211" t="s">
        <v>19</v>
      </c>
      <c r="N256" s="212" t="s">
        <v>44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0.024500000000000001</v>
      </c>
      <c r="T256" s="214">
        <f>S256*H256</f>
        <v>0.024500000000000001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247</v>
      </c>
      <c r="AT256" s="215" t="s">
        <v>147</v>
      </c>
      <c r="AU256" s="215" t="s">
        <v>83</v>
      </c>
      <c r="AY256" s="17" t="s">
        <v>144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247</v>
      </c>
      <c r="BM256" s="215" t="s">
        <v>1039</v>
      </c>
    </row>
    <row r="257" s="2" customFormat="1">
      <c r="A257" s="38"/>
      <c r="B257" s="39"/>
      <c r="C257" s="40"/>
      <c r="D257" s="217" t="s">
        <v>154</v>
      </c>
      <c r="E257" s="40"/>
      <c r="F257" s="218" t="s">
        <v>1038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154</v>
      </c>
      <c r="AU257" s="17" t="s">
        <v>83</v>
      </c>
    </row>
    <row r="258" s="2" customFormat="1">
      <c r="A258" s="38"/>
      <c r="B258" s="39"/>
      <c r="C258" s="40"/>
      <c r="D258" s="222" t="s">
        <v>156</v>
      </c>
      <c r="E258" s="40"/>
      <c r="F258" s="223" t="s">
        <v>1040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156</v>
      </c>
      <c r="AU258" s="17" t="s">
        <v>83</v>
      </c>
    </row>
    <row r="259" s="2" customFormat="1" ht="16.5" customHeight="1">
      <c r="A259" s="38"/>
      <c r="B259" s="39"/>
      <c r="C259" s="204" t="s">
        <v>436</v>
      </c>
      <c r="D259" s="204" t="s">
        <v>147</v>
      </c>
      <c r="E259" s="205" t="s">
        <v>1041</v>
      </c>
      <c r="F259" s="206" t="s">
        <v>1042</v>
      </c>
      <c r="G259" s="207" t="s">
        <v>325</v>
      </c>
      <c r="H259" s="208">
        <v>1</v>
      </c>
      <c r="I259" s="209"/>
      <c r="J259" s="210">
        <f>ROUND(I259*H259,2)</f>
        <v>0</v>
      </c>
      <c r="K259" s="206" t="s">
        <v>151</v>
      </c>
      <c r="L259" s="44"/>
      <c r="M259" s="211" t="s">
        <v>19</v>
      </c>
      <c r="N259" s="212" t="s">
        <v>44</v>
      </c>
      <c r="O259" s="84"/>
      <c r="P259" s="213">
        <f>O259*H259</f>
        <v>0</v>
      </c>
      <c r="Q259" s="213">
        <v>0.021000000000000001</v>
      </c>
      <c r="R259" s="213">
        <f>Q259*H259</f>
        <v>0.021000000000000001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247</v>
      </c>
      <c r="AT259" s="215" t="s">
        <v>147</v>
      </c>
      <c r="AU259" s="215" t="s">
        <v>83</v>
      </c>
      <c r="AY259" s="17" t="s">
        <v>144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81</v>
      </c>
      <c r="BK259" s="216">
        <f>ROUND(I259*H259,2)</f>
        <v>0</v>
      </c>
      <c r="BL259" s="17" t="s">
        <v>247</v>
      </c>
      <c r="BM259" s="215" t="s">
        <v>1043</v>
      </c>
    </row>
    <row r="260" s="2" customFormat="1">
      <c r="A260" s="38"/>
      <c r="B260" s="39"/>
      <c r="C260" s="40"/>
      <c r="D260" s="217" t="s">
        <v>154</v>
      </c>
      <c r="E260" s="40"/>
      <c r="F260" s="218" t="s">
        <v>1042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154</v>
      </c>
      <c r="AU260" s="17" t="s">
        <v>83</v>
      </c>
    </row>
    <row r="261" s="2" customFormat="1">
      <c r="A261" s="38"/>
      <c r="B261" s="39"/>
      <c r="C261" s="40"/>
      <c r="D261" s="222" t="s">
        <v>156</v>
      </c>
      <c r="E261" s="40"/>
      <c r="F261" s="223" t="s">
        <v>1044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156</v>
      </c>
      <c r="AU261" s="17" t="s">
        <v>83</v>
      </c>
    </row>
    <row r="262" s="2" customFormat="1" ht="24.15" customHeight="1">
      <c r="A262" s="38"/>
      <c r="B262" s="39"/>
      <c r="C262" s="204" t="s">
        <v>442</v>
      </c>
      <c r="D262" s="204" t="s">
        <v>147</v>
      </c>
      <c r="E262" s="205" t="s">
        <v>1045</v>
      </c>
      <c r="F262" s="206" t="s">
        <v>1046</v>
      </c>
      <c r="G262" s="207" t="s">
        <v>325</v>
      </c>
      <c r="H262" s="208">
        <v>1</v>
      </c>
      <c r="I262" s="209"/>
      <c r="J262" s="210">
        <f>ROUND(I262*H262,2)</f>
        <v>0</v>
      </c>
      <c r="K262" s="206" t="s">
        <v>151</v>
      </c>
      <c r="L262" s="44"/>
      <c r="M262" s="211" t="s">
        <v>19</v>
      </c>
      <c r="N262" s="212" t="s">
        <v>44</v>
      </c>
      <c r="O262" s="84"/>
      <c r="P262" s="213">
        <f>O262*H262</f>
        <v>0</v>
      </c>
      <c r="Q262" s="213">
        <v>0.053370000000000001</v>
      </c>
      <c r="R262" s="213">
        <f>Q262*H262</f>
        <v>0.053370000000000001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247</v>
      </c>
      <c r="AT262" s="215" t="s">
        <v>147</v>
      </c>
      <c r="AU262" s="215" t="s">
        <v>83</v>
      </c>
      <c r="AY262" s="17" t="s">
        <v>144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81</v>
      </c>
      <c r="BK262" s="216">
        <f>ROUND(I262*H262,2)</f>
        <v>0</v>
      </c>
      <c r="BL262" s="17" t="s">
        <v>247</v>
      </c>
      <c r="BM262" s="215" t="s">
        <v>1047</v>
      </c>
    </row>
    <row r="263" s="2" customFormat="1">
      <c r="A263" s="38"/>
      <c r="B263" s="39"/>
      <c r="C263" s="40"/>
      <c r="D263" s="217" t="s">
        <v>154</v>
      </c>
      <c r="E263" s="40"/>
      <c r="F263" s="218" t="s">
        <v>1046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154</v>
      </c>
      <c r="AU263" s="17" t="s">
        <v>83</v>
      </c>
    </row>
    <row r="264" s="2" customFormat="1">
      <c r="A264" s="38"/>
      <c r="B264" s="39"/>
      <c r="C264" s="40"/>
      <c r="D264" s="222" t="s">
        <v>156</v>
      </c>
      <c r="E264" s="40"/>
      <c r="F264" s="223" t="s">
        <v>1048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156</v>
      </c>
      <c r="AU264" s="17" t="s">
        <v>83</v>
      </c>
    </row>
    <row r="265" s="2" customFormat="1" ht="16.5" customHeight="1">
      <c r="A265" s="38"/>
      <c r="B265" s="39"/>
      <c r="C265" s="204" t="s">
        <v>446</v>
      </c>
      <c r="D265" s="204" t="s">
        <v>147</v>
      </c>
      <c r="E265" s="205" t="s">
        <v>1049</v>
      </c>
      <c r="F265" s="206" t="s">
        <v>1050</v>
      </c>
      <c r="G265" s="207" t="s">
        <v>325</v>
      </c>
      <c r="H265" s="208">
        <v>2</v>
      </c>
      <c r="I265" s="209"/>
      <c r="J265" s="210">
        <f>ROUND(I265*H265,2)</f>
        <v>0</v>
      </c>
      <c r="K265" s="206" t="s">
        <v>151</v>
      </c>
      <c r="L265" s="44"/>
      <c r="M265" s="211" t="s">
        <v>19</v>
      </c>
      <c r="N265" s="212" t="s">
        <v>44</v>
      </c>
      <c r="O265" s="84"/>
      <c r="P265" s="213">
        <f>O265*H265</f>
        <v>0</v>
      </c>
      <c r="Q265" s="213">
        <v>0.0024199999999999998</v>
      </c>
      <c r="R265" s="213">
        <f>Q265*H265</f>
        <v>0.0048399999999999997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247</v>
      </c>
      <c r="AT265" s="215" t="s">
        <v>147</v>
      </c>
      <c r="AU265" s="215" t="s">
        <v>83</v>
      </c>
      <c r="AY265" s="17" t="s">
        <v>144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81</v>
      </c>
      <c r="BK265" s="216">
        <f>ROUND(I265*H265,2)</f>
        <v>0</v>
      </c>
      <c r="BL265" s="17" t="s">
        <v>247</v>
      </c>
      <c r="BM265" s="215" t="s">
        <v>1051</v>
      </c>
    </row>
    <row r="266" s="2" customFormat="1">
      <c r="A266" s="38"/>
      <c r="B266" s="39"/>
      <c r="C266" s="40"/>
      <c r="D266" s="217" t="s">
        <v>154</v>
      </c>
      <c r="E266" s="40"/>
      <c r="F266" s="218" t="s">
        <v>1050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154</v>
      </c>
      <c r="AU266" s="17" t="s">
        <v>83</v>
      </c>
    </row>
    <row r="267" s="2" customFormat="1">
      <c r="A267" s="38"/>
      <c r="B267" s="39"/>
      <c r="C267" s="40"/>
      <c r="D267" s="222" t="s">
        <v>156</v>
      </c>
      <c r="E267" s="40"/>
      <c r="F267" s="223" t="s">
        <v>1052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156</v>
      </c>
      <c r="AU267" s="17" t="s">
        <v>83</v>
      </c>
    </row>
    <row r="268" s="2" customFormat="1" ht="16.5" customHeight="1">
      <c r="A268" s="38"/>
      <c r="B268" s="39"/>
      <c r="C268" s="204" t="s">
        <v>451</v>
      </c>
      <c r="D268" s="204" t="s">
        <v>147</v>
      </c>
      <c r="E268" s="205" t="s">
        <v>1053</v>
      </c>
      <c r="F268" s="206" t="s">
        <v>1054</v>
      </c>
      <c r="G268" s="207" t="s">
        <v>325</v>
      </c>
      <c r="H268" s="208">
        <v>4</v>
      </c>
      <c r="I268" s="209"/>
      <c r="J268" s="210">
        <f>ROUND(I268*H268,2)</f>
        <v>0</v>
      </c>
      <c r="K268" s="206" t="s">
        <v>151</v>
      </c>
      <c r="L268" s="44"/>
      <c r="M268" s="211" t="s">
        <v>19</v>
      </c>
      <c r="N268" s="212" t="s">
        <v>44</v>
      </c>
      <c r="O268" s="84"/>
      <c r="P268" s="213">
        <f>O268*H268</f>
        <v>0</v>
      </c>
      <c r="Q268" s="213">
        <v>0.00051999999999999995</v>
      </c>
      <c r="R268" s="213">
        <f>Q268*H268</f>
        <v>0.0020799999999999998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247</v>
      </c>
      <c r="AT268" s="215" t="s">
        <v>147</v>
      </c>
      <c r="AU268" s="215" t="s">
        <v>83</v>
      </c>
      <c r="AY268" s="17" t="s">
        <v>144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81</v>
      </c>
      <c r="BK268" s="216">
        <f>ROUND(I268*H268,2)</f>
        <v>0</v>
      </c>
      <c r="BL268" s="17" t="s">
        <v>247</v>
      </c>
      <c r="BM268" s="215" t="s">
        <v>1055</v>
      </c>
    </row>
    <row r="269" s="2" customFormat="1">
      <c r="A269" s="38"/>
      <c r="B269" s="39"/>
      <c r="C269" s="40"/>
      <c r="D269" s="217" t="s">
        <v>154</v>
      </c>
      <c r="E269" s="40"/>
      <c r="F269" s="218" t="s">
        <v>1054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154</v>
      </c>
      <c r="AU269" s="17" t="s">
        <v>83</v>
      </c>
    </row>
    <row r="270" s="2" customFormat="1">
      <c r="A270" s="38"/>
      <c r="B270" s="39"/>
      <c r="C270" s="40"/>
      <c r="D270" s="222" t="s">
        <v>156</v>
      </c>
      <c r="E270" s="40"/>
      <c r="F270" s="223" t="s">
        <v>1056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156</v>
      </c>
      <c r="AU270" s="17" t="s">
        <v>83</v>
      </c>
    </row>
    <row r="271" s="2" customFormat="1" ht="16.5" customHeight="1">
      <c r="A271" s="38"/>
      <c r="B271" s="39"/>
      <c r="C271" s="204" t="s">
        <v>457</v>
      </c>
      <c r="D271" s="204" t="s">
        <v>147</v>
      </c>
      <c r="E271" s="205" t="s">
        <v>1057</v>
      </c>
      <c r="F271" s="206" t="s">
        <v>1058</v>
      </c>
      <c r="G271" s="207" t="s">
        <v>325</v>
      </c>
      <c r="H271" s="208">
        <v>2</v>
      </c>
      <c r="I271" s="209"/>
      <c r="J271" s="210">
        <f>ROUND(I271*H271,2)</f>
        <v>0</v>
      </c>
      <c r="K271" s="206" t="s">
        <v>151</v>
      </c>
      <c r="L271" s="44"/>
      <c r="M271" s="211" t="s">
        <v>19</v>
      </c>
      <c r="N271" s="212" t="s">
        <v>44</v>
      </c>
      <c r="O271" s="84"/>
      <c r="P271" s="213">
        <f>O271*H271</f>
        <v>0</v>
      </c>
      <c r="Q271" s="213">
        <v>0.00051999999999999995</v>
      </c>
      <c r="R271" s="213">
        <f>Q271*H271</f>
        <v>0.0010399999999999999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247</v>
      </c>
      <c r="AT271" s="215" t="s">
        <v>147</v>
      </c>
      <c r="AU271" s="215" t="s">
        <v>83</v>
      </c>
      <c r="AY271" s="17" t="s">
        <v>144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81</v>
      </c>
      <c r="BK271" s="216">
        <f>ROUND(I271*H271,2)</f>
        <v>0</v>
      </c>
      <c r="BL271" s="17" t="s">
        <v>247</v>
      </c>
      <c r="BM271" s="215" t="s">
        <v>1059</v>
      </c>
    </row>
    <row r="272" s="2" customFormat="1">
      <c r="A272" s="38"/>
      <c r="B272" s="39"/>
      <c r="C272" s="40"/>
      <c r="D272" s="217" t="s">
        <v>154</v>
      </c>
      <c r="E272" s="40"/>
      <c r="F272" s="218" t="s">
        <v>1058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154</v>
      </c>
      <c r="AU272" s="17" t="s">
        <v>83</v>
      </c>
    </row>
    <row r="273" s="2" customFormat="1">
      <c r="A273" s="38"/>
      <c r="B273" s="39"/>
      <c r="C273" s="40"/>
      <c r="D273" s="222" t="s">
        <v>156</v>
      </c>
      <c r="E273" s="40"/>
      <c r="F273" s="223" t="s">
        <v>1060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156</v>
      </c>
      <c r="AU273" s="17" t="s">
        <v>83</v>
      </c>
    </row>
    <row r="274" s="2" customFormat="1" ht="16.5" customHeight="1">
      <c r="A274" s="38"/>
      <c r="B274" s="39"/>
      <c r="C274" s="204" t="s">
        <v>462</v>
      </c>
      <c r="D274" s="204" t="s">
        <v>147</v>
      </c>
      <c r="E274" s="205" t="s">
        <v>1061</v>
      </c>
      <c r="F274" s="206" t="s">
        <v>1062</v>
      </c>
      <c r="G274" s="207" t="s">
        <v>325</v>
      </c>
      <c r="H274" s="208">
        <v>4</v>
      </c>
      <c r="I274" s="209"/>
      <c r="J274" s="210">
        <f>ROUND(I274*H274,2)</f>
        <v>0</v>
      </c>
      <c r="K274" s="206" t="s">
        <v>151</v>
      </c>
      <c r="L274" s="44"/>
      <c r="M274" s="211" t="s">
        <v>19</v>
      </c>
      <c r="N274" s="212" t="s">
        <v>44</v>
      </c>
      <c r="O274" s="84"/>
      <c r="P274" s="213">
        <f>O274*H274</f>
        <v>0</v>
      </c>
      <c r="Q274" s="213">
        <v>0.00051999999999999995</v>
      </c>
      <c r="R274" s="213">
        <f>Q274*H274</f>
        <v>0.0020799999999999998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247</v>
      </c>
      <c r="AT274" s="215" t="s">
        <v>147</v>
      </c>
      <c r="AU274" s="215" t="s">
        <v>83</v>
      </c>
      <c r="AY274" s="17" t="s">
        <v>144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81</v>
      </c>
      <c r="BK274" s="216">
        <f>ROUND(I274*H274,2)</f>
        <v>0</v>
      </c>
      <c r="BL274" s="17" t="s">
        <v>247</v>
      </c>
      <c r="BM274" s="215" t="s">
        <v>1063</v>
      </c>
    </row>
    <row r="275" s="2" customFormat="1">
      <c r="A275" s="38"/>
      <c r="B275" s="39"/>
      <c r="C275" s="40"/>
      <c r="D275" s="217" t="s">
        <v>154</v>
      </c>
      <c r="E275" s="40"/>
      <c r="F275" s="218" t="s">
        <v>1062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154</v>
      </c>
      <c r="AU275" s="17" t="s">
        <v>83</v>
      </c>
    </row>
    <row r="276" s="2" customFormat="1">
      <c r="A276" s="38"/>
      <c r="B276" s="39"/>
      <c r="C276" s="40"/>
      <c r="D276" s="222" t="s">
        <v>156</v>
      </c>
      <c r="E276" s="40"/>
      <c r="F276" s="223" t="s">
        <v>1064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156</v>
      </c>
      <c r="AU276" s="17" t="s">
        <v>83</v>
      </c>
    </row>
    <row r="277" s="2" customFormat="1" ht="16.5" customHeight="1">
      <c r="A277" s="38"/>
      <c r="B277" s="39"/>
      <c r="C277" s="204" t="s">
        <v>468</v>
      </c>
      <c r="D277" s="204" t="s">
        <v>147</v>
      </c>
      <c r="E277" s="205" t="s">
        <v>1065</v>
      </c>
      <c r="F277" s="206" t="s">
        <v>1066</v>
      </c>
      <c r="G277" s="207" t="s">
        <v>325</v>
      </c>
      <c r="H277" s="208">
        <v>4</v>
      </c>
      <c r="I277" s="209"/>
      <c r="J277" s="210">
        <f>ROUND(I277*H277,2)</f>
        <v>0</v>
      </c>
      <c r="K277" s="206" t="s">
        <v>151</v>
      </c>
      <c r="L277" s="44"/>
      <c r="M277" s="211" t="s">
        <v>19</v>
      </c>
      <c r="N277" s="212" t="s">
        <v>44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0.0091999999999999998</v>
      </c>
      <c r="T277" s="214">
        <f>S277*H277</f>
        <v>0.036799999999999999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247</v>
      </c>
      <c r="AT277" s="215" t="s">
        <v>147</v>
      </c>
      <c r="AU277" s="215" t="s">
        <v>83</v>
      </c>
      <c r="AY277" s="17" t="s">
        <v>144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247</v>
      </c>
      <c r="BM277" s="215" t="s">
        <v>1067</v>
      </c>
    </row>
    <row r="278" s="2" customFormat="1">
      <c r="A278" s="38"/>
      <c r="B278" s="39"/>
      <c r="C278" s="40"/>
      <c r="D278" s="217" t="s">
        <v>154</v>
      </c>
      <c r="E278" s="40"/>
      <c r="F278" s="218" t="s">
        <v>1066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154</v>
      </c>
      <c r="AU278" s="17" t="s">
        <v>83</v>
      </c>
    </row>
    <row r="279" s="2" customFormat="1">
      <c r="A279" s="38"/>
      <c r="B279" s="39"/>
      <c r="C279" s="40"/>
      <c r="D279" s="222" t="s">
        <v>156</v>
      </c>
      <c r="E279" s="40"/>
      <c r="F279" s="223" t="s">
        <v>1068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156</v>
      </c>
      <c r="AU279" s="17" t="s">
        <v>83</v>
      </c>
    </row>
    <row r="280" s="2" customFormat="1" ht="24.15" customHeight="1">
      <c r="A280" s="38"/>
      <c r="B280" s="39"/>
      <c r="C280" s="204" t="s">
        <v>472</v>
      </c>
      <c r="D280" s="204" t="s">
        <v>147</v>
      </c>
      <c r="E280" s="205" t="s">
        <v>1069</v>
      </c>
      <c r="F280" s="206" t="s">
        <v>1070</v>
      </c>
      <c r="G280" s="207" t="s">
        <v>325</v>
      </c>
      <c r="H280" s="208">
        <v>2</v>
      </c>
      <c r="I280" s="209"/>
      <c r="J280" s="210">
        <f>ROUND(I280*H280,2)</f>
        <v>0</v>
      </c>
      <c r="K280" s="206" t="s">
        <v>151</v>
      </c>
      <c r="L280" s="44"/>
      <c r="M280" s="211" t="s">
        <v>19</v>
      </c>
      <c r="N280" s="212" t="s">
        <v>44</v>
      </c>
      <c r="O280" s="84"/>
      <c r="P280" s="213">
        <f>O280*H280</f>
        <v>0</v>
      </c>
      <c r="Q280" s="213">
        <v>0.0049300000000000004</v>
      </c>
      <c r="R280" s="213">
        <f>Q280*H280</f>
        <v>0.0098600000000000007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247</v>
      </c>
      <c r="AT280" s="215" t="s">
        <v>147</v>
      </c>
      <c r="AU280" s="215" t="s">
        <v>83</v>
      </c>
      <c r="AY280" s="17" t="s">
        <v>144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81</v>
      </c>
      <c r="BK280" s="216">
        <f>ROUND(I280*H280,2)</f>
        <v>0</v>
      </c>
      <c r="BL280" s="17" t="s">
        <v>247</v>
      </c>
      <c r="BM280" s="215" t="s">
        <v>1071</v>
      </c>
    </row>
    <row r="281" s="2" customFormat="1">
      <c r="A281" s="38"/>
      <c r="B281" s="39"/>
      <c r="C281" s="40"/>
      <c r="D281" s="217" t="s">
        <v>154</v>
      </c>
      <c r="E281" s="40"/>
      <c r="F281" s="218" t="s">
        <v>1070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154</v>
      </c>
      <c r="AU281" s="17" t="s">
        <v>83</v>
      </c>
    </row>
    <row r="282" s="2" customFormat="1">
      <c r="A282" s="38"/>
      <c r="B282" s="39"/>
      <c r="C282" s="40"/>
      <c r="D282" s="222" t="s">
        <v>156</v>
      </c>
      <c r="E282" s="40"/>
      <c r="F282" s="223" t="s">
        <v>1072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156</v>
      </c>
      <c r="AU282" s="17" t="s">
        <v>83</v>
      </c>
    </row>
    <row r="283" s="2" customFormat="1" ht="16.5" customHeight="1">
      <c r="A283" s="38"/>
      <c r="B283" s="39"/>
      <c r="C283" s="204" t="s">
        <v>478</v>
      </c>
      <c r="D283" s="204" t="s">
        <v>147</v>
      </c>
      <c r="E283" s="205" t="s">
        <v>1073</v>
      </c>
      <c r="F283" s="206" t="s">
        <v>1074</v>
      </c>
      <c r="G283" s="207" t="s">
        <v>325</v>
      </c>
      <c r="H283" s="208">
        <v>1</v>
      </c>
      <c r="I283" s="209"/>
      <c r="J283" s="210">
        <f>ROUND(I283*H283,2)</f>
        <v>0</v>
      </c>
      <c r="K283" s="206" t="s">
        <v>151</v>
      </c>
      <c r="L283" s="44"/>
      <c r="M283" s="211" t="s">
        <v>19</v>
      </c>
      <c r="N283" s="212" t="s">
        <v>44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0.00156</v>
      </c>
      <c r="T283" s="214">
        <f>S283*H283</f>
        <v>0.00156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247</v>
      </c>
      <c r="AT283" s="215" t="s">
        <v>147</v>
      </c>
      <c r="AU283" s="215" t="s">
        <v>83</v>
      </c>
      <c r="AY283" s="17" t="s">
        <v>144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81</v>
      </c>
      <c r="BK283" s="216">
        <f>ROUND(I283*H283,2)</f>
        <v>0</v>
      </c>
      <c r="BL283" s="17" t="s">
        <v>247</v>
      </c>
      <c r="BM283" s="215" t="s">
        <v>1075</v>
      </c>
    </row>
    <row r="284" s="2" customFormat="1">
      <c r="A284" s="38"/>
      <c r="B284" s="39"/>
      <c r="C284" s="40"/>
      <c r="D284" s="217" t="s">
        <v>154</v>
      </c>
      <c r="E284" s="40"/>
      <c r="F284" s="218" t="s">
        <v>1074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154</v>
      </c>
      <c r="AU284" s="17" t="s">
        <v>83</v>
      </c>
    </row>
    <row r="285" s="2" customFormat="1">
      <c r="A285" s="38"/>
      <c r="B285" s="39"/>
      <c r="C285" s="40"/>
      <c r="D285" s="222" t="s">
        <v>156</v>
      </c>
      <c r="E285" s="40"/>
      <c r="F285" s="223" t="s">
        <v>1076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156</v>
      </c>
      <c r="AU285" s="17" t="s">
        <v>83</v>
      </c>
    </row>
    <row r="286" s="2" customFormat="1" ht="16.5" customHeight="1">
      <c r="A286" s="38"/>
      <c r="B286" s="39"/>
      <c r="C286" s="204" t="s">
        <v>484</v>
      </c>
      <c r="D286" s="204" t="s">
        <v>147</v>
      </c>
      <c r="E286" s="205" t="s">
        <v>1077</v>
      </c>
      <c r="F286" s="206" t="s">
        <v>1078</v>
      </c>
      <c r="G286" s="207" t="s">
        <v>325</v>
      </c>
      <c r="H286" s="208">
        <v>6</v>
      </c>
      <c r="I286" s="209"/>
      <c r="J286" s="210">
        <f>ROUND(I286*H286,2)</f>
        <v>0</v>
      </c>
      <c r="K286" s="206" t="s">
        <v>151</v>
      </c>
      <c r="L286" s="44"/>
      <c r="M286" s="211" t="s">
        <v>19</v>
      </c>
      <c r="N286" s="212" t="s">
        <v>44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0.00085999999999999998</v>
      </c>
      <c r="T286" s="214">
        <f>S286*H286</f>
        <v>0.0051599999999999997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247</v>
      </c>
      <c r="AT286" s="215" t="s">
        <v>147</v>
      </c>
      <c r="AU286" s="215" t="s">
        <v>83</v>
      </c>
      <c r="AY286" s="17" t="s">
        <v>144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81</v>
      </c>
      <c r="BK286" s="216">
        <f>ROUND(I286*H286,2)</f>
        <v>0</v>
      </c>
      <c r="BL286" s="17" t="s">
        <v>247</v>
      </c>
      <c r="BM286" s="215" t="s">
        <v>1079</v>
      </c>
    </row>
    <row r="287" s="2" customFormat="1">
      <c r="A287" s="38"/>
      <c r="B287" s="39"/>
      <c r="C287" s="40"/>
      <c r="D287" s="217" t="s">
        <v>154</v>
      </c>
      <c r="E287" s="40"/>
      <c r="F287" s="218" t="s">
        <v>1078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154</v>
      </c>
      <c r="AU287" s="17" t="s">
        <v>83</v>
      </c>
    </row>
    <row r="288" s="2" customFormat="1">
      <c r="A288" s="38"/>
      <c r="B288" s="39"/>
      <c r="C288" s="40"/>
      <c r="D288" s="222" t="s">
        <v>156</v>
      </c>
      <c r="E288" s="40"/>
      <c r="F288" s="223" t="s">
        <v>1080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156</v>
      </c>
      <c r="AU288" s="17" t="s">
        <v>83</v>
      </c>
    </row>
    <row r="289" s="2" customFormat="1" ht="16.5" customHeight="1">
      <c r="A289" s="38"/>
      <c r="B289" s="39"/>
      <c r="C289" s="204" t="s">
        <v>491</v>
      </c>
      <c r="D289" s="204" t="s">
        <v>147</v>
      </c>
      <c r="E289" s="205" t="s">
        <v>1081</v>
      </c>
      <c r="F289" s="206" t="s">
        <v>1082</v>
      </c>
      <c r="G289" s="207" t="s">
        <v>325</v>
      </c>
      <c r="H289" s="208">
        <v>2</v>
      </c>
      <c r="I289" s="209"/>
      <c r="J289" s="210">
        <f>ROUND(I289*H289,2)</f>
        <v>0</v>
      </c>
      <c r="K289" s="206" t="s">
        <v>151</v>
      </c>
      <c r="L289" s="44"/>
      <c r="M289" s="211" t="s">
        <v>19</v>
      </c>
      <c r="N289" s="212" t="s">
        <v>44</v>
      </c>
      <c r="O289" s="84"/>
      <c r="P289" s="213">
        <f>O289*H289</f>
        <v>0</v>
      </c>
      <c r="Q289" s="213">
        <v>0.0018</v>
      </c>
      <c r="R289" s="213">
        <f>Q289*H289</f>
        <v>0.0035999999999999999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247</v>
      </c>
      <c r="AT289" s="215" t="s">
        <v>147</v>
      </c>
      <c r="AU289" s="215" t="s">
        <v>83</v>
      </c>
      <c r="AY289" s="17" t="s">
        <v>144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81</v>
      </c>
      <c r="BK289" s="216">
        <f>ROUND(I289*H289,2)</f>
        <v>0</v>
      </c>
      <c r="BL289" s="17" t="s">
        <v>247</v>
      </c>
      <c r="BM289" s="215" t="s">
        <v>1083</v>
      </c>
    </row>
    <row r="290" s="2" customFormat="1">
      <c r="A290" s="38"/>
      <c r="B290" s="39"/>
      <c r="C290" s="40"/>
      <c r="D290" s="217" t="s">
        <v>154</v>
      </c>
      <c r="E290" s="40"/>
      <c r="F290" s="218" t="s">
        <v>1082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154</v>
      </c>
      <c r="AU290" s="17" t="s">
        <v>83</v>
      </c>
    </row>
    <row r="291" s="2" customFormat="1">
      <c r="A291" s="38"/>
      <c r="B291" s="39"/>
      <c r="C291" s="40"/>
      <c r="D291" s="222" t="s">
        <v>156</v>
      </c>
      <c r="E291" s="40"/>
      <c r="F291" s="223" t="s">
        <v>1084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156</v>
      </c>
      <c r="AU291" s="17" t="s">
        <v>83</v>
      </c>
    </row>
    <row r="292" s="2" customFormat="1" ht="16.5" customHeight="1">
      <c r="A292" s="38"/>
      <c r="B292" s="39"/>
      <c r="C292" s="204" t="s">
        <v>500</v>
      </c>
      <c r="D292" s="204" t="s">
        <v>147</v>
      </c>
      <c r="E292" s="205" t="s">
        <v>1085</v>
      </c>
      <c r="F292" s="206" t="s">
        <v>1086</v>
      </c>
      <c r="G292" s="207" t="s">
        <v>325</v>
      </c>
      <c r="H292" s="208">
        <v>4</v>
      </c>
      <c r="I292" s="209"/>
      <c r="J292" s="210">
        <f>ROUND(I292*H292,2)</f>
        <v>0</v>
      </c>
      <c r="K292" s="206" t="s">
        <v>151</v>
      </c>
      <c r="L292" s="44"/>
      <c r="M292" s="211" t="s">
        <v>19</v>
      </c>
      <c r="N292" s="212" t="s">
        <v>44</v>
      </c>
      <c r="O292" s="84"/>
      <c r="P292" s="213">
        <f>O292*H292</f>
        <v>0</v>
      </c>
      <c r="Q292" s="213">
        <v>0.0018</v>
      </c>
      <c r="R292" s="213">
        <f>Q292*H292</f>
        <v>0.0071999999999999998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247</v>
      </c>
      <c r="AT292" s="215" t="s">
        <v>147</v>
      </c>
      <c r="AU292" s="215" t="s">
        <v>83</v>
      </c>
      <c r="AY292" s="17" t="s">
        <v>144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81</v>
      </c>
      <c r="BK292" s="216">
        <f>ROUND(I292*H292,2)</f>
        <v>0</v>
      </c>
      <c r="BL292" s="17" t="s">
        <v>247</v>
      </c>
      <c r="BM292" s="215" t="s">
        <v>1087</v>
      </c>
    </row>
    <row r="293" s="2" customFormat="1">
      <c r="A293" s="38"/>
      <c r="B293" s="39"/>
      <c r="C293" s="40"/>
      <c r="D293" s="217" t="s">
        <v>154</v>
      </c>
      <c r="E293" s="40"/>
      <c r="F293" s="218" t="s">
        <v>1086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154</v>
      </c>
      <c r="AU293" s="17" t="s">
        <v>83</v>
      </c>
    </row>
    <row r="294" s="2" customFormat="1">
      <c r="A294" s="38"/>
      <c r="B294" s="39"/>
      <c r="C294" s="40"/>
      <c r="D294" s="222" t="s">
        <v>156</v>
      </c>
      <c r="E294" s="40"/>
      <c r="F294" s="223" t="s">
        <v>1088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156</v>
      </c>
      <c r="AU294" s="17" t="s">
        <v>83</v>
      </c>
    </row>
    <row r="295" s="2" customFormat="1" ht="16.5" customHeight="1">
      <c r="A295" s="38"/>
      <c r="B295" s="39"/>
      <c r="C295" s="204" t="s">
        <v>507</v>
      </c>
      <c r="D295" s="204" t="s">
        <v>147</v>
      </c>
      <c r="E295" s="205" t="s">
        <v>1089</v>
      </c>
      <c r="F295" s="206" t="s">
        <v>1090</v>
      </c>
      <c r="G295" s="207" t="s">
        <v>150</v>
      </c>
      <c r="H295" s="208">
        <v>1</v>
      </c>
      <c r="I295" s="209"/>
      <c r="J295" s="210">
        <f>ROUND(I295*H295,2)</f>
        <v>0</v>
      </c>
      <c r="K295" s="206" t="s">
        <v>151</v>
      </c>
      <c r="L295" s="44"/>
      <c r="M295" s="211" t="s">
        <v>19</v>
      </c>
      <c r="N295" s="212" t="s">
        <v>44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0.0022499999999999998</v>
      </c>
      <c r="T295" s="214">
        <f>S295*H295</f>
        <v>0.0022499999999999998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247</v>
      </c>
      <c r="AT295" s="215" t="s">
        <v>147</v>
      </c>
      <c r="AU295" s="215" t="s">
        <v>83</v>
      </c>
      <c r="AY295" s="17" t="s">
        <v>144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81</v>
      </c>
      <c r="BK295" s="216">
        <f>ROUND(I295*H295,2)</f>
        <v>0</v>
      </c>
      <c r="BL295" s="17" t="s">
        <v>247</v>
      </c>
      <c r="BM295" s="215" t="s">
        <v>1091</v>
      </c>
    </row>
    <row r="296" s="2" customFormat="1">
      <c r="A296" s="38"/>
      <c r="B296" s="39"/>
      <c r="C296" s="40"/>
      <c r="D296" s="217" t="s">
        <v>154</v>
      </c>
      <c r="E296" s="40"/>
      <c r="F296" s="218" t="s">
        <v>1090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154</v>
      </c>
      <c r="AU296" s="17" t="s">
        <v>83</v>
      </c>
    </row>
    <row r="297" s="2" customFormat="1">
      <c r="A297" s="38"/>
      <c r="B297" s="39"/>
      <c r="C297" s="40"/>
      <c r="D297" s="222" t="s">
        <v>156</v>
      </c>
      <c r="E297" s="40"/>
      <c r="F297" s="223" t="s">
        <v>1092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156</v>
      </c>
      <c r="AU297" s="17" t="s">
        <v>83</v>
      </c>
    </row>
    <row r="298" s="2" customFormat="1" ht="16.5" customHeight="1">
      <c r="A298" s="38"/>
      <c r="B298" s="39"/>
      <c r="C298" s="204" t="s">
        <v>511</v>
      </c>
      <c r="D298" s="204" t="s">
        <v>147</v>
      </c>
      <c r="E298" s="205" t="s">
        <v>1093</v>
      </c>
      <c r="F298" s="206" t="s">
        <v>1094</v>
      </c>
      <c r="G298" s="207" t="s">
        <v>325</v>
      </c>
      <c r="H298" s="208">
        <v>1</v>
      </c>
      <c r="I298" s="209"/>
      <c r="J298" s="210">
        <f>ROUND(I298*H298,2)</f>
        <v>0</v>
      </c>
      <c r="K298" s="206" t="s">
        <v>151</v>
      </c>
      <c r="L298" s="44"/>
      <c r="M298" s="211" t="s">
        <v>19</v>
      </c>
      <c r="N298" s="212" t="s">
        <v>44</v>
      </c>
      <c r="O298" s="84"/>
      <c r="P298" s="213">
        <f>O298*H298</f>
        <v>0</v>
      </c>
      <c r="Q298" s="213">
        <v>0.0029399999999999999</v>
      </c>
      <c r="R298" s="213">
        <f>Q298*H298</f>
        <v>0.0029399999999999999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247</v>
      </c>
      <c r="AT298" s="215" t="s">
        <v>147</v>
      </c>
      <c r="AU298" s="215" t="s">
        <v>83</v>
      </c>
      <c r="AY298" s="17" t="s">
        <v>144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81</v>
      </c>
      <c r="BK298" s="216">
        <f>ROUND(I298*H298,2)</f>
        <v>0</v>
      </c>
      <c r="BL298" s="17" t="s">
        <v>247</v>
      </c>
      <c r="BM298" s="215" t="s">
        <v>1095</v>
      </c>
    </row>
    <row r="299" s="2" customFormat="1">
      <c r="A299" s="38"/>
      <c r="B299" s="39"/>
      <c r="C299" s="40"/>
      <c r="D299" s="217" t="s">
        <v>154</v>
      </c>
      <c r="E299" s="40"/>
      <c r="F299" s="218" t="s">
        <v>1094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154</v>
      </c>
      <c r="AU299" s="17" t="s">
        <v>83</v>
      </c>
    </row>
    <row r="300" s="2" customFormat="1">
      <c r="A300" s="38"/>
      <c r="B300" s="39"/>
      <c r="C300" s="40"/>
      <c r="D300" s="222" t="s">
        <v>156</v>
      </c>
      <c r="E300" s="40"/>
      <c r="F300" s="223" t="s">
        <v>1096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156</v>
      </c>
      <c r="AU300" s="17" t="s">
        <v>83</v>
      </c>
    </row>
    <row r="301" s="2" customFormat="1" ht="16.5" customHeight="1">
      <c r="A301" s="38"/>
      <c r="B301" s="39"/>
      <c r="C301" s="204" t="s">
        <v>515</v>
      </c>
      <c r="D301" s="204" t="s">
        <v>147</v>
      </c>
      <c r="E301" s="205" t="s">
        <v>1097</v>
      </c>
      <c r="F301" s="206" t="s">
        <v>1098</v>
      </c>
      <c r="G301" s="207" t="s">
        <v>150</v>
      </c>
      <c r="H301" s="208">
        <v>6</v>
      </c>
      <c r="I301" s="209"/>
      <c r="J301" s="210">
        <f>ROUND(I301*H301,2)</f>
        <v>0</v>
      </c>
      <c r="K301" s="206" t="s">
        <v>151</v>
      </c>
      <c r="L301" s="44"/>
      <c r="M301" s="211" t="s">
        <v>19</v>
      </c>
      <c r="N301" s="212" t="s">
        <v>44</v>
      </c>
      <c r="O301" s="84"/>
      <c r="P301" s="213">
        <f>O301*H301</f>
        <v>0</v>
      </c>
      <c r="Q301" s="213">
        <v>0</v>
      </c>
      <c r="R301" s="213">
        <f>Q301*H301</f>
        <v>0</v>
      </c>
      <c r="S301" s="213">
        <v>0.00084999999999999995</v>
      </c>
      <c r="T301" s="214">
        <f>S301*H301</f>
        <v>0.0050999999999999995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247</v>
      </c>
      <c r="AT301" s="215" t="s">
        <v>147</v>
      </c>
      <c r="AU301" s="215" t="s">
        <v>83</v>
      </c>
      <c r="AY301" s="17" t="s">
        <v>144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81</v>
      </c>
      <c r="BK301" s="216">
        <f>ROUND(I301*H301,2)</f>
        <v>0</v>
      </c>
      <c r="BL301" s="17" t="s">
        <v>247</v>
      </c>
      <c r="BM301" s="215" t="s">
        <v>1099</v>
      </c>
    </row>
    <row r="302" s="2" customFormat="1">
      <c r="A302" s="38"/>
      <c r="B302" s="39"/>
      <c r="C302" s="40"/>
      <c r="D302" s="217" t="s">
        <v>154</v>
      </c>
      <c r="E302" s="40"/>
      <c r="F302" s="218" t="s">
        <v>1098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154</v>
      </c>
      <c r="AU302" s="17" t="s">
        <v>83</v>
      </c>
    </row>
    <row r="303" s="2" customFormat="1">
      <c r="A303" s="38"/>
      <c r="B303" s="39"/>
      <c r="C303" s="40"/>
      <c r="D303" s="222" t="s">
        <v>156</v>
      </c>
      <c r="E303" s="40"/>
      <c r="F303" s="223" t="s">
        <v>1100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156</v>
      </c>
      <c r="AU303" s="17" t="s">
        <v>83</v>
      </c>
    </row>
    <row r="304" s="2" customFormat="1" ht="16.5" customHeight="1">
      <c r="A304" s="38"/>
      <c r="B304" s="39"/>
      <c r="C304" s="204" t="s">
        <v>521</v>
      </c>
      <c r="D304" s="204" t="s">
        <v>147</v>
      </c>
      <c r="E304" s="205" t="s">
        <v>1101</v>
      </c>
      <c r="F304" s="206" t="s">
        <v>1102</v>
      </c>
      <c r="G304" s="207" t="s">
        <v>150</v>
      </c>
      <c r="H304" s="208">
        <v>1</v>
      </c>
      <c r="I304" s="209"/>
      <c r="J304" s="210">
        <f>ROUND(I304*H304,2)</f>
        <v>0</v>
      </c>
      <c r="K304" s="206" t="s">
        <v>151</v>
      </c>
      <c r="L304" s="44"/>
      <c r="M304" s="211" t="s">
        <v>19</v>
      </c>
      <c r="N304" s="212" t="s">
        <v>44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0.00122</v>
      </c>
      <c r="T304" s="214">
        <f>S304*H304</f>
        <v>0.00122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247</v>
      </c>
      <c r="AT304" s="215" t="s">
        <v>147</v>
      </c>
      <c r="AU304" s="215" t="s">
        <v>83</v>
      </c>
      <c r="AY304" s="17" t="s">
        <v>144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81</v>
      </c>
      <c r="BK304" s="216">
        <f>ROUND(I304*H304,2)</f>
        <v>0</v>
      </c>
      <c r="BL304" s="17" t="s">
        <v>247</v>
      </c>
      <c r="BM304" s="215" t="s">
        <v>1103</v>
      </c>
    </row>
    <row r="305" s="2" customFormat="1">
      <c r="A305" s="38"/>
      <c r="B305" s="39"/>
      <c r="C305" s="40"/>
      <c r="D305" s="217" t="s">
        <v>154</v>
      </c>
      <c r="E305" s="40"/>
      <c r="F305" s="218" t="s">
        <v>1102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154</v>
      </c>
      <c r="AU305" s="17" t="s">
        <v>83</v>
      </c>
    </row>
    <row r="306" s="2" customFormat="1">
      <c r="A306" s="38"/>
      <c r="B306" s="39"/>
      <c r="C306" s="40"/>
      <c r="D306" s="222" t="s">
        <v>156</v>
      </c>
      <c r="E306" s="40"/>
      <c r="F306" s="223" t="s">
        <v>1104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156</v>
      </c>
      <c r="AU306" s="17" t="s">
        <v>83</v>
      </c>
    </row>
    <row r="307" s="2" customFormat="1" ht="16.5" customHeight="1">
      <c r="A307" s="38"/>
      <c r="B307" s="39"/>
      <c r="C307" s="204" t="s">
        <v>527</v>
      </c>
      <c r="D307" s="204" t="s">
        <v>147</v>
      </c>
      <c r="E307" s="205" t="s">
        <v>1105</v>
      </c>
      <c r="F307" s="206" t="s">
        <v>1106</v>
      </c>
      <c r="G307" s="207" t="s">
        <v>150</v>
      </c>
      <c r="H307" s="208">
        <v>4</v>
      </c>
      <c r="I307" s="209"/>
      <c r="J307" s="210">
        <f>ROUND(I307*H307,2)</f>
        <v>0</v>
      </c>
      <c r="K307" s="206" t="s">
        <v>151</v>
      </c>
      <c r="L307" s="44"/>
      <c r="M307" s="211" t="s">
        <v>19</v>
      </c>
      <c r="N307" s="212" t="s">
        <v>44</v>
      </c>
      <c r="O307" s="84"/>
      <c r="P307" s="213">
        <f>O307*H307</f>
        <v>0</v>
      </c>
      <c r="Q307" s="213">
        <v>0.00024000000000000001</v>
      </c>
      <c r="R307" s="213">
        <f>Q307*H307</f>
        <v>0.00096000000000000002</v>
      </c>
      <c r="S307" s="213">
        <v>0</v>
      </c>
      <c r="T307" s="21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5" t="s">
        <v>247</v>
      </c>
      <c r="AT307" s="215" t="s">
        <v>147</v>
      </c>
      <c r="AU307" s="215" t="s">
        <v>83</v>
      </c>
      <c r="AY307" s="17" t="s">
        <v>144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81</v>
      </c>
      <c r="BK307" s="216">
        <f>ROUND(I307*H307,2)</f>
        <v>0</v>
      </c>
      <c r="BL307" s="17" t="s">
        <v>247</v>
      </c>
      <c r="BM307" s="215" t="s">
        <v>1107</v>
      </c>
    </row>
    <row r="308" s="2" customFormat="1">
      <c r="A308" s="38"/>
      <c r="B308" s="39"/>
      <c r="C308" s="40"/>
      <c r="D308" s="217" t="s">
        <v>154</v>
      </c>
      <c r="E308" s="40"/>
      <c r="F308" s="218" t="s">
        <v>1106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154</v>
      </c>
      <c r="AU308" s="17" t="s">
        <v>83</v>
      </c>
    </row>
    <row r="309" s="2" customFormat="1">
      <c r="A309" s="38"/>
      <c r="B309" s="39"/>
      <c r="C309" s="40"/>
      <c r="D309" s="222" t="s">
        <v>156</v>
      </c>
      <c r="E309" s="40"/>
      <c r="F309" s="223" t="s">
        <v>1108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156</v>
      </c>
      <c r="AU309" s="17" t="s">
        <v>83</v>
      </c>
    </row>
    <row r="310" s="2" customFormat="1" ht="16.5" customHeight="1">
      <c r="A310" s="38"/>
      <c r="B310" s="39"/>
      <c r="C310" s="204" t="s">
        <v>533</v>
      </c>
      <c r="D310" s="204" t="s">
        <v>147</v>
      </c>
      <c r="E310" s="205" t="s">
        <v>1109</v>
      </c>
      <c r="F310" s="206" t="s">
        <v>1110</v>
      </c>
      <c r="G310" s="207" t="s">
        <v>150</v>
      </c>
      <c r="H310" s="208">
        <v>2</v>
      </c>
      <c r="I310" s="209"/>
      <c r="J310" s="210">
        <f>ROUND(I310*H310,2)</f>
        <v>0</v>
      </c>
      <c r="K310" s="206" t="s">
        <v>151</v>
      </c>
      <c r="L310" s="44"/>
      <c r="M310" s="211" t="s">
        <v>19</v>
      </c>
      <c r="N310" s="212" t="s">
        <v>44</v>
      </c>
      <c r="O310" s="84"/>
      <c r="P310" s="213">
        <f>O310*H310</f>
        <v>0</v>
      </c>
      <c r="Q310" s="213">
        <v>0.00027999999999999998</v>
      </c>
      <c r="R310" s="213">
        <f>Q310*H310</f>
        <v>0.00055999999999999995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247</v>
      </c>
      <c r="AT310" s="215" t="s">
        <v>147</v>
      </c>
      <c r="AU310" s="215" t="s">
        <v>83</v>
      </c>
      <c r="AY310" s="17" t="s">
        <v>144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81</v>
      </c>
      <c r="BK310" s="216">
        <f>ROUND(I310*H310,2)</f>
        <v>0</v>
      </c>
      <c r="BL310" s="17" t="s">
        <v>247</v>
      </c>
      <c r="BM310" s="215" t="s">
        <v>1111</v>
      </c>
    </row>
    <row r="311" s="2" customFormat="1">
      <c r="A311" s="38"/>
      <c r="B311" s="39"/>
      <c r="C311" s="40"/>
      <c r="D311" s="217" t="s">
        <v>154</v>
      </c>
      <c r="E311" s="40"/>
      <c r="F311" s="218" t="s">
        <v>1110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154</v>
      </c>
      <c r="AU311" s="17" t="s">
        <v>83</v>
      </c>
    </row>
    <row r="312" s="2" customFormat="1">
      <c r="A312" s="38"/>
      <c r="B312" s="39"/>
      <c r="C312" s="40"/>
      <c r="D312" s="222" t="s">
        <v>156</v>
      </c>
      <c r="E312" s="40"/>
      <c r="F312" s="223" t="s">
        <v>1112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156</v>
      </c>
      <c r="AU312" s="17" t="s">
        <v>83</v>
      </c>
    </row>
    <row r="313" s="2" customFormat="1" ht="21.75" customHeight="1">
      <c r="A313" s="38"/>
      <c r="B313" s="39"/>
      <c r="C313" s="204" t="s">
        <v>537</v>
      </c>
      <c r="D313" s="204" t="s">
        <v>147</v>
      </c>
      <c r="E313" s="205" t="s">
        <v>1113</v>
      </c>
      <c r="F313" s="206" t="s">
        <v>1114</v>
      </c>
      <c r="G313" s="207" t="s">
        <v>150</v>
      </c>
      <c r="H313" s="208">
        <v>1</v>
      </c>
      <c r="I313" s="209"/>
      <c r="J313" s="210">
        <f>ROUND(I313*H313,2)</f>
        <v>0</v>
      </c>
      <c r="K313" s="206" t="s">
        <v>151</v>
      </c>
      <c r="L313" s="44"/>
      <c r="M313" s="211" t="s">
        <v>19</v>
      </c>
      <c r="N313" s="212" t="s">
        <v>44</v>
      </c>
      <c r="O313" s="84"/>
      <c r="P313" s="213">
        <f>O313*H313</f>
        <v>0</v>
      </c>
      <c r="Q313" s="213">
        <v>0.00075000000000000002</v>
      </c>
      <c r="R313" s="213">
        <f>Q313*H313</f>
        <v>0.00075000000000000002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247</v>
      </c>
      <c r="AT313" s="215" t="s">
        <v>147</v>
      </c>
      <c r="AU313" s="215" t="s">
        <v>83</v>
      </c>
      <c r="AY313" s="17" t="s">
        <v>144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81</v>
      </c>
      <c r="BK313" s="216">
        <f>ROUND(I313*H313,2)</f>
        <v>0</v>
      </c>
      <c r="BL313" s="17" t="s">
        <v>247</v>
      </c>
      <c r="BM313" s="215" t="s">
        <v>1115</v>
      </c>
    </row>
    <row r="314" s="2" customFormat="1">
      <c r="A314" s="38"/>
      <c r="B314" s="39"/>
      <c r="C314" s="40"/>
      <c r="D314" s="217" t="s">
        <v>154</v>
      </c>
      <c r="E314" s="40"/>
      <c r="F314" s="218" t="s">
        <v>1114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154</v>
      </c>
      <c r="AU314" s="17" t="s">
        <v>83</v>
      </c>
    </row>
    <row r="315" s="2" customFormat="1">
      <c r="A315" s="38"/>
      <c r="B315" s="39"/>
      <c r="C315" s="40"/>
      <c r="D315" s="222" t="s">
        <v>156</v>
      </c>
      <c r="E315" s="40"/>
      <c r="F315" s="223" t="s">
        <v>1116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156</v>
      </c>
      <c r="AU315" s="17" t="s">
        <v>83</v>
      </c>
    </row>
    <row r="316" s="2" customFormat="1" ht="24.15" customHeight="1">
      <c r="A316" s="38"/>
      <c r="B316" s="39"/>
      <c r="C316" s="204" t="s">
        <v>542</v>
      </c>
      <c r="D316" s="204" t="s">
        <v>147</v>
      </c>
      <c r="E316" s="205" t="s">
        <v>1117</v>
      </c>
      <c r="F316" s="206" t="s">
        <v>1118</v>
      </c>
      <c r="G316" s="207" t="s">
        <v>279</v>
      </c>
      <c r="H316" s="208">
        <v>0.20300000000000001</v>
      </c>
      <c r="I316" s="209"/>
      <c r="J316" s="210">
        <f>ROUND(I316*H316,2)</f>
        <v>0</v>
      </c>
      <c r="K316" s="206" t="s">
        <v>151</v>
      </c>
      <c r="L316" s="44"/>
      <c r="M316" s="211" t="s">
        <v>19</v>
      </c>
      <c r="N316" s="212" t="s">
        <v>44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247</v>
      </c>
      <c r="AT316" s="215" t="s">
        <v>147</v>
      </c>
      <c r="AU316" s="215" t="s">
        <v>83</v>
      </c>
      <c r="AY316" s="17" t="s">
        <v>144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81</v>
      </c>
      <c r="BK316" s="216">
        <f>ROUND(I316*H316,2)</f>
        <v>0</v>
      </c>
      <c r="BL316" s="17" t="s">
        <v>247</v>
      </c>
      <c r="BM316" s="215" t="s">
        <v>1119</v>
      </c>
    </row>
    <row r="317" s="2" customFormat="1">
      <c r="A317" s="38"/>
      <c r="B317" s="39"/>
      <c r="C317" s="40"/>
      <c r="D317" s="217" t="s">
        <v>154</v>
      </c>
      <c r="E317" s="40"/>
      <c r="F317" s="218" t="s">
        <v>1118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154</v>
      </c>
      <c r="AU317" s="17" t="s">
        <v>83</v>
      </c>
    </row>
    <row r="318" s="2" customFormat="1">
      <c r="A318" s="38"/>
      <c r="B318" s="39"/>
      <c r="C318" s="40"/>
      <c r="D318" s="222" t="s">
        <v>156</v>
      </c>
      <c r="E318" s="40"/>
      <c r="F318" s="223" t="s">
        <v>1120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156</v>
      </c>
      <c r="AU318" s="17" t="s">
        <v>83</v>
      </c>
    </row>
    <row r="319" s="12" customFormat="1" ht="22.8" customHeight="1">
      <c r="A319" s="12"/>
      <c r="B319" s="188"/>
      <c r="C319" s="189"/>
      <c r="D319" s="190" t="s">
        <v>72</v>
      </c>
      <c r="E319" s="202" t="s">
        <v>1121</v>
      </c>
      <c r="F319" s="202" t="s">
        <v>1122</v>
      </c>
      <c r="G319" s="189"/>
      <c r="H319" s="189"/>
      <c r="I319" s="192"/>
      <c r="J319" s="203">
        <f>BK319</f>
        <v>0</v>
      </c>
      <c r="K319" s="189"/>
      <c r="L319" s="194"/>
      <c r="M319" s="195"/>
      <c r="N319" s="196"/>
      <c r="O319" s="196"/>
      <c r="P319" s="197">
        <f>SUM(P320:P328)</f>
        <v>0</v>
      </c>
      <c r="Q319" s="196"/>
      <c r="R319" s="197">
        <f>SUM(R320:R328)</f>
        <v>0.0093500000000000007</v>
      </c>
      <c r="S319" s="196"/>
      <c r="T319" s="198">
        <f>SUM(T320:T328)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9" t="s">
        <v>83</v>
      </c>
      <c r="AT319" s="200" t="s">
        <v>72</v>
      </c>
      <c r="AU319" s="200" t="s">
        <v>81</v>
      </c>
      <c r="AY319" s="199" t="s">
        <v>144</v>
      </c>
      <c r="BK319" s="201">
        <f>SUM(BK320:BK328)</f>
        <v>0</v>
      </c>
    </row>
    <row r="320" s="2" customFormat="1" ht="24.15" customHeight="1">
      <c r="A320" s="38"/>
      <c r="B320" s="39"/>
      <c r="C320" s="204" t="s">
        <v>547</v>
      </c>
      <c r="D320" s="204" t="s">
        <v>147</v>
      </c>
      <c r="E320" s="205" t="s">
        <v>1123</v>
      </c>
      <c r="F320" s="206" t="s">
        <v>1124</v>
      </c>
      <c r="G320" s="207" t="s">
        <v>325</v>
      </c>
      <c r="H320" s="208">
        <v>1</v>
      </c>
      <c r="I320" s="209"/>
      <c r="J320" s="210">
        <f>ROUND(I320*H320,2)</f>
        <v>0</v>
      </c>
      <c r="K320" s="206" t="s">
        <v>151</v>
      </c>
      <c r="L320" s="44"/>
      <c r="M320" s="211" t="s">
        <v>19</v>
      </c>
      <c r="N320" s="212" t="s">
        <v>44</v>
      </c>
      <c r="O320" s="84"/>
      <c r="P320" s="213">
        <f>O320*H320</f>
        <v>0</v>
      </c>
      <c r="Q320" s="213">
        <v>0.0091999999999999998</v>
      </c>
      <c r="R320" s="213">
        <f>Q320*H320</f>
        <v>0.0091999999999999998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247</v>
      </c>
      <c r="AT320" s="215" t="s">
        <v>147</v>
      </c>
      <c r="AU320" s="215" t="s">
        <v>83</v>
      </c>
      <c r="AY320" s="17" t="s">
        <v>144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81</v>
      </c>
      <c r="BK320" s="216">
        <f>ROUND(I320*H320,2)</f>
        <v>0</v>
      </c>
      <c r="BL320" s="17" t="s">
        <v>247</v>
      </c>
      <c r="BM320" s="215" t="s">
        <v>1125</v>
      </c>
    </row>
    <row r="321" s="2" customFormat="1">
      <c r="A321" s="38"/>
      <c r="B321" s="39"/>
      <c r="C321" s="40"/>
      <c r="D321" s="217" t="s">
        <v>154</v>
      </c>
      <c r="E321" s="40"/>
      <c r="F321" s="218" t="s">
        <v>1124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154</v>
      </c>
      <c r="AU321" s="17" t="s">
        <v>83</v>
      </c>
    </row>
    <row r="322" s="2" customFormat="1">
      <c r="A322" s="38"/>
      <c r="B322" s="39"/>
      <c r="C322" s="40"/>
      <c r="D322" s="222" t="s">
        <v>156</v>
      </c>
      <c r="E322" s="40"/>
      <c r="F322" s="223" t="s">
        <v>1126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156</v>
      </c>
      <c r="AU322" s="17" t="s">
        <v>83</v>
      </c>
    </row>
    <row r="323" s="2" customFormat="1" ht="16.5" customHeight="1">
      <c r="A323" s="38"/>
      <c r="B323" s="39"/>
      <c r="C323" s="204" t="s">
        <v>553</v>
      </c>
      <c r="D323" s="204" t="s">
        <v>147</v>
      </c>
      <c r="E323" s="205" t="s">
        <v>1127</v>
      </c>
      <c r="F323" s="206" t="s">
        <v>1128</v>
      </c>
      <c r="G323" s="207" t="s">
        <v>325</v>
      </c>
      <c r="H323" s="208">
        <v>1</v>
      </c>
      <c r="I323" s="209"/>
      <c r="J323" s="210">
        <f>ROUND(I323*H323,2)</f>
        <v>0</v>
      </c>
      <c r="K323" s="206" t="s">
        <v>151</v>
      </c>
      <c r="L323" s="44"/>
      <c r="M323" s="211" t="s">
        <v>19</v>
      </c>
      <c r="N323" s="212" t="s">
        <v>44</v>
      </c>
      <c r="O323" s="84"/>
      <c r="P323" s="213">
        <f>O323*H323</f>
        <v>0</v>
      </c>
      <c r="Q323" s="213">
        <v>0.00014999999999999999</v>
      </c>
      <c r="R323" s="213">
        <f>Q323*H323</f>
        <v>0.00014999999999999999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247</v>
      </c>
      <c r="AT323" s="215" t="s">
        <v>147</v>
      </c>
      <c r="AU323" s="215" t="s">
        <v>83</v>
      </c>
      <c r="AY323" s="17" t="s">
        <v>144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81</v>
      </c>
      <c r="BK323" s="216">
        <f>ROUND(I323*H323,2)</f>
        <v>0</v>
      </c>
      <c r="BL323" s="17" t="s">
        <v>247</v>
      </c>
      <c r="BM323" s="215" t="s">
        <v>1129</v>
      </c>
    </row>
    <row r="324" s="2" customFormat="1">
      <c r="A324" s="38"/>
      <c r="B324" s="39"/>
      <c r="C324" s="40"/>
      <c r="D324" s="217" t="s">
        <v>154</v>
      </c>
      <c r="E324" s="40"/>
      <c r="F324" s="218" t="s">
        <v>1128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154</v>
      </c>
      <c r="AU324" s="17" t="s">
        <v>83</v>
      </c>
    </row>
    <row r="325" s="2" customFormat="1">
      <c r="A325" s="38"/>
      <c r="B325" s="39"/>
      <c r="C325" s="40"/>
      <c r="D325" s="222" t="s">
        <v>156</v>
      </c>
      <c r="E325" s="40"/>
      <c r="F325" s="223" t="s">
        <v>1130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156</v>
      </c>
      <c r="AU325" s="17" t="s">
        <v>83</v>
      </c>
    </row>
    <row r="326" s="2" customFormat="1" ht="24.15" customHeight="1">
      <c r="A326" s="38"/>
      <c r="B326" s="39"/>
      <c r="C326" s="204" t="s">
        <v>559</v>
      </c>
      <c r="D326" s="204" t="s">
        <v>147</v>
      </c>
      <c r="E326" s="205" t="s">
        <v>1131</v>
      </c>
      <c r="F326" s="206" t="s">
        <v>1132</v>
      </c>
      <c r="G326" s="207" t="s">
        <v>279</v>
      </c>
      <c r="H326" s="208">
        <v>0.0089999999999999993</v>
      </c>
      <c r="I326" s="209"/>
      <c r="J326" s="210">
        <f>ROUND(I326*H326,2)</f>
        <v>0</v>
      </c>
      <c r="K326" s="206" t="s">
        <v>151</v>
      </c>
      <c r="L326" s="44"/>
      <c r="M326" s="211" t="s">
        <v>19</v>
      </c>
      <c r="N326" s="212" t="s">
        <v>44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247</v>
      </c>
      <c r="AT326" s="215" t="s">
        <v>147</v>
      </c>
      <c r="AU326" s="215" t="s">
        <v>83</v>
      </c>
      <c r="AY326" s="17" t="s">
        <v>144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81</v>
      </c>
      <c r="BK326" s="216">
        <f>ROUND(I326*H326,2)</f>
        <v>0</v>
      </c>
      <c r="BL326" s="17" t="s">
        <v>247</v>
      </c>
      <c r="BM326" s="215" t="s">
        <v>1133</v>
      </c>
    </row>
    <row r="327" s="2" customFormat="1">
      <c r="A327" s="38"/>
      <c r="B327" s="39"/>
      <c r="C327" s="40"/>
      <c r="D327" s="217" t="s">
        <v>154</v>
      </c>
      <c r="E327" s="40"/>
      <c r="F327" s="218" t="s">
        <v>1132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154</v>
      </c>
      <c r="AU327" s="17" t="s">
        <v>83</v>
      </c>
    </row>
    <row r="328" s="2" customFormat="1">
      <c r="A328" s="38"/>
      <c r="B328" s="39"/>
      <c r="C328" s="40"/>
      <c r="D328" s="222" t="s">
        <v>156</v>
      </c>
      <c r="E328" s="40"/>
      <c r="F328" s="223" t="s">
        <v>1134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156</v>
      </c>
      <c r="AU328" s="17" t="s">
        <v>83</v>
      </c>
    </row>
    <row r="329" s="12" customFormat="1" ht="22.8" customHeight="1">
      <c r="A329" s="12"/>
      <c r="B329" s="188"/>
      <c r="C329" s="189"/>
      <c r="D329" s="190" t="s">
        <v>72</v>
      </c>
      <c r="E329" s="202" t="s">
        <v>1135</v>
      </c>
      <c r="F329" s="202" t="s">
        <v>1136</v>
      </c>
      <c r="G329" s="189"/>
      <c r="H329" s="189"/>
      <c r="I329" s="192"/>
      <c r="J329" s="203">
        <f>BK329</f>
        <v>0</v>
      </c>
      <c r="K329" s="189"/>
      <c r="L329" s="194"/>
      <c r="M329" s="195"/>
      <c r="N329" s="196"/>
      <c r="O329" s="196"/>
      <c r="P329" s="197">
        <f>SUM(P330:P354)</f>
        <v>0</v>
      </c>
      <c r="Q329" s="196"/>
      <c r="R329" s="197">
        <f>SUM(R330:R354)</f>
        <v>0.02324</v>
      </c>
      <c r="S329" s="196"/>
      <c r="T329" s="198">
        <f>SUM(T330:T354)</f>
        <v>0.2112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99" t="s">
        <v>83</v>
      </c>
      <c r="AT329" s="200" t="s">
        <v>72</v>
      </c>
      <c r="AU329" s="200" t="s">
        <v>81</v>
      </c>
      <c r="AY329" s="199" t="s">
        <v>144</v>
      </c>
      <c r="BK329" s="201">
        <f>SUM(BK330:BK354)</f>
        <v>0</v>
      </c>
    </row>
    <row r="330" s="2" customFormat="1" ht="16.5" customHeight="1">
      <c r="A330" s="38"/>
      <c r="B330" s="39"/>
      <c r="C330" s="204" t="s">
        <v>564</v>
      </c>
      <c r="D330" s="204" t="s">
        <v>147</v>
      </c>
      <c r="E330" s="205" t="s">
        <v>1137</v>
      </c>
      <c r="F330" s="206" t="s">
        <v>1138</v>
      </c>
      <c r="G330" s="207" t="s">
        <v>203</v>
      </c>
      <c r="H330" s="208">
        <v>66</v>
      </c>
      <c r="I330" s="209"/>
      <c r="J330" s="210">
        <f>ROUND(I330*H330,2)</f>
        <v>0</v>
      </c>
      <c r="K330" s="206" t="s">
        <v>151</v>
      </c>
      <c r="L330" s="44"/>
      <c r="M330" s="211" t="s">
        <v>19</v>
      </c>
      <c r="N330" s="212" t="s">
        <v>44</v>
      </c>
      <c r="O330" s="84"/>
      <c r="P330" s="213">
        <f>O330*H330</f>
        <v>0</v>
      </c>
      <c r="Q330" s="213">
        <v>2.0000000000000002E-05</v>
      </c>
      <c r="R330" s="213">
        <f>Q330*H330</f>
        <v>0.0013200000000000002</v>
      </c>
      <c r="S330" s="213">
        <v>0.0032000000000000002</v>
      </c>
      <c r="T330" s="214">
        <f>S330*H330</f>
        <v>0.2112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247</v>
      </c>
      <c r="AT330" s="215" t="s">
        <v>147</v>
      </c>
      <c r="AU330" s="215" t="s">
        <v>83</v>
      </c>
      <c r="AY330" s="17" t="s">
        <v>144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81</v>
      </c>
      <c r="BK330" s="216">
        <f>ROUND(I330*H330,2)</f>
        <v>0</v>
      </c>
      <c r="BL330" s="17" t="s">
        <v>247</v>
      </c>
      <c r="BM330" s="215" t="s">
        <v>1139</v>
      </c>
    </row>
    <row r="331" s="2" customFormat="1">
      <c r="A331" s="38"/>
      <c r="B331" s="39"/>
      <c r="C331" s="40"/>
      <c r="D331" s="217" t="s">
        <v>154</v>
      </c>
      <c r="E331" s="40"/>
      <c r="F331" s="218" t="s">
        <v>1138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154</v>
      </c>
      <c r="AU331" s="17" t="s">
        <v>83</v>
      </c>
    </row>
    <row r="332" s="2" customFormat="1">
      <c r="A332" s="38"/>
      <c r="B332" s="39"/>
      <c r="C332" s="40"/>
      <c r="D332" s="222" t="s">
        <v>156</v>
      </c>
      <c r="E332" s="40"/>
      <c r="F332" s="223" t="s">
        <v>1140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156</v>
      </c>
      <c r="AU332" s="17" t="s">
        <v>83</v>
      </c>
    </row>
    <row r="333" s="13" customFormat="1">
      <c r="A333" s="13"/>
      <c r="B333" s="224"/>
      <c r="C333" s="225"/>
      <c r="D333" s="217" t="s">
        <v>165</v>
      </c>
      <c r="E333" s="226" t="s">
        <v>19</v>
      </c>
      <c r="F333" s="227" t="s">
        <v>1141</v>
      </c>
      <c r="G333" s="225"/>
      <c r="H333" s="228">
        <v>36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165</v>
      </c>
      <c r="AU333" s="234" t="s">
        <v>83</v>
      </c>
      <c r="AV333" s="13" t="s">
        <v>83</v>
      </c>
      <c r="AW333" s="13" t="s">
        <v>32</v>
      </c>
      <c r="AX333" s="13" t="s">
        <v>73</v>
      </c>
      <c r="AY333" s="234" t="s">
        <v>144</v>
      </c>
    </row>
    <row r="334" s="13" customFormat="1">
      <c r="A334" s="13"/>
      <c r="B334" s="224"/>
      <c r="C334" s="225"/>
      <c r="D334" s="217" t="s">
        <v>165</v>
      </c>
      <c r="E334" s="226" t="s">
        <v>19</v>
      </c>
      <c r="F334" s="227" t="s">
        <v>339</v>
      </c>
      <c r="G334" s="225"/>
      <c r="H334" s="228">
        <v>30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165</v>
      </c>
      <c r="AU334" s="234" t="s">
        <v>83</v>
      </c>
      <c r="AV334" s="13" t="s">
        <v>83</v>
      </c>
      <c r="AW334" s="13" t="s">
        <v>32</v>
      </c>
      <c r="AX334" s="13" t="s">
        <v>73</v>
      </c>
      <c r="AY334" s="234" t="s">
        <v>144</v>
      </c>
    </row>
    <row r="335" s="14" customFormat="1">
      <c r="A335" s="14"/>
      <c r="B335" s="250"/>
      <c r="C335" s="251"/>
      <c r="D335" s="217" t="s">
        <v>165</v>
      </c>
      <c r="E335" s="252" t="s">
        <v>19</v>
      </c>
      <c r="F335" s="253" t="s">
        <v>849</v>
      </c>
      <c r="G335" s="251"/>
      <c r="H335" s="254">
        <v>66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0" t="s">
        <v>165</v>
      </c>
      <c r="AU335" s="260" t="s">
        <v>83</v>
      </c>
      <c r="AV335" s="14" t="s">
        <v>152</v>
      </c>
      <c r="AW335" s="14" t="s">
        <v>32</v>
      </c>
      <c r="AX335" s="14" t="s">
        <v>81</v>
      </c>
      <c r="AY335" s="260" t="s">
        <v>144</v>
      </c>
    </row>
    <row r="336" s="2" customFormat="1" ht="24.15" customHeight="1">
      <c r="A336" s="38"/>
      <c r="B336" s="39"/>
      <c r="C336" s="204" t="s">
        <v>568</v>
      </c>
      <c r="D336" s="204" t="s">
        <v>147</v>
      </c>
      <c r="E336" s="205" t="s">
        <v>1142</v>
      </c>
      <c r="F336" s="206" t="s">
        <v>1143</v>
      </c>
      <c r="G336" s="207" t="s">
        <v>150</v>
      </c>
      <c r="H336" s="208">
        <v>6</v>
      </c>
      <c r="I336" s="209"/>
      <c r="J336" s="210">
        <f>ROUND(I336*H336,2)</f>
        <v>0</v>
      </c>
      <c r="K336" s="206" t="s">
        <v>151</v>
      </c>
      <c r="L336" s="44"/>
      <c r="M336" s="211" t="s">
        <v>19</v>
      </c>
      <c r="N336" s="212" t="s">
        <v>44</v>
      </c>
      <c r="O336" s="84"/>
      <c r="P336" s="213">
        <f>O336*H336</f>
        <v>0</v>
      </c>
      <c r="Q336" s="213">
        <v>0.00029999999999999997</v>
      </c>
      <c r="R336" s="213">
        <f>Q336*H336</f>
        <v>0.0018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247</v>
      </c>
      <c r="AT336" s="215" t="s">
        <v>147</v>
      </c>
      <c r="AU336" s="215" t="s">
        <v>83</v>
      </c>
      <c r="AY336" s="17" t="s">
        <v>144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81</v>
      </c>
      <c r="BK336" s="216">
        <f>ROUND(I336*H336,2)</f>
        <v>0</v>
      </c>
      <c r="BL336" s="17" t="s">
        <v>247</v>
      </c>
      <c r="BM336" s="215" t="s">
        <v>1144</v>
      </c>
    </row>
    <row r="337" s="2" customFormat="1">
      <c r="A337" s="38"/>
      <c r="B337" s="39"/>
      <c r="C337" s="40"/>
      <c r="D337" s="217" t="s">
        <v>154</v>
      </c>
      <c r="E337" s="40"/>
      <c r="F337" s="218" t="s">
        <v>1143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154</v>
      </c>
      <c r="AU337" s="17" t="s">
        <v>83</v>
      </c>
    </row>
    <row r="338" s="2" customFormat="1">
      <c r="A338" s="38"/>
      <c r="B338" s="39"/>
      <c r="C338" s="40"/>
      <c r="D338" s="222" t="s">
        <v>156</v>
      </c>
      <c r="E338" s="40"/>
      <c r="F338" s="223" t="s">
        <v>1145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156</v>
      </c>
      <c r="AU338" s="17" t="s">
        <v>83</v>
      </c>
    </row>
    <row r="339" s="2" customFormat="1" ht="24.15" customHeight="1">
      <c r="A339" s="38"/>
      <c r="B339" s="39"/>
      <c r="C339" s="204" t="s">
        <v>572</v>
      </c>
      <c r="D339" s="204" t="s">
        <v>147</v>
      </c>
      <c r="E339" s="205" t="s">
        <v>1146</v>
      </c>
      <c r="F339" s="206" t="s">
        <v>1147</v>
      </c>
      <c r="G339" s="207" t="s">
        <v>150</v>
      </c>
      <c r="H339" s="208">
        <v>10</v>
      </c>
      <c r="I339" s="209"/>
      <c r="J339" s="210">
        <f>ROUND(I339*H339,2)</f>
        <v>0</v>
      </c>
      <c r="K339" s="206" t="s">
        <v>151</v>
      </c>
      <c r="L339" s="44"/>
      <c r="M339" s="211" t="s">
        <v>19</v>
      </c>
      <c r="N339" s="212" t="s">
        <v>44</v>
      </c>
      <c r="O339" s="84"/>
      <c r="P339" s="213">
        <f>O339*H339</f>
        <v>0</v>
      </c>
      <c r="Q339" s="213">
        <v>0.00054000000000000001</v>
      </c>
      <c r="R339" s="213">
        <f>Q339*H339</f>
        <v>0.0054000000000000003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247</v>
      </c>
      <c r="AT339" s="215" t="s">
        <v>147</v>
      </c>
      <c r="AU339" s="215" t="s">
        <v>83</v>
      </c>
      <c r="AY339" s="17" t="s">
        <v>144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81</v>
      </c>
      <c r="BK339" s="216">
        <f>ROUND(I339*H339,2)</f>
        <v>0</v>
      </c>
      <c r="BL339" s="17" t="s">
        <v>247</v>
      </c>
      <c r="BM339" s="215" t="s">
        <v>1148</v>
      </c>
    </row>
    <row r="340" s="2" customFormat="1">
      <c r="A340" s="38"/>
      <c r="B340" s="39"/>
      <c r="C340" s="40"/>
      <c r="D340" s="217" t="s">
        <v>154</v>
      </c>
      <c r="E340" s="40"/>
      <c r="F340" s="218" t="s">
        <v>1147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154</v>
      </c>
      <c r="AU340" s="17" t="s">
        <v>83</v>
      </c>
    </row>
    <row r="341" s="2" customFormat="1">
      <c r="A341" s="38"/>
      <c r="B341" s="39"/>
      <c r="C341" s="40"/>
      <c r="D341" s="222" t="s">
        <v>156</v>
      </c>
      <c r="E341" s="40"/>
      <c r="F341" s="223" t="s">
        <v>1149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156</v>
      </c>
      <c r="AU341" s="17" t="s">
        <v>83</v>
      </c>
    </row>
    <row r="342" s="2" customFormat="1" ht="16.5" customHeight="1">
      <c r="A342" s="38"/>
      <c r="B342" s="39"/>
      <c r="C342" s="204" t="s">
        <v>578</v>
      </c>
      <c r="D342" s="204" t="s">
        <v>147</v>
      </c>
      <c r="E342" s="205" t="s">
        <v>1150</v>
      </c>
      <c r="F342" s="206" t="s">
        <v>1151</v>
      </c>
      <c r="G342" s="207" t="s">
        <v>203</v>
      </c>
      <c r="H342" s="208">
        <v>32</v>
      </c>
      <c r="I342" s="209"/>
      <c r="J342" s="210">
        <f>ROUND(I342*H342,2)</f>
        <v>0</v>
      </c>
      <c r="K342" s="206" t="s">
        <v>151</v>
      </c>
      <c r="L342" s="44"/>
      <c r="M342" s="211" t="s">
        <v>19</v>
      </c>
      <c r="N342" s="212" t="s">
        <v>44</v>
      </c>
      <c r="O342" s="84"/>
      <c r="P342" s="213">
        <f>O342*H342</f>
        <v>0</v>
      </c>
      <c r="Q342" s="213">
        <v>0.00046000000000000001</v>
      </c>
      <c r="R342" s="213">
        <f>Q342*H342</f>
        <v>0.01472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247</v>
      </c>
      <c r="AT342" s="215" t="s">
        <v>147</v>
      </c>
      <c r="AU342" s="215" t="s">
        <v>83</v>
      </c>
      <c r="AY342" s="17" t="s">
        <v>144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81</v>
      </c>
      <c r="BK342" s="216">
        <f>ROUND(I342*H342,2)</f>
        <v>0</v>
      </c>
      <c r="BL342" s="17" t="s">
        <v>247</v>
      </c>
      <c r="BM342" s="215" t="s">
        <v>1152</v>
      </c>
    </row>
    <row r="343" s="2" customFormat="1">
      <c r="A343" s="38"/>
      <c r="B343" s="39"/>
      <c r="C343" s="40"/>
      <c r="D343" s="217" t="s">
        <v>154</v>
      </c>
      <c r="E343" s="40"/>
      <c r="F343" s="218" t="s">
        <v>1151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154</v>
      </c>
      <c r="AU343" s="17" t="s">
        <v>83</v>
      </c>
    </row>
    <row r="344" s="2" customFormat="1">
      <c r="A344" s="38"/>
      <c r="B344" s="39"/>
      <c r="C344" s="40"/>
      <c r="D344" s="222" t="s">
        <v>156</v>
      </c>
      <c r="E344" s="40"/>
      <c r="F344" s="223" t="s">
        <v>1153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156</v>
      </c>
      <c r="AU344" s="17" t="s">
        <v>83</v>
      </c>
    </row>
    <row r="345" s="13" customFormat="1">
      <c r="A345" s="13"/>
      <c r="B345" s="224"/>
      <c r="C345" s="225"/>
      <c r="D345" s="217" t="s">
        <v>165</v>
      </c>
      <c r="E345" s="226" t="s">
        <v>19</v>
      </c>
      <c r="F345" s="227" t="s">
        <v>247</v>
      </c>
      <c r="G345" s="225"/>
      <c r="H345" s="228">
        <v>16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165</v>
      </c>
      <c r="AU345" s="234" t="s">
        <v>83</v>
      </c>
      <c r="AV345" s="13" t="s">
        <v>83</v>
      </c>
      <c r="AW345" s="13" t="s">
        <v>32</v>
      </c>
      <c r="AX345" s="13" t="s">
        <v>73</v>
      </c>
      <c r="AY345" s="234" t="s">
        <v>144</v>
      </c>
    </row>
    <row r="346" s="13" customFormat="1">
      <c r="A346" s="13"/>
      <c r="B346" s="224"/>
      <c r="C346" s="225"/>
      <c r="D346" s="217" t="s">
        <v>165</v>
      </c>
      <c r="E346" s="226" t="s">
        <v>19</v>
      </c>
      <c r="F346" s="227" t="s">
        <v>195</v>
      </c>
      <c r="G346" s="225"/>
      <c r="H346" s="228">
        <v>8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165</v>
      </c>
      <c r="AU346" s="234" t="s">
        <v>83</v>
      </c>
      <c r="AV346" s="13" t="s">
        <v>83</v>
      </c>
      <c r="AW346" s="13" t="s">
        <v>32</v>
      </c>
      <c r="AX346" s="13" t="s">
        <v>73</v>
      </c>
      <c r="AY346" s="234" t="s">
        <v>144</v>
      </c>
    </row>
    <row r="347" s="13" customFormat="1">
      <c r="A347" s="13"/>
      <c r="B347" s="224"/>
      <c r="C347" s="225"/>
      <c r="D347" s="217" t="s">
        <v>165</v>
      </c>
      <c r="E347" s="226" t="s">
        <v>19</v>
      </c>
      <c r="F347" s="227" t="s">
        <v>195</v>
      </c>
      <c r="G347" s="225"/>
      <c r="H347" s="228">
        <v>8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165</v>
      </c>
      <c r="AU347" s="234" t="s">
        <v>83</v>
      </c>
      <c r="AV347" s="13" t="s">
        <v>83</v>
      </c>
      <c r="AW347" s="13" t="s">
        <v>32</v>
      </c>
      <c r="AX347" s="13" t="s">
        <v>73</v>
      </c>
      <c r="AY347" s="234" t="s">
        <v>144</v>
      </c>
    </row>
    <row r="348" s="14" customFormat="1">
      <c r="A348" s="14"/>
      <c r="B348" s="250"/>
      <c r="C348" s="251"/>
      <c r="D348" s="217" t="s">
        <v>165</v>
      </c>
      <c r="E348" s="252" t="s">
        <v>19</v>
      </c>
      <c r="F348" s="253" t="s">
        <v>849</v>
      </c>
      <c r="G348" s="251"/>
      <c r="H348" s="254">
        <v>32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0" t="s">
        <v>165</v>
      </c>
      <c r="AU348" s="260" t="s">
        <v>83</v>
      </c>
      <c r="AV348" s="14" t="s">
        <v>152</v>
      </c>
      <c r="AW348" s="14" t="s">
        <v>32</v>
      </c>
      <c r="AX348" s="14" t="s">
        <v>81</v>
      </c>
      <c r="AY348" s="260" t="s">
        <v>144</v>
      </c>
    </row>
    <row r="349" s="2" customFormat="1" ht="16.5" customHeight="1">
      <c r="A349" s="38"/>
      <c r="B349" s="39"/>
      <c r="C349" s="204" t="s">
        <v>585</v>
      </c>
      <c r="D349" s="204" t="s">
        <v>147</v>
      </c>
      <c r="E349" s="205" t="s">
        <v>1154</v>
      </c>
      <c r="F349" s="206" t="s">
        <v>1155</v>
      </c>
      <c r="G349" s="207" t="s">
        <v>203</v>
      </c>
      <c r="H349" s="208">
        <v>32</v>
      </c>
      <c r="I349" s="209"/>
      <c r="J349" s="210">
        <f>ROUND(I349*H349,2)</f>
        <v>0</v>
      </c>
      <c r="K349" s="206" t="s">
        <v>151</v>
      </c>
      <c r="L349" s="44"/>
      <c r="M349" s="211" t="s">
        <v>19</v>
      </c>
      <c r="N349" s="212" t="s">
        <v>44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247</v>
      </c>
      <c r="AT349" s="215" t="s">
        <v>147</v>
      </c>
      <c r="AU349" s="215" t="s">
        <v>83</v>
      </c>
      <c r="AY349" s="17" t="s">
        <v>144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81</v>
      </c>
      <c r="BK349" s="216">
        <f>ROUND(I349*H349,2)</f>
        <v>0</v>
      </c>
      <c r="BL349" s="17" t="s">
        <v>247</v>
      </c>
      <c r="BM349" s="215" t="s">
        <v>1156</v>
      </c>
    </row>
    <row r="350" s="2" customFormat="1">
      <c r="A350" s="38"/>
      <c r="B350" s="39"/>
      <c r="C350" s="40"/>
      <c r="D350" s="217" t="s">
        <v>154</v>
      </c>
      <c r="E350" s="40"/>
      <c r="F350" s="218" t="s">
        <v>1155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154</v>
      </c>
      <c r="AU350" s="17" t="s">
        <v>83</v>
      </c>
    </row>
    <row r="351" s="2" customFormat="1">
      <c r="A351" s="38"/>
      <c r="B351" s="39"/>
      <c r="C351" s="40"/>
      <c r="D351" s="222" t="s">
        <v>156</v>
      </c>
      <c r="E351" s="40"/>
      <c r="F351" s="223" t="s">
        <v>1157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156</v>
      </c>
      <c r="AU351" s="17" t="s">
        <v>83</v>
      </c>
    </row>
    <row r="352" s="2" customFormat="1" ht="24.15" customHeight="1">
      <c r="A352" s="38"/>
      <c r="B352" s="39"/>
      <c r="C352" s="204" t="s">
        <v>591</v>
      </c>
      <c r="D352" s="204" t="s">
        <v>147</v>
      </c>
      <c r="E352" s="205" t="s">
        <v>1158</v>
      </c>
      <c r="F352" s="206" t="s">
        <v>1159</v>
      </c>
      <c r="G352" s="207" t="s">
        <v>279</v>
      </c>
      <c r="H352" s="208">
        <v>0.023</v>
      </c>
      <c r="I352" s="209"/>
      <c r="J352" s="210">
        <f>ROUND(I352*H352,2)</f>
        <v>0</v>
      </c>
      <c r="K352" s="206" t="s">
        <v>151</v>
      </c>
      <c r="L352" s="44"/>
      <c r="M352" s="211" t="s">
        <v>19</v>
      </c>
      <c r="N352" s="212" t="s">
        <v>44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247</v>
      </c>
      <c r="AT352" s="215" t="s">
        <v>147</v>
      </c>
      <c r="AU352" s="215" t="s">
        <v>83</v>
      </c>
      <c r="AY352" s="17" t="s">
        <v>144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81</v>
      </c>
      <c r="BK352" s="216">
        <f>ROUND(I352*H352,2)</f>
        <v>0</v>
      </c>
      <c r="BL352" s="17" t="s">
        <v>247</v>
      </c>
      <c r="BM352" s="215" t="s">
        <v>1160</v>
      </c>
    </row>
    <row r="353" s="2" customFormat="1">
      <c r="A353" s="38"/>
      <c r="B353" s="39"/>
      <c r="C353" s="40"/>
      <c r="D353" s="217" t="s">
        <v>154</v>
      </c>
      <c r="E353" s="40"/>
      <c r="F353" s="218" t="s">
        <v>1159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154</v>
      </c>
      <c r="AU353" s="17" t="s">
        <v>83</v>
      </c>
    </row>
    <row r="354" s="2" customFormat="1">
      <c r="A354" s="38"/>
      <c r="B354" s="39"/>
      <c r="C354" s="40"/>
      <c r="D354" s="222" t="s">
        <v>156</v>
      </c>
      <c r="E354" s="40"/>
      <c r="F354" s="223" t="s">
        <v>1161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156</v>
      </c>
      <c r="AU354" s="17" t="s">
        <v>83</v>
      </c>
    </row>
    <row r="355" s="12" customFormat="1" ht="22.8" customHeight="1">
      <c r="A355" s="12"/>
      <c r="B355" s="188"/>
      <c r="C355" s="189"/>
      <c r="D355" s="190" t="s">
        <v>72</v>
      </c>
      <c r="E355" s="202" t="s">
        <v>1162</v>
      </c>
      <c r="F355" s="202" t="s">
        <v>1163</v>
      </c>
      <c r="G355" s="189"/>
      <c r="H355" s="189"/>
      <c r="I355" s="192"/>
      <c r="J355" s="203">
        <f>BK355</f>
        <v>0</v>
      </c>
      <c r="K355" s="189"/>
      <c r="L355" s="194"/>
      <c r="M355" s="195"/>
      <c r="N355" s="196"/>
      <c r="O355" s="196"/>
      <c r="P355" s="197">
        <f>SUM(P356:P371)</f>
        <v>0</v>
      </c>
      <c r="Q355" s="196"/>
      <c r="R355" s="197">
        <f>SUM(R356:R371)</f>
        <v>0.0076499999999999997</v>
      </c>
      <c r="S355" s="196"/>
      <c r="T355" s="198">
        <f>SUM(T356:T371)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99" t="s">
        <v>83</v>
      </c>
      <c r="AT355" s="200" t="s">
        <v>72</v>
      </c>
      <c r="AU355" s="200" t="s">
        <v>81</v>
      </c>
      <c r="AY355" s="199" t="s">
        <v>144</v>
      </c>
      <c r="BK355" s="201">
        <f>SUM(BK356:BK371)</f>
        <v>0</v>
      </c>
    </row>
    <row r="356" s="2" customFormat="1" ht="16.5" customHeight="1">
      <c r="A356" s="38"/>
      <c r="B356" s="39"/>
      <c r="C356" s="204" t="s">
        <v>597</v>
      </c>
      <c r="D356" s="204" t="s">
        <v>147</v>
      </c>
      <c r="E356" s="205" t="s">
        <v>1164</v>
      </c>
      <c r="F356" s="206" t="s">
        <v>1165</v>
      </c>
      <c r="G356" s="207" t="s">
        <v>150</v>
      </c>
      <c r="H356" s="208">
        <v>9</v>
      </c>
      <c r="I356" s="209"/>
      <c r="J356" s="210">
        <f>ROUND(I356*H356,2)</f>
        <v>0</v>
      </c>
      <c r="K356" s="206" t="s">
        <v>151</v>
      </c>
      <c r="L356" s="44"/>
      <c r="M356" s="211" t="s">
        <v>19</v>
      </c>
      <c r="N356" s="212" t="s">
        <v>44</v>
      </c>
      <c r="O356" s="84"/>
      <c r="P356" s="213">
        <f>O356*H356</f>
        <v>0</v>
      </c>
      <c r="Q356" s="213">
        <v>0.00010000000000000001</v>
      </c>
      <c r="R356" s="213">
        <f>Q356*H356</f>
        <v>0.00090000000000000008</v>
      </c>
      <c r="S356" s="213">
        <v>0</v>
      </c>
      <c r="T356" s="21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5" t="s">
        <v>247</v>
      </c>
      <c r="AT356" s="215" t="s">
        <v>147</v>
      </c>
      <c r="AU356" s="215" t="s">
        <v>83</v>
      </c>
      <c r="AY356" s="17" t="s">
        <v>144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7" t="s">
        <v>81</v>
      </c>
      <c r="BK356" s="216">
        <f>ROUND(I356*H356,2)</f>
        <v>0</v>
      </c>
      <c r="BL356" s="17" t="s">
        <v>247</v>
      </c>
      <c r="BM356" s="215" t="s">
        <v>1166</v>
      </c>
    </row>
    <row r="357" s="2" customFormat="1">
      <c r="A357" s="38"/>
      <c r="B357" s="39"/>
      <c r="C357" s="40"/>
      <c r="D357" s="217" t="s">
        <v>154</v>
      </c>
      <c r="E357" s="40"/>
      <c r="F357" s="218" t="s">
        <v>1165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154</v>
      </c>
      <c r="AU357" s="17" t="s">
        <v>83</v>
      </c>
    </row>
    <row r="358" s="2" customFormat="1">
      <c r="A358" s="38"/>
      <c r="B358" s="39"/>
      <c r="C358" s="40"/>
      <c r="D358" s="222" t="s">
        <v>156</v>
      </c>
      <c r="E358" s="40"/>
      <c r="F358" s="223" t="s">
        <v>1167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156</v>
      </c>
      <c r="AU358" s="17" t="s">
        <v>83</v>
      </c>
    </row>
    <row r="359" s="2" customFormat="1" ht="16.5" customHeight="1">
      <c r="A359" s="38"/>
      <c r="B359" s="39"/>
      <c r="C359" s="235" t="s">
        <v>602</v>
      </c>
      <c r="D359" s="235" t="s">
        <v>192</v>
      </c>
      <c r="E359" s="236" t="s">
        <v>1168</v>
      </c>
      <c r="F359" s="237" t="s">
        <v>1169</v>
      </c>
      <c r="G359" s="238" t="s">
        <v>150</v>
      </c>
      <c r="H359" s="239">
        <v>9</v>
      </c>
      <c r="I359" s="240"/>
      <c r="J359" s="241">
        <f>ROUND(I359*H359,2)</f>
        <v>0</v>
      </c>
      <c r="K359" s="237" t="s">
        <v>151</v>
      </c>
      <c r="L359" s="242"/>
      <c r="M359" s="243" t="s">
        <v>19</v>
      </c>
      <c r="N359" s="244" t="s">
        <v>44</v>
      </c>
      <c r="O359" s="84"/>
      <c r="P359" s="213">
        <f>O359*H359</f>
        <v>0</v>
      </c>
      <c r="Q359" s="213">
        <v>0.00013999999999999999</v>
      </c>
      <c r="R359" s="213">
        <f>Q359*H359</f>
        <v>0.0012599999999999998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312</v>
      </c>
      <c r="AT359" s="215" t="s">
        <v>192</v>
      </c>
      <c r="AU359" s="215" t="s">
        <v>83</v>
      </c>
      <c r="AY359" s="17" t="s">
        <v>144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81</v>
      </c>
      <c r="BK359" s="216">
        <f>ROUND(I359*H359,2)</f>
        <v>0</v>
      </c>
      <c r="BL359" s="17" t="s">
        <v>247</v>
      </c>
      <c r="BM359" s="215" t="s">
        <v>1170</v>
      </c>
    </row>
    <row r="360" s="2" customFormat="1">
      <c r="A360" s="38"/>
      <c r="B360" s="39"/>
      <c r="C360" s="40"/>
      <c r="D360" s="217" t="s">
        <v>154</v>
      </c>
      <c r="E360" s="40"/>
      <c r="F360" s="218" t="s">
        <v>1169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154</v>
      </c>
      <c r="AU360" s="17" t="s">
        <v>83</v>
      </c>
    </row>
    <row r="361" s="2" customFormat="1" ht="16.5" customHeight="1">
      <c r="A361" s="38"/>
      <c r="B361" s="39"/>
      <c r="C361" s="204" t="s">
        <v>608</v>
      </c>
      <c r="D361" s="204" t="s">
        <v>147</v>
      </c>
      <c r="E361" s="205" t="s">
        <v>1171</v>
      </c>
      <c r="F361" s="206" t="s">
        <v>1172</v>
      </c>
      <c r="G361" s="207" t="s">
        <v>150</v>
      </c>
      <c r="H361" s="208">
        <v>9</v>
      </c>
      <c r="I361" s="209"/>
      <c r="J361" s="210">
        <f>ROUND(I361*H361,2)</f>
        <v>0</v>
      </c>
      <c r="K361" s="206" t="s">
        <v>151</v>
      </c>
      <c r="L361" s="44"/>
      <c r="M361" s="211" t="s">
        <v>19</v>
      </c>
      <c r="N361" s="212" t="s">
        <v>44</v>
      </c>
      <c r="O361" s="84"/>
      <c r="P361" s="213">
        <f>O361*H361</f>
        <v>0</v>
      </c>
      <c r="Q361" s="213">
        <v>8.0000000000000007E-05</v>
      </c>
      <c r="R361" s="213">
        <f>Q361*H361</f>
        <v>0.00072000000000000005</v>
      </c>
      <c r="S361" s="213">
        <v>0</v>
      </c>
      <c r="T361" s="21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5" t="s">
        <v>247</v>
      </c>
      <c r="AT361" s="215" t="s">
        <v>147</v>
      </c>
      <c r="AU361" s="215" t="s">
        <v>83</v>
      </c>
      <c r="AY361" s="17" t="s">
        <v>144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7" t="s">
        <v>81</v>
      </c>
      <c r="BK361" s="216">
        <f>ROUND(I361*H361,2)</f>
        <v>0</v>
      </c>
      <c r="BL361" s="17" t="s">
        <v>247</v>
      </c>
      <c r="BM361" s="215" t="s">
        <v>1173</v>
      </c>
    </row>
    <row r="362" s="2" customFormat="1">
      <c r="A362" s="38"/>
      <c r="B362" s="39"/>
      <c r="C362" s="40"/>
      <c r="D362" s="217" t="s">
        <v>154</v>
      </c>
      <c r="E362" s="40"/>
      <c r="F362" s="218" t="s">
        <v>1172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154</v>
      </c>
      <c r="AU362" s="17" t="s">
        <v>83</v>
      </c>
    </row>
    <row r="363" s="2" customFormat="1">
      <c r="A363" s="38"/>
      <c r="B363" s="39"/>
      <c r="C363" s="40"/>
      <c r="D363" s="222" t="s">
        <v>156</v>
      </c>
      <c r="E363" s="40"/>
      <c r="F363" s="223" t="s">
        <v>1174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156</v>
      </c>
      <c r="AU363" s="17" t="s">
        <v>83</v>
      </c>
    </row>
    <row r="364" s="2" customFormat="1" ht="16.5" customHeight="1">
      <c r="A364" s="38"/>
      <c r="B364" s="39"/>
      <c r="C364" s="235" t="s">
        <v>613</v>
      </c>
      <c r="D364" s="235" t="s">
        <v>192</v>
      </c>
      <c r="E364" s="236" t="s">
        <v>1175</v>
      </c>
      <c r="F364" s="237" t="s">
        <v>1176</v>
      </c>
      <c r="G364" s="238" t="s">
        <v>150</v>
      </c>
      <c r="H364" s="239">
        <v>9</v>
      </c>
      <c r="I364" s="240"/>
      <c r="J364" s="241">
        <f>ROUND(I364*H364,2)</f>
        <v>0</v>
      </c>
      <c r="K364" s="237" t="s">
        <v>151</v>
      </c>
      <c r="L364" s="242"/>
      <c r="M364" s="243" t="s">
        <v>19</v>
      </c>
      <c r="N364" s="244" t="s">
        <v>44</v>
      </c>
      <c r="O364" s="84"/>
      <c r="P364" s="213">
        <f>O364*H364</f>
        <v>0</v>
      </c>
      <c r="Q364" s="213">
        <v>0.00023000000000000001</v>
      </c>
      <c r="R364" s="213">
        <f>Q364*H364</f>
        <v>0.0020700000000000002</v>
      </c>
      <c r="S364" s="213">
        <v>0</v>
      </c>
      <c r="T364" s="21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5" t="s">
        <v>312</v>
      </c>
      <c r="AT364" s="215" t="s">
        <v>192</v>
      </c>
      <c r="AU364" s="215" t="s">
        <v>83</v>
      </c>
      <c r="AY364" s="17" t="s">
        <v>144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7" t="s">
        <v>81</v>
      </c>
      <c r="BK364" s="216">
        <f>ROUND(I364*H364,2)</f>
        <v>0</v>
      </c>
      <c r="BL364" s="17" t="s">
        <v>247</v>
      </c>
      <c r="BM364" s="215" t="s">
        <v>1177</v>
      </c>
    </row>
    <row r="365" s="2" customFormat="1">
      <c r="A365" s="38"/>
      <c r="B365" s="39"/>
      <c r="C365" s="40"/>
      <c r="D365" s="217" t="s">
        <v>154</v>
      </c>
      <c r="E365" s="40"/>
      <c r="F365" s="218" t="s">
        <v>1176</v>
      </c>
      <c r="G365" s="40"/>
      <c r="H365" s="40"/>
      <c r="I365" s="219"/>
      <c r="J365" s="40"/>
      <c r="K365" s="40"/>
      <c r="L365" s="44"/>
      <c r="M365" s="220"/>
      <c r="N365" s="221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154</v>
      </c>
      <c r="AU365" s="17" t="s">
        <v>83</v>
      </c>
    </row>
    <row r="366" s="2" customFormat="1" ht="24.15" customHeight="1">
      <c r="A366" s="38"/>
      <c r="B366" s="39"/>
      <c r="C366" s="204" t="s">
        <v>618</v>
      </c>
      <c r="D366" s="204" t="s">
        <v>147</v>
      </c>
      <c r="E366" s="205" t="s">
        <v>1178</v>
      </c>
      <c r="F366" s="206" t="s">
        <v>1179</v>
      </c>
      <c r="G366" s="207" t="s">
        <v>150</v>
      </c>
      <c r="H366" s="208">
        <v>9</v>
      </c>
      <c r="I366" s="209"/>
      <c r="J366" s="210">
        <f>ROUND(I366*H366,2)</f>
        <v>0</v>
      </c>
      <c r="K366" s="206" t="s">
        <v>151</v>
      </c>
      <c r="L366" s="44"/>
      <c r="M366" s="211" t="s">
        <v>19</v>
      </c>
      <c r="N366" s="212" t="s">
        <v>44</v>
      </c>
      <c r="O366" s="84"/>
      <c r="P366" s="213">
        <f>O366*H366</f>
        <v>0</v>
      </c>
      <c r="Q366" s="213">
        <v>0.00029999999999999997</v>
      </c>
      <c r="R366" s="213">
        <f>Q366*H366</f>
        <v>0.0026999999999999997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247</v>
      </c>
      <c r="AT366" s="215" t="s">
        <v>147</v>
      </c>
      <c r="AU366" s="215" t="s">
        <v>83</v>
      </c>
      <c r="AY366" s="17" t="s">
        <v>144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81</v>
      </c>
      <c r="BK366" s="216">
        <f>ROUND(I366*H366,2)</f>
        <v>0</v>
      </c>
      <c r="BL366" s="17" t="s">
        <v>247</v>
      </c>
      <c r="BM366" s="215" t="s">
        <v>1180</v>
      </c>
    </row>
    <row r="367" s="2" customFormat="1">
      <c r="A367" s="38"/>
      <c r="B367" s="39"/>
      <c r="C367" s="40"/>
      <c r="D367" s="217" t="s">
        <v>154</v>
      </c>
      <c r="E367" s="40"/>
      <c r="F367" s="218" t="s">
        <v>1179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154</v>
      </c>
      <c r="AU367" s="17" t="s">
        <v>83</v>
      </c>
    </row>
    <row r="368" s="2" customFormat="1">
      <c r="A368" s="38"/>
      <c r="B368" s="39"/>
      <c r="C368" s="40"/>
      <c r="D368" s="222" t="s">
        <v>156</v>
      </c>
      <c r="E368" s="40"/>
      <c r="F368" s="223" t="s">
        <v>1181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156</v>
      </c>
      <c r="AU368" s="17" t="s">
        <v>83</v>
      </c>
    </row>
    <row r="369" s="2" customFormat="1" ht="24.15" customHeight="1">
      <c r="A369" s="38"/>
      <c r="B369" s="39"/>
      <c r="C369" s="204" t="s">
        <v>623</v>
      </c>
      <c r="D369" s="204" t="s">
        <v>147</v>
      </c>
      <c r="E369" s="205" t="s">
        <v>1182</v>
      </c>
      <c r="F369" s="206" t="s">
        <v>1183</v>
      </c>
      <c r="G369" s="207" t="s">
        <v>279</v>
      </c>
      <c r="H369" s="208">
        <v>0.0080000000000000002</v>
      </c>
      <c r="I369" s="209"/>
      <c r="J369" s="210">
        <f>ROUND(I369*H369,2)</f>
        <v>0</v>
      </c>
      <c r="K369" s="206" t="s">
        <v>151</v>
      </c>
      <c r="L369" s="44"/>
      <c r="M369" s="211" t="s">
        <v>19</v>
      </c>
      <c r="N369" s="212" t="s">
        <v>44</v>
      </c>
      <c r="O369" s="84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247</v>
      </c>
      <c r="AT369" s="215" t="s">
        <v>147</v>
      </c>
      <c r="AU369" s="215" t="s">
        <v>83</v>
      </c>
      <c r="AY369" s="17" t="s">
        <v>144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81</v>
      </c>
      <c r="BK369" s="216">
        <f>ROUND(I369*H369,2)</f>
        <v>0</v>
      </c>
      <c r="BL369" s="17" t="s">
        <v>247</v>
      </c>
      <c r="BM369" s="215" t="s">
        <v>1184</v>
      </c>
    </row>
    <row r="370" s="2" customFormat="1">
      <c r="A370" s="38"/>
      <c r="B370" s="39"/>
      <c r="C370" s="40"/>
      <c r="D370" s="217" t="s">
        <v>154</v>
      </c>
      <c r="E370" s="40"/>
      <c r="F370" s="218" t="s">
        <v>1183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154</v>
      </c>
      <c r="AU370" s="17" t="s">
        <v>83</v>
      </c>
    </row>
    <row r="371" s="2" customFormat="1">
      <c r="A371" s="38"/>
      <c r="B371" s="39"/>
      <c r="C371" s="40"/>
      <c r="D371" s="222" t="s">
        <v>156</v>
      </c>
      <c r="E371" s="40"/>
      <c r="F371" s="223" t="s">
        <v>1185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156</v>
      </c>
      <c r="AU371" s="17" t="s">
        <v>83</v>
      </c>
    </row>
    <row r="372" s="12" customFormat="1" ht="22.8" customHeight="1">
      <c r="A372" s="12"/>
      <c r="B372" s="188"/>
      <c r="C372" s="189"/>
      <c r="D372" s="190" t="s">
        <v>72</v>
      </c>
      <c r="E372" s="202" t="s">
        <v>1186</v>
      </c>
      <c r="F372" s="202" t="s">
        <v>1187</v>
      </c>
      <c r="G372" s="189"/>
      <c r="H372" s="189"/>
      <c r="I372" s="192"/>
      <c r="J372" s="203">
        <f>BK372</f>
        <v>0</v>
      </c>
      <c r="K372" s="189"/>
      <c r="L372" s="194"/>
      <c r="M372" s="195"/>
      <c r="N372" s="196"/>
      <c r="O372" s="196"/>
      <c r="P372" s="197">
        <f>SUM(P373:P399)</f>
        <v>0</v>
      </c>
      <c r="Q372" s="196"/>
      <c r="R372" s="197">
        <f>SUM(R373:R399)</f>
        <v>0.33449999999999996</v>
      </c>
      <c r="S372" s="196"/>
      <c r="T372" s="198">
        <f>SUM(T373:T399)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199" t="s">
        <v>83</v>
      </c>
      <c r="AT372" s="200" t="s">
        <v>72</v>
      </c>
      <c r="AU372" s="200" t="s">
        <v>81</v>
      </c>
      <c r="AY372" s="199" t="s">
        <v>144</v>
      </c>
      <c r="BK372" s="201">
        <f>SUM(BK373:BK399)</f>
        <v>0</v>
      </c>
    </row>
    <row r="373" s="2" customFormat="1" ht="21.75" customHeight="1">
      <c r="A373" s="38"/>
      <c r="B373" s="39"/>
      <c r="C373" s="204" t="s">
        <v>629</v>
      </c>
      <c r="D373" s="204" t="s">
        <v>147</v>
      </c>
      <c r="E373" s="205" t="s">
        <v>1188</v>
      </c>
      <c r="F373" s="206" t="s">
        <v>1189</v>
      </c>
      <c r="G373" s="207" t="s">
        <v>150</v>
      </c>
      <c r="H373" s="208">
        <v>9</v>
      </c>
      <c r="I373" s="209"/>
      <c r="J373" s="210">
        <f>ROUND(I373*H373,2)</f>
        <v>0</v>
      </c>
      <c r="K373" s="206" t="s">
        <v>151</v>
      </c>
      <c r="L373" s="44"/>
      <c r="M373" s="211" t="s">
        <v>19</v>
      </c>
      <c r="N373" s="212" t="s">
        <v>44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247</v>
      </c>
      <c r="AT373" s="215" t="s">
        <v>147</v>
      </c>
      <c r="AU373" s="215" t="s">
        <v>83</v>
      </c>
      <c r="AY373" s="17" t="s">
        <v>144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81</v>
      </c>
      <c r="BK373" s="216">
        <f>ROUND(I373*H373,2)</f>
        <v>0</v>
      </c>
      <c r="BL373" s="17" t="s">
        <v>247</v>
      </c>
      <c r="BM373" s="215" t="s">
        <v>1190</v>
      </c>
    </row>
    <row r="374" s="2" customFormat="1">
      <c r="A374" s="38"/>
      <c r="B374" s="39"/>
      <c r="C374" s="40"/>
      <c r="D374" s="217" t="s">
        <v>154</v>
      </c>
      <c r="E374" s="40"/>
      <c r="F374" s="218" t="s">
        <v>1189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154</v>
      </c>
      <c r="AU374" s="17" t="s">
        <v>83</v>
      </c>
    </row>
    <row r="375" s="2" customFormat="1">
      <c r="A375" s="38"/>
      <c r="B375" s="39"/>
      <c r="C375" s="40"/>
      <c r="D375" s="222" t="s">
        <v>156</v>
      </c>
      <c r="E375" s="40"/>
      <c r="F375" s="223" t="s">
        <v>1191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156</v>
      </c>
      <c r="AU375" s="17" t="s">
        <v>83</v>
      </c>
    </row>
    <row r="376" s="2" customFormat="1" ht="24.15" customHeight="1">
      <c r="A376" s="38"/>
      <c r="B376" s="39"/>
      <c r="C376" s="204" t="s">
        <v>635</v>
      </c>
      <c r="D376" s="204" t="s">
        <v>147</v>
      </c>
      <c r="E376" s="205" t="s">
        <v>1192</v>
      </c>
      <c r="F376" s="206" t="s">
        <v>1193</v>
      </c>
      <c r="G376" s="207" t="s">
        <v>150</v>
      </c>
      <c r="H376" s="208">
        <v>9</v>
      </c>
      <c r="I376" s="209"/>
      <c r="J376" s="210">
        <f>ROUND(I376*H376,2)</f>
        <v>0</v>
      </c>
      <c r="K376" s="206" t="s">
        <v>151</v>
      </c>
      <c r="L376" s="44"/>
      <c r="M376" s="211" t="s">
        <v>19</v>
      </c>
      <c r="N376" s="212" t="s">
        <v>44</v>
      </c>
      <c r="O376" s="84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247</v>
      </c>
      <c r="AT376" s="215" t="s">
        <v>147</v>
      </c>
      <c r="AU376" s="215" t="s">
        <v>83</v>
      </c>
      <c r="AY376" s="17" t="s">
        <v>144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81</v>
      </c>
      <c r="BK376" s="216">
        <f>ROUND(I376*H376,2)</f>
        <v>0</v>
      </c>
      <c r="BL376" s="17" t="s">
        <v>247</v>
      </c>
      <c r="BM376" s="215" t="s">
        <v>1194</v>
      </c>
    </row>
    <row r="377" s="2" customFormat="1">
      <c r="A377" s="38"/>
      <c r="B377" s="39"/>
      <c r="C377" s="40"/>
      <c r="D377" s="217" t="s">
        <v>154</v>
      </c>
      <c r="E377" s="40"/>
      <c r="F377" s="218" t="s">
        <v>1193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154</v>
      </c>
      <c r="AU377" s="17" t="s">
        <v>83</v>
      </c>
    </row>
    <row r="378" s="2" customFormat="1">
      <c r="A378" s="38"/>
      <c r="B378" s="39"/>
      <c r="C378" s="40"/>
      <c r="D378" s="222" t="s">
        <v>156</v>
      </c>
      <c r="E378" s="40"/>
      <c r="F378" s="223" t="s">
        <v>1195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156</v>
      </c>
      <c r="AU378" s="17" t="s">
        <v>83</v>
      </c>
    </row>
    <row r="379" s="2" customFormat="1" ht="24.15" customHeight="1">
      <c r="A379" s="38"/>
      <c r="B379" s="39"/>
      <c r="C379" s="204" t="s">
        <v>639</v>
      </c>
      <c r="D379" s="204" t="s">
        <v>147</v>
      </c>
      <c r="E379" s="205" t="s">
        <v>1196</v>
      </c>
      <c r="F379" s="206" t="s">
        <v>1197</v>
      </c>
      <c r="G379" s="207" t="s">
        <v>150</v>
      </c>
      <c r="H379" s="208">
        <v>8</v>
      </c>
      <c r="I379" s="209"/>
      <c r="J379" s="210">
        <f>ROUND(I379*H379,2)</f>
        <v>0</v>
      </c>
      <c r="K379" s="206" t="s">
        <v>151</v>
      </c>
      <c r="L379" s="44"/>
      <c r="M379" s="211" t="s">
        <v>19</v>
      </c>
      <c r="N379" s="212" t="s">
        <v>44</v>
      </c>
      <c r="O379" s="84"/>
      <c r="P379" s="213">
        <f>O379*H379</f>
        <v>0</v>
      </c>
      <c r="Q379" s="213">
        <v>0.034799999999999998</v>
      </c>
      <c r="R379" s="213">
        <f>Q379*H379</f>
        <v>0.27839999999999998</v>
      </c>
      <c r="S379" s="213">
        <v>0</v>
      </c>
      <c r="T379" s="21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5" t="s">
        <v>247</v>
      </c>
      <c r="AT379" s="215" t="s">
        <v>147</v>
      </c>
      <c r="AU379" s="215" t="s">
        <v>83</v>
      </c>
      <c r="AY379" s="17" t="s">
        <v>144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81</v>
      </c>
      <c r="BK379" s="216">
        <f>ROUND(I379*H379,2)</f>
        <v>0</v>
      </c>
      <c r="BL379" s="17" t="s">
        <v>247</v>
      </c>
      <c r="BM379" s="215" t="s">
        <v>1198</v>
      </c>
    </row>
    <row r="380" s="2" customFormat="1">
      <c r="A380" s="38"/>
      <c r="B380" s="39"/>
      <c r="C380" s="40"/>
      <c r="D380" s="217" t="s">
        <v>154</v>
      </c>
      <c r="E380" s="40"/>
      <c r="F380" s="218" t="s">
        <v>1197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154</v>
      </c>
      <c r="AU380" s="17" t="s">
        <v>83</v>
      </c>
    </row>
    <row r="381" s="2" customFormat="1">
      <c r="A381" s="38"/>
      <c r="B381" s="39"/>
      <c r="C381" s="40"/>
      <c r="D381" s="222" t="s">
        <v>156</v>
      </c>
      <c r="E381" s="40"/>
      <c r="F381" s="223" t="s">
        <v>1199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156</v>
      </c>
      <c r="AU381" s="17" t="s">
        <v>83</v>
      </c>
    </row>
    <row r="382" s="2" customFormat="1" ht="24.15" customHeight="1">
      <c r="A382" s="38"/>
      <c r="B382" s="39"/>
      <c r="C382" s="204" t="s">
        <v>647</v>
      </c>
      <c r="D382" s="204" t="s">
        <v>147</v>
      </c>
      <c r="E382" s="205" t="s">
        <v>1200</v>
      </c>
      <c r="F382" s="206" t="s">
        <v>1201</v>
      </c>
      <c r="G382" s="207" t="s">
        <v>150</v>
      </c>
      <c r="H382" s="208">
        <v>1</v>
      </c>
      <c r="I382" s="209"/>
      <c r="J382" s="210">
        <f>ROUND(I382*H382,2)</f>
        <v>0</v>
      </c>
      <c r="K382" s="206" t="s">
        <v>151</v>
      </c>
      <c r="L382" s="44"/>
      <c r="M382" s="211" t="s">
        <v>19</v>
      </c>
      <c r="N382" s="212" t="s">
        <v>44</v>
      </c>
      <c r="O382" s="84"/>
      <c r="P382" s="213">
        <f>O382*H382</f>
        <v>0</v>
      </c>
      <c r="Q382" s="213">
        <v>0.056099999999999997</v>
      </c>
      <c r="R382" s="213">
        <f>Q382*H382</f>
        <v>0.056099999999999997</v>
      </c>
      <c r="S382" s="213">
        <v>0</v>
      </c>
      <c r="T382" s="21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5" t="s">
        <v>247</v>
      </c>
      <c r="AT382" s="215" t="s">
        <v>147</v>
      </c>
      <c r="AU382" s="215" t="s">
        <v>83</v>
      </c>
      <c r="AY382" s="17" t="s">
        <v>144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81</v>
      </c>
      <c r="BK382" s="216">
        <f>ROUND(I382*H382,2)</f>
        <v>0</v>
      </c>
      <c r="BL382" s="17" t="s">
        <v>247</v>
      </c>
      <c r="BM382" s="215" t="s">
        <v>1202</v>
      </c>
    </row>
    <row r="383" s="2" customFormat="1">
      <c r="A383" s="38"/>
      <c r="B383" s="39"/>
      <c r="C383" s="40"/>
      <c r="D383" s="217" t="s">
        <v>154</v>
      </c>
      <c r="E383" s="40"/>
      <c r="F383" s="218" t="s">
        <v>1201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154</v>
      </c>
      <c r="AU383" s="17" t="s">
        <v>83</v>
      </c>
    </row>
    <row r="384" s="2" customFormat="1">
      <c r="A384" s="38"/>
      <c r="B384" s="39"/>
      <c r="C384" s="40"/>
      <c r="D384" s="222" t="s">
        <v>156</v>
      </c>
      <c r="E384" s="40"/>
      <c r="F384" s="223" t="s">
        <v>1203</v>
      </c>
      <c r="G384" s="40"/>
      <c r="H384" s="40"/>
      <c r="I384" s="219"/>
      <c r="J384" s="40"/>
      <c r="K384" s="40"/>
      <c r="L384" s="44"/>
      <c r="M384" s="220"/>
      <c r="N384" s="221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156</v>
      </c>
      <c r="AU384" s="17" t="s">
        <v>83</v>
      </c>
    </row>
    <row r="385" s="2" customFormat="1" ht="16.5" customHeight="1">
      <c r="A385" s="38"/>
      <c r="B385" s="39"/>
      <c r="C385" s="204" t="s">
        <v>654</v>
      </c>
      <c r="D385" s="204" t="s">
        <v>147</v>
      </c>
      <c r="E385" s="205" t="s">
        <v>1204</v>
      </c>
      <c r="F385" s="206" t="s">
        <v>1205</v>
      </c>
      <c r="G385" s="207" t="s">
        <v>150</v>
      </c>
      <c r="H385" s="208">
        <v>9</v>
      </c>
      <c r="I385" s="209"/>
      <c r="J385" s="210">
        <f>ROUND(I385*H385,2)</f>
        <v>0</v>
      </c>
      <c r="K385" s="206" t="s">
        <v>151</v>
      </c>
      <c r="L385" s="44"/>
      <c r="M385" s="211" t="s">
        <v>19</v>
      </c>
      <c r="N385" s="212" t="s">
        <v>44</v>
      </c>
      <c r="O385" s="84"/>
      <c r="P385" s="213">
        <f>O385*H385</f>
        <v>0</v>
      </c>
      <c r="Q385" s="213">
        <v>0</v>
      </c>
      <c r="R385" s="213">
        <f>Q385*H385</f>
        <v>0</v>
      </c>
      <c r="S385" s="213">
        <v>0</v>
      </c>
      <c r="T385" s="21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15" t="s">
        <v>247</v>
      </c>
      <c r="AT385" s="215" t="s">
        <v>147</v>
      </c>
      <c r="AU385" s="215" t="s">
        <v>83</v>
      </c>
      <c r="AY385" s="17" t="s">
        <v>144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7" t="s">
        <v>81</v>
      </c>
      <c r="BK385" s="216">
        <f>ROUND(I385*H385,2)</f>
        <v>0</v>
      </c>
      <c r="BL385" s="17" t="s">
        <v>247</v>
      </c>
      <c r="BM385" s="215" t="s">
        <v>1206</v>
      </c>
    </row>
    <row r="386" s="2" customFormat="1">
      <c r="A386" s="38"/>
      <c r="B386" s="39"/>
      <c r="C386" s="40"/>
      <c r="D386" s="217" t="s">
        <v>154</v>
      </c>
      <c r="E386" s="40"/>
      <c r="F386" s="218" t="s">
        <v>1205</v>
      </c>
      <c r="G386" s="40"/>
      <c r="H386" s="40"/>
      <c r="I386" s="219"/>
      <c r="J386" s="40"/>
      <c r="K386" s="40"/>
      <c r="L386" s="44"/>
      <c r="M386" s="220"/>
      <c r="N386" s="22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154</v>
      </c>
      <c r="AU386" s="17" t="s">
        <v>83</v>
      </c>
    </row>
    <row r="387" s="2" customFormat="1">
      <c r="A387" s="38"/>
      <c r="B387" s="39"/>
      <c r="C387" s="40"/>
      <c r="D387" s="222" t="s">
        <v>156</v>
      </c>
      <c r="E387" s="40"/>
      <c r="F387" s="223" t="s">
        <v>1207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156</v>
      </c>
      <c r="AU387" s="17" t="s">
        <v>83</v>
      </c>
    </row>
    <row r="388" s="2" customFormat="1" ht="24.15" customHeight="1">
      <c r="A388" s="38"/>
      <c r="B388" s="39"/>
      <c r="C388" s="204" t="s">
        <v>658</v>
      </c>
      <c r="D388" s="204" t="s">
        <v>147</v>
      </c>
      <c r="E388" s="205" t="s">
        <v>1208</v>
      </c>
      <c r="F388" s="206" t="s">
        <v>1209</v>
      </c>
      <c r="G388" s="207" t="s">
        <v>161</v>
      </c>
      <c r="H388" s="208">
        <v>11.4</v>
      </c>
      <c r="I388" s="209"/>
      <c r="J388" s="210">
        <f>ROUND(I388*H388,2)</f>
        <v>0</v>
      </c>
      <c r="K388" s="206" t="s">
        <v>151</v>
      </c>
      <c r="L388" s="44"/>
      <c r="M388" s="211" t="s">
        <v>19</v>
      </c>
      <c r="N388" s="212" t="s">
        <v>44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247</v>
      </c>
      <c r="AT388" s="215" t="s">
        <v>147</v>
      </c>
      <c r="AU388" s="215" t="s">
        <v>83</v>
      </c>
      <c r="AY388" s="17" t="s">
        <v>144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81</v>
      </c>
      <c r="BK388" s="216">
        <f>ROUND(I388*H388,2)</f>
        <v>0</v>
      </c>
      <c r="BL388" s="17" t="s">
        <v>247</v>
      </c>
      <c r="BM388" s="215" t="s">
        <v>1210</v>
      </c>
    </row>
    <row r="389" s="2" customFormat="1">
      <c r="A389" s="38"/>
      <c r="B389" s="39"/>
      <c r="C389" s="40"/>
      <c r="D389" s="217" t="s">
        <v>154</v>
      </c>
      <c r="E389" s="40"/>
      <c r="F389" s="218" t="s">
        <v>1209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154</v>
      </c>
      <c r="AU389" s="17" t="s">
        <v>83</v>
      </c>
    </row>
    <row r="390" s="2" customFormat="1">
      <c r="A390" s="38"/>
      <c r="B390" s="39"/>
      <c r="C390" s="40"/>
      <c r="D390" s="222" t="s">
        <v>156</v>
      </c>
      <c r="E390" s="40"/>
      <c r="F390" s="223" t="s">
        <v>1211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156</v>
      </c>
      <c r="AU390" s="17" t="s">
        <v>83</v>
      </c>
    </row>
    <row r="391" s="13" customFormat="1">
      <c r="A391" s="13"/>
      <c r="B391" s="224"/>
      <c r="C391" s="225"/>
      <c r="D391" s="217" t="s">
        <v>165</v>
      </c>
      <c r="E391" s="226" t="s">
        <v>19</v>
      </c>
      <c r="F391" s="227" t="s">
        <v>1212</v>
      </c>
      <c r="G391" s="225"/>
      <c r="H391" s="228">
        <v>9.5999999999999996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165</v>
      </c>
      <c r="AU391" s="234" t="s">
        <v>83</v>
      </c>
      <c r="AV391" s="13" t="s">
        <v>83</v>
      </c>
      <c r="AW391" s="13" t="s">
        <v>32</v>
      </c>
      <c r="AX391" s="13" t="s">
        <v>73</v>
      </c>
      <c r="AY391" s="234" t="s">
        <v>144</v>
      </c>
    </row>
    <row r="392" s="13" customFormat="1">
      <c r="A392" s="13"/>
      <c r="B392" s="224"/>
      <c r="C392" s="225"/>
      <c r="D392" s="217" t="s">
        <v>165</v>
      </c>
      <c r="E392" s="226" t="s">
        <v>19</v>
      </c>
      <c r="F392" s="227" t="s">
        <v>1213</v>
      </c>
      <c r="G392" s="225"/>
      <c r="H392" s="228">
        <v>1.8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165</v>
      </c>
      <c r="AU392" s="234" t="s">
        <v>83</v>
      </c>
      <c r="AV392" s="13" t="s">
        <v>83</v>
      </c>
      <c r="AW392" s="13" t="s">
        <v>32</v>
      </c>
      <c r="AX392" s="13" t="s">
        <v>73</v>
      </c>
      <c r="AY392" s="234" t="s">
        <v>144</v>
      </c>
    </row>
    <row r="393" s="14" customFormat="1">
      <c r="A393" s="14"/>
      <c r="B393" s="250"/>
      <c r="C393" s="251"/>
      <c r="D393" s="217" t="s">
        <v>165</v>
      </c>
      <c r="E393" s="252" t="s">
        <v>19</v>
      </c>
      <c r="F393" s="253" t="s">
        <v>849</v>
      </c>
      <c r="G393" s="251"/>
      <c r="H393" s="254">
        <v>11.4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165</v>
      </c>
      <c r="AU393" s="260" t="s">
        <v>83</v>
      </c>
      <c r="AV393" s="14" t="s">
        <v>152</v>
      </c>
      <c r="AW393" s="14" t="s">
        <v>32</v>
      </c>
      <c r="AX393" s="14" t="s">
        <v>81</v>
      </c>
      <c r="AY393" s="260" t="s">
        <v>144</v>
      </c>
    </row>
    <row r="394" s="2" customFormat="1" ht="16.5" customHeight="1">
      <c r="A394" s="38"/>
      <c r="B394" s="39"/>
      <c r="C394" s="204" t="s">
        <v>660</v>
      </c>
      <c r="D394" s="204" t="s">
        <v>147</v>
      </c>
      <c r="E394" s="205" t="s">
        <v>1214</v>
      </c>
      <c r="F394" s="206" t="s">
        <v>1215</v>
      </c>
      <c r="G394" s="207" t="s">
        <v>161</v>
      </c>
      <c r="H394" s="208">
        <v>20</v>
      </c>
      <c r="I394" s="209"/>
      <c r="J394" s="210">
        <f>ROUND(I394*H394,2)</f>
        <v>0</v>
      </c>
      <c r="K394" s="206" t="s">
        <v>151</v>
      </c>
      <c r="L394" s="44"/>
      <c r="M394" s="211" t="s">
        <v>19</v>
      </c>
      <c r="N394" s="212" t="s">
        <v>44</v>
      </c>
      <c r="O394" s="84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247</v>
      </c>
      <c r="AT394" s="215" t="s">
        <v>147</v>
      </c>
      <c r="AU394" s="215" t="s">
        <v>83</v>
      </c>
      <c r="AY394" s="17" t="s">
        <v>144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81</v>
      </c>
      <c r="BK394" s="216">
        <f>ROUND(I394*H394,2)</f>
        <v>0</v>
      </c>
      <c r="BL394" s="17" t="s">
        <v>247</v>
      </c>
      <c r="BM394" s="215" t="s">
        <v>1216</v>
      </c>
    </row>
    <row r="395" s="2" customFormat="1">
      <c r="A395" s="38"/>
      <c r="B395" s="39"/>
      <c r="C395" s="40"/>
      <c r="D395" s="217" t="s">
        <v>154</v>
      </c>
      <c r="E395" s="40"/>
      <c r="F395" s="218" t="s">
        <v>1215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154</v>
      </c>
      <c r="AU395" s="17" t="s">
        <v>83</v>
      </c>
    </row>
    <row r="396" s="2" customFormat="1">
      <c r="A396" s="38"/>
      <c r="B396" s="39"/>
      <c r="C396" s="40"/>
      <c r="D396" s="222" t="s">
        <v>156</v>
      </c>
      <c r="E396" s="40"/>
      <c r="F396" s="223" t="s">
        <v>1217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156</v>
      </c>
      <c r="AU396" s="17" t="s">
        <v>83</v>
      </c>
    </row>
    <row r="397" s="2" customFormat="1" ht="24.15" customHeight="1">
      <c r="A397" s="38"/>
      <c r="B397" s="39"/>
      <c r="C397" s="204" t="s">
        <v>666</v>
      </c>
      <c r="D397" s="204" t="s">
        <v>147</v>
      </c>
      <c r="E397" s="205" t="s">
        <v>1218</v>
      </c>
      <c r="F397" s="206" t="s">
        <v>1219</v>
      </c>
      <c r="G397" s="207" t="s">
        <v>279</v>
      </c>
      <c r="H397" s="208">
        <v>0.33500000000000002</v>
      </c>
      <c r="I397" s="209"/>
      <c r="J397" s="210">
        <f>ROUND(I397*H397,2)</f>
        <v>0</v>
      </c>
      <c r="K397" s="206" t="s">
        <v>151</v>
      </c>
      <c r="L397" s="44"/>
      <c r="M397" s="211" t="s">
        <v>19</v>
      </c>
      <c r="N397" s="212" t="s">
        <v>44</v>
      </c>
      <c r="O397" s="84"/>
      <c r="P397" s="213">
        <f>O397*H397</f>
        <v>0</v>
      </c>
      <c r="Q397" s="213">
        <v>0</v>
      </c>
      <c r="R397" s="213">
        <f>Q397*H397</f>
        <v>0</v>
      </c>
      <c r="S397" s="213">
        <v>0</v>
      </c>
      <c r="T397" s="21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5" t="s">
        <v>247</v>
      </c>
      <c r="AT397" s="215" t="s">
        <v>147</v>
      </c>
      <c r="AU397" s="215" t="s">
        <v>83</v>
      </c>
      <c r="AY397" s="17" t="s">
        <v>144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7" t="s">
        <v>81</v>
      </c>
      <c r="BK397" s="216">
        <f>ROUND(I397*H397,2)</f>
        <v>0</v>
      </c>
      <c r="BL397" s="17" t="s">
        <v>247</v>
      </c>
      <c r="BM397" s="215" t="s">
        <v>1220</v>
      </c>
    </row>
    <row r="398" s="2" customFormat="1">
      <c r="A398" s="38"/>
      <c r="B398" s="39"/>
      <c r="C398" s="40"/>
      <c r="D398" s="217" t="s">
        <v>154</v>
      </c>
      <c r="E398" s="40"/>
      <c r="F398" s="218" t="s">
        <v>1219</v>
      </c>
      <c r="G398" s="40"/>
      <c r="H398" s="40"/>
      <c r="I398" s="219"/>
      <c r="J398" s="40"/>
      <c r="K398" s="40"/>
      <c r="L398" s="44"/>
      <c r="M398" s="220"/>
      <c r="N398" s="221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154</v>
      </c>
      <c r="AU398" s="17" t="s">
        <v>83</v>
      </c>
    </row>
    <row r="399" s="2" customFormat="1">
      <c r="A399" s="38"/>
      <c r="B399" s="39"/>
      <c r="C399" s="40"/>
      <c r="D399" s="222" t="s">
        <v>156</v>
      </c>
      <c r="E399" s="40"/>
      <c r="F399" s="223" t="s">
        <v>1221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156</v>
      </c>
      <c r="AU399" s="17" t="s">
        <v>83</v>
      </c>
    </row>
    <row r="400" s="12" customFormat="1" ht="25.92" customHeight="1">
      <c r="A400" s="12"/>
      <c r="B400" s="188"/>
      <c r="C400" s="189"/>
      <c r="D400" s="190" t="s">
        <v>72</v>
      </c>
      <c r="E400" s="191" t="s">
        <v>795</v>
      </c>
      <c r="F400" s="191" t="s">
        <v>796</v>
      </c>
      <c r="G400" s="189"/>
      <c r="H400" s="189"/>
      <c r="I400" s="192"/>
      <c r="J400" s="193">
        <f>BK400</f>
        <v>0</v>
      </c>
      <c r="K400" s="189"/>
      <c r="L400" s="194"/>
      <c r="M400" s="195"/>
      <c r="N400" s="196"/>
      <c r="O400" s="196"/>
      <c r="P400" s="197">
        <f>SUM(P401:P415)</f>
        <v>0</v>
      </c>
      <c r="Q400" s="196"/>
      <c r="R400" s="197">
        <f>SUM(R401:R415)</f>
        <v>0</v>
      </c>
      <c r="S400" s="196"/>
      <c r="T400" s="198">
        <f>SUM(T401:T415)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99" t="s">
        <v>152</v>
      </c>
      <c r="AT400" s="200" t="s">
        <v>72</v>
      </c>
      <c r="AU400" s="200" t="s">
        <v>73</v>
      </c>
      <c r="AY400" s="199" t="s">
        <v>144</v>
      </c>
      <c r="BK400" s="201">
        <f>SUM(BK401:BK415)</f>
        <v>0</v>
      </c>
    </row>
    <row r="401" s="2" customFormat="1" ht="24.15" customHeight="1">
      <c r="A401" s="38"/>
      <c r="B401" s="39"/>
      <c r="C401" s="204" t="s">
        <v>672</v>
      </c>
      <c r="D401" s="204" t="s">
        <v>147</v>
      </c>
      <c r="E401" s="205" t="s">
        <v>1222</v>
      </c>
      <c r="F401" s="206" t="s">
        <v>1223</v>
      </c>
      <c r="G401" s="207" t="s">
        <v>800</v>
      </c>
      <c r="H401" s="208">
        <v>32</v>
      </c>
      <c r="I401" s="209"/>
      <c r="J401" s="210">
        <f>ROUND(I401*H401,2)</f>
        <v>0</v>
      </c>
      <c r="K401" s="206" t="s">
        <v>151</v>
      </c>
      <c r="L401" s="44"/>
      <c r="M401" s="211" t="s">
        <v>19</v>
      </c>
      <c r="N401" s="212" t="s">
        <v>44</v>
      </c>
      <c r="O401" s="84"/>
      <c r="P401" s="213">
        <f>O401*H401</f>
        <v>0</v>
      </c>
      <c r="Q401" s="213">
        <v>0</v>
      </c>
      <c r="R401" s="213">
        <f>Q401*H401</f>
        <v>0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494</v>
      </c>
      <c r="AT401" s="215" t="s">
        <v>147</v>
      </c>
      <c r="AU401" s="215" t="s">
        <v>81</v>
      </c>
      <c r="AY401" s="17" t="s">
        <v>144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81</v>
      </c>
      <c r="BK401" s="216">
        <f>ROUND(I401*H401,2)</f>
        <v>0</v>
      </c>
      <c r="BL401" s="17" t="s">
        <v>494</v>
      </c>
      <c r="BM401" s="215" t="s">
        <v>1224</v>
      </c>
    </row>
    <row r="402" s="2" customFormat="1">
      <c r="A402" s="38"/>
      <c r="B402" s="39"/>
      <c r="C402" s="40"/>
      <c r="D402" s="217" t="s">
        <v>154</v>
      </c>
      <c r="E402" s="40"/>
      <c r="F402" s="218" t="s">
        <v>1225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154</v>
      </c>
      <c r="AU402" s="17" t="s">
        <v>81</v>
      </c>
    </row>
    <row r="403" s="2" customFormat="1">
      <c r="A403" s="38"/>
      <c r="B403" s="39"/>
      <c r="C403" s="40"/>
      <c r="D403" s="222" t="s">
        <v>156</v>
      </c>
      <c r="E403" s="40"/>
      <c r="F403" s="223" t="s">
        <v>1226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156</v>
      </c>
      <c r="AU403" s="17" t="s">
        <v>81</v>
      </c>
    </row>
    <row r="404" s="13" customFormat="1">
      <c r="A404" s="13"/>
      <c r="B404" s="224"/>
      <c r="C404" s="225"/>
      <c r="D404" s="217" t="s">
        <v>165</v>
      </c>
      <c r="E404" s="226" t="s">
        <v>19</v>
      </c>
      <c r="F404" s="227" t="s">
        <v>1227</v>
      </c>
      <c r="G404" s="225"/>
      <c r="H404" s="228">
        <v>32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165</v>
      </c>
      <c r="AU404" s="234" t="s">
        <v>81</v>
      </c>
      <c r="AV404" s="13" t="s">
        <v>83</v>
      </c>
      <c r="AW404" s="13" t="s">
        <v>32</v>
      </c>
      <c r="AX404" s="13" t="s">
        <v>73</v>
      </c>
      <c r="AY404" s="234" t="s">
        <v>144</v>
      </c>
    </row>
    <row r="405" s="14" customFormat="1">
      <c r="A405" s="14"/>
      <c r="B405" s="250"/>
      <c r="C405" s="251"/>
      <c r="D405" s="217" t="s">
        <v>165</v>
      </c>
      <c r="E405" s="252" t="s">
        <v>19</v>
      </c>
      <c r="F405" s="253" t="s">
        <v>849</v>
      </c>
      <c r="G405" s="251"/>
      <c r="H405" s="254">
        <v>32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0" t="s">
        <v>165</v>
      </c>
      <c r="AU405" s="260" t="s">
        <v>81</v>
      </c>
      <c r="AV405" s="14" t="s">
        <v>152</v>
      </c>
      <c r="AW405" s="14" t="s">
        <v>32</v>
      </c>
      <c r="AX405" s="14" t="s">
        <v>81</v>
      </c>
      <c r="AY405" s="260" t="s">
        <v>144</v>
      </c>
    </row>
    <row r="406" s="2" customFormat="1" ht="24.15" customHeight="1">
      <c r="A406" s="38"/>
      <c r="B406" s="39"/>
      <c r="C406" s="204" t="s">
        <v>678</v>
      </c>
      <c r="D406" s="204" t="s">
        <v>147</v>
      </c>
      <c r="E406" s="205" t="s">
        <v>1228</v>
      </c>
      <c r="F406" s="206" t="s">
        <v>1229</v>
      </c>
      <c r="G406" s="207" t="s">
        <v>800</v>
      </c>
      <c r="H406" s="208">
        <v>32</v>
      </c>
      <c r="I406" s="209"/>
      <c r="J406" s="210">
        <f>ROUND(I406*H406,2)</f>
        <v>0</v>
      </c>
      <c r="K406" s="206" t="s">
        <v>151</v>
      </c>
      <c r="L406" s="44"/>
      <c r="M406" s="211" t="s">
        <v>19</v>
      </c>
      <c r="N406" s="212" t="s">
        <v>44</v>
      </c>
      <c r="O406" s="84"/>
      <c r="P406" s="213">
        <f>O406*H406</f>
        <v>0</v>
      </c>
      <c r="Q406" s="213">
        <v>0</v>
      </c>
      <c r="R406" s="213">
        <f>Q406*H406</f>
        <v>0</v>
      </c>
      <c r="S406" s="213">
        <v>0</v>
      </c>
      <c r="T406" s="21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5" t="s">
        <v>494</v>
      </c>
      <c r="AT406" s="215" t="s">
        <v>147</v>
      </c>
      <c r="AU406" s="215" t="s">
        <v>81</v>
      </c>
      <c r="AY406" s="17" t="s">
        <v>144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7" t="s">
        <v>81</v>
      </c>
      <c r="BK406" s="216">
        <f>ROUND(I406*H406,2)</f>
        <v>0</v>
      </c>
      <c r="BL406" s="17" t="s">
        <v>494</v>
      </c>
      <c r="BM406" s="215" t="s">
        <v>1230</v>
      </c>
    </row>
    <row r="407" s="2" customFormat="1">
      <c r="A407" s="38"/>
      <c r="B407" s="39"/>
      <c r="C407" s="40"/>
      <c r="D407" s="217" t="s">
        <v>154</v>
      </c>
      <c r="E407" s="40"/>
      <c r="F407" s="218" t="s">
        <v>1231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154</v>
      </c>
      <c r="AU407" s="17" t="s">
        <v>81</v>
      </c>
    </row>
    <row r="408" s="2" customFormat="1">
      <c r="A408" s="38"/>
      <c r="B408" s="39"/>
      <c r="C408" s="40"/>
      <c r="D408" s="222" t="s">
        <v>156</v>
      </c>
      <c r="E408" s="40"/>
      <c r="F408" s="223" t="s">
        <v>1232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156</v>
      </c>
      <c r="AU408" s="17" t="s">
        <v>81</v>
      </c>
    </row>
    <row r="409" s="13" customFormat="1">
      <c r="A409" s="13"/>
      <c r="B409" s="224"/>
      <c r="C409" s="225"/>
      <c r="D409" s="217" t="s">
        <v>165</v>
      </c>
      <c r="E409" s="226" t="s">
        <v>19</v>
      </c>
      <c r="F409" s="227" t="s">
        <v>1227</v>
      </c>
      <c r="G409" s="225"/>
      <c r="H409" s="228">
        <v>32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165</v>
      </c>
      <c r="AU409" s="234" t="s">
        <v>81</v>
      </c>
      <c r="AV409" s="13" t="s">
        <v>83</v>
      </c>
      <c r="AW409" s="13" t="s">
        <v>32</v>
      </c>
      <c r="AX409" s="13" t="s">
        <v>73</v>
      </c>
      <c r="AY409" s="234" t="s">
        <v>144</v>
      </c>
    </row>
    <row r="410" s="14" customFormat="1">
      <c r="A410" s="14"/>
      <c r="B410" s="250"/>
      <c r="C410" s="251"/>
      <c r="D410" s="217" t="s">
        <v>165</v>
      </c>
      <c r="E410" s="252" t="s">
        <v>19</v>
      </c>
      <c r="F410" s="253" t="s">
        <v>849</v>
      </c>
      <c r="G410" s="251"/>
      <c r="H410" s="254">
        <v>32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0" t="s">
        <v>165</v>
      </c>
      <c r="AU410" s="260" t="s">
        <v>81</v>
      </c>
      <c r="AV410" s="14" t="s">
        <v>152</v>
      </c>
      <c r="AW410" s="14" t="s">
        <v>32</v>
      </c>
      <c r="AX410" s="14" t="s">
        <v>81</v>
      </c>
      <c r="AY410" s="260" t="s">
        <v>144</v>
      </c>
    </row>
    <row r="411" s="2" customFormat="1" ht="44.25" customHeight="1">
      <c r="A411" s="38"/>
      <c r="B411" s="39"/>
      <c r="C411" s="204" t="s">
        <v>684</v>
      </c>
      <c r="D411" s="204" t="s">
        <v>147</v>
      </c>
      <c r="E411" s="205" t="s">
        <v>805</v>
      </c>
      <c r="F411" s="206" t="s">
        <v>1233</v>
      </c>
      <c r="G411" s="207" t="s">
        <v>800</v>
      </c>
      <c r="H411" s="208">
        <v>64</v>
      </c>
      <c r="I411" s="209"/>
      <c r="J411" s="210">
        <f>ROUND(I411*H411,2)</f>
        <v>0</v>
      </c>
      <c r="K411" s="206" t="s">
        <v>151</v>
      </c>
      <c r="L411" s="44"/>
      <c r="M411" s="211" t="s">
        <v>19</v>
      </c>
      <c r="N411" s="212" t="s">
        <v>44</v>
      </c>
      <c r="O411" s="84"/>
      <c r="P411" s="213">
        <f>O411*H411</f>
        <v>0</v>
      </c>
      <c r="Q411" s="213">
        <v>0</v>
      </c>
      <c r="R411" s="213">
        <f>Q411*H411</f>
        <v>0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494</v>
      </c>
      <c r="AT411" s="215" t="s">
        <v>147</v>
      </c>
      <c r="AU411" s="215" t="s">
        <v>81</v>
      </c>
      <c r="AY411" s="17" t="s">
        <v>144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81</v>
      </c>
      <c r="BK411" s="216">
        <f>ROUND(I411*H411,2)</f>
        <v>0</v>
      </c>
      <c r="BL411" s="17" t="s">
        <v>494</v>
      </c>
      <c r="BM411" s="215" t="s">
        <v>1234</v>
      </c>
    </row>
    <row r="412" s="2" customFormat="1">
      <c r="A412" s="38"/>
      <c r="B412" s="39"/>
      <c r="C412" s="40"/>
      <c r="D412" s="217" t="s">
        <v>154</v>
      </c>
      <c r="E412" s="40"/>
      <c r="F412" s="218" t="s">
        <v>1235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154</v>
      </c>
      <c r="AU412" s="17" t="s">
        <v>81</v>
      </c>
    </row>
    <row r="413" s="2" customFormat="1">
      <c r="A413" s="38"/>
      <c r="B413" s="39"/>
      <c r="C413" s="40"/>
      <c r="D413" s="222" t="s">
        <v>156</v>
      </c>
      <c r="E413" s="40"/>
      <c r="F413" s="223" t="s">
        <v>809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156</v>
      </c>
      <c r="AU413" s="17" t="s">
        <v>81</v>
      </c>
    </row>
    <row r="414" s="13" customFormat="1">
      <c r="A414" s="13"/>
      <c r="B414" s="224"/>
      <c r="C414" s="225"/>
      <c r="D414" s="217" t="s">
        <v>165</v>
      </c>
      <c r="E414" s="226" t="s">
        <v>19</v>
      </c>
      <c r="F414" s="227" t="s">
        <v>1236</v>
      </c>
      <c r="G414" s="225"/>
      <c r="H414" s="228">
        <v>64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165</v>
      </c>
      <c r="AU414" s="234" t="s">
        <v>81</v>
      </c>
      <c r="AV414" s="13" t="s">
        <v>83</v>
      </c>
      <c r="AW414" s="13" t="s">
        <v>32</v>
      </c>
      <c r="AX414" s="13" t="s">
        <v>73</v>
      </c>
      <c r="AY414" s="234" t="s">
        <v>144</v>
      </c>
    </row>
    <row r="415" s="14" customFormat="1">
      <c r="A415" s="14"/>
      <c r="B415" s="250"/>
      <c r="C415" s="251"/>
      <c r="D415" s="217" t="s">
        <v>165</v>
      </c>
      <c r="E415" s="252" t="s">
        <v>19</v>
      </c>
      <c r="F415" s="253" t="s">
        <v>849</v>
      </c>
      <c r="G415" s="251"/>
      <c r="H415" s="254">
        <v>64</v>
      </c>
      <c r="I415" s="255"/>
      <c r="J415" s="251"/>
      <c r="K415" s="251"/>
      <c r="L415" s="256"/>
      <c r="M415" s="261"/>
      <c r="N415" s="262"/>
      <c r="O415" s="262"/>
      <c r="P415" s="262"/>
      <c r="Q415" s="262"/>
      <c r="R415" s="262"/>
      <c r="S415" s="262"/>
      <c r="T415" s="26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165</v>
      </c>
      <c r="AU415" s="260" t="s">
        <v>81</v>
      </c>
      <c r="AV415" s="14" t="s">
        <v>152</v>
      </c>
      <c r="AW415" s="14" t="s">
        <v>32</v>
      </c>
      <c r="AX415" s="14" t="s">
        <v>81</v>
      </c>
      <c r="AY415" s="260" t="s">
        <v>144</v>
      </c>
    </row>
    <row r="416" s="2" customFormat="1" ht="6.96" customHeight="1">
      <c r="A416" s="38"/>
      <c r="B416" s="59"/>
      <c r="C416" s="60"/>
      <c r="D416" s="60"/>
      <c r="E416" s="60"/>
      <c r="F416" s="60"/>
      <c r="G416" s="60"/>
      <c r="H416" s="60"/>
      <c r="I416" s="60"/>
      <c r="J416" s="60"/>
      <c r="K416" s="60"/>
      <c r="L416" s="44"/>
      <c r="M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</row>
  </sheetData>
  <sheetProtection sheet="1" autoFilter="0" formatColumns="0" formatRows="0" objects="1" scenarios="1" spinCount="100000" saltValue="jEr0j982+bIKScBYbsZryR52SH4sXP7TLRUeun2DfHrb0TVfspvPUw/yZGGyGnlP16J6ZRjV3nHfHdamiy0hCQ==" hashValue="jhW2c/8XmVOGqu4z0Xbketg8pv3z8uKUT5QOkod4sa/pyMPwrxvpwdVvVPNCS6Lk1fTImjJCKlhj4bkG+2k4Ww==" algorithmName="SHA-512" password="CC35"/>
  <autoFilter ref="C87:K41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2/721171803"/>
    <hyperlink ref="F100" r:id="rId2" display="https://podminky.urs.cz/item/CS_URS_2023_02/721171808"/>
    <hyperlink ref="F103" r:id="rId3" display="https://podminky.urs.cz/item/CS_URS_2023_02/721171902"/>
    <hyperlink ref="F106" r:id="rId4" display="https://podminky.urs.cz/item/CS_URS_2023_02/721171903"/>
    <hyperlink ref="F109" r:id="rId5" display="https://podminky.urs.cz/item/CS_URS_2023_02/721171905"/>
    <hyperlink ref="F112" r:id="rId6" display="https://podminky.urs.cz/item/CS_URS_2023_02/721175201"/>
    <hyperlink ref="F118" r:id="rId7" display="https://podminky.urs.cz/item/CS_URS_2023_02/721175202"/>
    <hyperlink ref="F121" r:id="rId8" display="https://podminky.urs.cz/item/CS_URS_2023_02/721175203"/>
    <hyperlink ref="F124" r:id="rId9" display="https://podminky.urs.cz/item/CS_URS_2023_02/721175205"/>
    <hyperlink ref="F127" r:id="rId10" display="https://podminky.urs.cz/item/CS_URS_2023_02/721194104"/>
    <hyperlink ref="F130" r:id="rId11" display="https://podminky.urs.cz/item/CS_URS_2023_02/721194105"/>
    <hyperlink ref="F133" r:id="rId12" display="https://podminky.urs.cz/item/CS_URS_2023_02/721194109"/>
    <hyperlink ref="F136" r:id="rId13" display="https://podminky.urs.cz/item/CS_URS_2023_02/721211421"/>
    <hyperlink ref="F139" r:id="rId14" display="https://podminky.urs.cz/item/CS_URS_2023_02/721220801"/>
    <hyperlink ref="F142" r:id="rId15" display="https://podminky.urs.cz/item/CS_URS_2023_02/721229111"/>
    <hyperlink ref="F147" r:id="rId16" display="https://podminky.urs.cz/item/CS_URS_2023_02/721290111"/>
    <hyperlink ref="F152" r:id="rId17" display="https://podminky.urs.cz/item/CS_URS_2023_02/998721102"/>
    <hyperlink ref="F156" r:id="rId18" display="https://podminky.urs.cz/item/CS_URS_2023_02/722130801"/>
    <hyperlink ref="F164" r:id="rId19" display="https://podminky.urs.cz/item/CS_URS_2023_02/722174022"/>
    <hyperlink ref="F172" r:id="rId20" display="https://podminky.urs.cz/item/CS_URS_2023_02/722174023"/>
    <hyperlink ref="F178" r:id="rId21" display="https://podminky.urs.cz/item/CS_URS_2023_02/722179191"/>
    <hyperlink ref="F181" r:id="rId22" display="https://podminky.urs.cz/item/CS_URS_2023_02/722179192"/>
    <hyperlink ref="F184" r:id="rId23" display="https://podminky.urs.cz/item/CS_URS_2023_02/722181221"/>
    <hyperlink ref="F187" r:id="rId24" display="https://podminky.urs.cz/item/CS_URS_2023_02/722181222"/>
    <hyperlink ref="F190" r:id="rId25" display="https://podminky.urs.cz/item/CS_URS_2023_02/722181241"/>
    <hyperlink ref="F193" r:id="rId26" display="https://podminky.urs.cz/item/CS_URS_2023_02/722181242"/>
    <hyperlink ref="F196" r:id="rId27" display="https://podminky.urs.cz/item/CS_URS_2023_02/722181812"/>
    <hyperlink ref="F199" r:id="rId28" display="https://podminky.urs.cz/item/CS_URS_2023_02/722190401"/>
    <hyperlink ref="F202" r:id="rId29" display="https://podminky.urs.cz/item/CS_URS_2023_02/722190901"/>
    <hyperlink ref="F205" r:id="rId30" display="https://podminky.urs.cz/item/CS_URS_2023_02/722220111"/>
    <hyperlink ref="F208" r:id="rId31" display="https://podminky.urs.cz/item/CS_URS_2023_02/722220121"/>
    <hyperlink ref="F211" r:id="rId32" display="https://podminky.urs.cz/item/CS_URS_2023_02/722220851"/>
    <hyperlink ref="F214" r:id="rId33" display="https://podminky.urs.cz/item/CS_URS_2023_02/722220861"/>
    <hyperlink ref="F217" r:id="rId34" display="https://podminky.urs.cz/item/CS_URS_2023_02/722232043"/>
    <hyperlink ref="F220" r:id="rId35" display="https://podminky.urs.cz/item/CS_URS_2023_02/722290234"/>
    <hyperlink ref="F225" r:id="rId36" display="https://podminky.urs.cz/item/CS_URS_2023_02/722290246"/>
    <hyperlink ref="F230" r:id="rId37" display="https://podminky.urs.cz/item/CS_URS_2023_02/998722102"/>
    <hyperlink ref="F234" r:id="rId38" display="https://podminky.urs.cz/item/CS_URS_2023_02/725110811"/>
    <hyperlink ref="F237" r:id="rId39" display="https://podminky.urs.cz/item/CS_URS_2023_02/725112022"/>
    <hyperlink ref="F240" r:id="rId40" display="https://podminky.urs.cz/item/CS_URS_2023_02/725112171"/>
    <hyperlink ref="F243" r:id="rId41" display="https://podminky.urs.cz/item/CS_URS_2023_02/725210821"/>
    <hyperlink ref="F246" r:id="rId42" display="https://podminky.urs.cz/item/CS_URS_2023_02/725211601"/>
    <hyperlink ref="F249" r:id="rId43" display="https://podminky.urs.cz/item/CS_URS_2023_02/725211661"/>
    <hyperlink ref="F252" r:id="rId44" display="https://podminky.urs.cz/item/CS_URS_2023_02/725211705"/>
    <hyperlink ref="F255" r:id="rId45" display="https://podminky.urs.cz/item/CS_URS_2023_02/725240811"/>
    <hyperlink ref="F258" r:id="rId46" display="https://podminky.urs.cz/item/CS_URS_2023_02/725240812"/>
    <hyperlink ref="F261" r:id="rId47" display="https://podminky.urs.cz/item/CS_URS_2023_02/725241113"/>
    <hyperlink ref="F264" r:id="rId48" display="https://podminky.urs.cz/item/CS_URS_2023_02/725244323"/>
    <hyperlink ref="F267" r:id="rId49" display="https://podminky.urs.cz/item/CS_URS_2023_02/725291111"/>
    <hyperlink ref="F270" r:id="rId50" display="https://podminky.urs.cz/item/CS_URS_2023_02/725291511"/>
    <hyperlink ref="F273" r:id="rId51" display="https://podminky.urs.cz/item/CS_URS_2023_02/725291521"/>
    <hyperlink ref="F276" r:id="rId52" display="https://podminky.urs.cz/item/CS_URS_2023_02/725291531"/>
    <hyperlink ref="F279" r:id="rId53" display="https://podminky.urs.cz/item/CS_URS_2023_02/725310823"/>
    <hyperlink ref="F282" r:id="rId54" display="https://podminky.urs.cz/item/CS_URS_2023_02/725311121"/>
    <hyperlink ref="F285" r:id="rId55" display="https://podminky.urs.cz/item/CS_URS_2023_02/725820801"/>
    <hyperlink ref="F288" r:id="rId56" display="https://podminky.urs.cz/item/CS_URS_2023_02/725820802"/>
    <hyperlink ref="F291" r:id="rId57" display="https://podminky.urs.cz/item/CS_URS_2023_02/725821325"/>
    <hyperlink ref="F294" r:id="rId58" display="https://podminky.urs.cz/item/CS_URS_2023_02/725822611"/>
    <hyperlink ref="F297" r:id="rId59" display="https://podminky.urs.cz/item/CS_URS_2023_02/725840850"/>
    <hyperlink ref="F300" r:id="rId60" display="https://podminky.urs.cz/item/CS_URS_2023_02/725841354"/>
    <hyperlink ref="F303" r:id="rId61" display="https://podminky.urs.cz/item/CS_URS_2023_02/725860811"/>
    <hyperlink ref="F306" r:id="rId62" display="https://podminky.urs.cz/item/CS_URS_2023_02/725860812"/>
    <hyperlink ref="F309" r:id="rId63" display="https://podminky.urs.cz/item/CS_URS_2023_02/725861102"/>
    <hyperlink ref="F312" r:id="rId64" display="https://podminky.urs.cz/item/CS_URS_2023_02/725862103"/>
    <hyperlink ref="F315" r:id="rId65" display="https://podminky.urs.cz/item/CS_URS_2023_02/725865311"/>
    <hyperlink ref="F318" r:id="rId66" display="https://podminky.urs.cz/item/CS_URS_2023_02/998725102"/>
    <hyperlink ref="F322" r:id="rId67" display="https://podminky.urs.cz/item/CS_URS_2023_02/726111031"/>
    <hyperlink ref="F325" r:id="rId68" display="https://podminky.urs.cz/item/CS_URS_2023_02/726191001"/>
    <hyperlink ref="F328" r:id="rId69" display="https://podminky.urs.cz/item/CS_URS_2023_02/998726112"/>
    <hyperlink ref="F332" r:id="rId70" display="https://podminky.urs.cz/item/CS_URS_2023_02/733110806"/>
    <hyperlink ref="F338" r:id="rId71" display="https://podminky.urs.cz/item/CS_URS_2023_02/733191913"/>
    <hyperlink ref="F341" r:id="rId72" display="https://podminky.urs.cz/item/CS_URS_2023_02/733191923"/>
    <hyperlink ref="F344" r:id="rId73" display="https://podminky.urs.cz/item/CS_URS_2023_02/733223301"/>
    <hyperlink ref="F351" r:id="rId74" display="https://podminky.urs.cz/item/CS_URS_2023_02/733291101"/>
    <hyperlink ref="F354" r:id="rId75" display="https://podminky.urs.cz/item/CS_URS_2023_02/998733102"/>
    <hyperlink ref="F358" r:id="rId76" display="https://podminky.urs.cz/item/CS_URS_2023_02/734209105"/>
    <hyperlink ref="F363" r:id="rId77" display="https://podminky.urs.cz/item/CS_URS_2023_02/734209113"/>
    <hyperlink ref="F368" r:id="rId78" display="https://podminky.urs.cz/item/CS_URS_2023_02/734221132"/>
    <hyperlink ref="F371" r:id="rId79" display="https://podminky.urs.cz/item/CS_URS_2023_02/998734102"/>
    <hyperlink ref="F375" r:id="rId80" display="https://podminky.urs.cz/item/CS_URS_2023_02/735000911"/>
    <hyperlink ref="F378" r:id="rId81" display="https://podminky.urs.cz/item/CS_URS_2023_02/735000912"/>
    <hyperlink ref="F381" r:id="rId82" display="https://podminky.urs.cz/item/CS_URS_2023_02/735151577"/>
    <hyperlink ref="F384" r:id="rId83" display="https://podminky.urs.cz/item/CS_URS_2023_02/735151597"/>
    <hyperlink ref="F387" r:id="rId84" display="https://podminky.urs.cz/item/CS_URS_2023_02/735191905"/>
    <hyperlink ref="F390" r:id="rId85" display="https://podminky.urs.cz/item/CS_URS_2023_02/735191910"/>
    <hyperlink ref="F396" r:id="rId86" display="https://podminky.urs.cz/item/CS_URS_2023_02/735494811"/>
    <hyperlink ref="F399" r:id="rId87" display="https://podminky.urs.cz/item/CS_URS_2023_02/998735102"/>
    <hyperlink ref="F403" r:id="rId88" display="https://podminky.urs.cz/item/CS_URS_2023_02/HZS2212"/>
    <hyperlink ref="F408" r:id="rId89" display="https://podminky.urs.cz/item/CS_URS_2023_02/HZS2222"/>
    <hyperlink ref="F413" r:id="rId90" display="https://podminky.urs.cz/item/CS_URS_2023_02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gynekologicko-porodního a novorozeneckého oddělení nemocnice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">
        <v>34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36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ROUND((SUM(BE83:BE149)),  2)</f>
        <v>0</v>
      </c>
      <c r="G33" s="38"/>
      <c r="H33" s="38"/>
      <c r="I33" s="148">
        <v>0.20999999999999999</v>
      </c>
      <c r="J33" s="147">
        <f>ROUND(((SUM(BE83:BE149))*I33),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ROUND((SUM(BF83:BF149)),  2)</f>
        <v>0</v>
      </c>
      <c r="G34" s="38"/>
      <c r="H34" s="38"/>
      <c r="I34" s="148">
        <v>0.14999999999999999</v>
      </c>
      <c r="J34" s="147">
        <f>ROUND(((SUM(BF83:BF149))*I34),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ROUND((SUM(BG83:BG149)),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ROUND((SUM(BH83:BH149)),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ROUND((SUM(BI83:BI149)),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gynekologicko-porodního a novorozeneckého oddělení nemocnice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Medicinální plyny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Havíčov, p.o.</v>
      </c>
      <c r="G52" s="40"/>
      <c r="H52" s="40"/>
      <c r="I52" s="32" t="s">
        <v>23</v>
      </c>
      <c r="J52" s="72" t="str">
        <f>IF(J12="","",J12)</f>
        <v>7. 11. 2023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1238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1239</v>
      </c>
      <c r="E61" s="168"/>
      <c r="F61" s="168"/>
      <c r="G61" s="168"/>
      <c r="H61" s="168"/>
      <c r="I61" s="168"/>
      <c r="J61" s="169">
        <f>J127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1240</v>
      </c>
      <c r="E62" s="168"/>
      <c r="F62" s="168"/>
      <c r="G62" s="168"/>
      <c r="H62" s="168"/>
      <c r="I62" s="168"/>
      <c r="J62" s="169">
        <f>J130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1241</v>
      </c>
      <c r="E63" s="168"/>
      <c r="F63" s="168"/>
      <c r="G63" s="168"/>
      <c r="H63" s="168"/>
      <c r="I63" s="168"/>
      <c r="J63" s="169">
        <f>J149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129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Rekonstrukce gynekologicko-porodního a novorozeneckého oddělení nemocnice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100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03 - Medicinální plyny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Nemocnice Havíčov, p.o.</v>
      </c>
      <c r="G77" s="40"/>
      <c r="H77" s="40"/>
      <c r="I77" s="32" t="s">
        <v>23</v>
      </c>
      <c r="J77" s="72" t="str">
        <f>IF(J12="","",J12)</f>
        <v>7. 11. 2023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31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33</v>
      </c>
      <c r="J80" s="36" t="str">
        <f>E24</f>
        <v>Amun Pro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130</v>
      </c>
      <c r="D82" s="180" t="s">
        <v>58</v>
      </c>
      <c r="E82" s="180" t="s">
        <v>54</v>
      </c>
      <c r="F82" s="180" t="s">
        <v>55</v>
      </c>
      <c r="G82" s="180" t="s">
        <v>131</v>
      </c>
      <c r="H82" s="180" t="s">
        <v>132</v>
      </c>
      <c r="I82" s="180" t="s">
        <v>133</v>
      </c>
      <c r="J82" s="180" t="s">
        <v>104</v>
      </c>
      <c r="K82" s="181" t="s">
        <v>134</v>
      </c>
      <c r="L82" s="182"/>
      <c r="M82" s="92" t="s">
        <v>19</v>
      </c>
      <c r="N82" s="93" t="s">
        <v>43</v>
      </c>
      <c r="O82" s="93" t="s">
        <v>135</v>
      </c>
      <c r="P82" s="93" t="s">
        <v>136</v>
      </c>
      <c r="Q82" s="93" t="s">
        <v>137</v>
      </c>
      <c r="R82" s="93" t="s">
        <v>138</v>
      </c>
      <c r="S82" s="93" t="s">
        <v>139</v>
      </c>
      <c r="T82" s="94" t="s">
        <v>140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141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P84+P127+P130+P149</f>
        <v>0</v>
      </c>
      <c r="Q83" s="96"/>
      <c r="R83" s="185">
        <f>R84+R127+R130+R149</f>
        <v>0</v>
      </c>
      <c r="S83" s="96"/>
      <c r="T83" s="186">
        <f>T84+T127+T130+T149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72</v>
      </c>
      <c r="AU83" s="17" t="s">
        <v>105</v>
      </c>
      <c r="BK83" s="187">
        <f>BK84+BK127+BK130+BK149</f>
        <v>0</v>
      </c>
    </row>
    <row r="84" s="12" customFormat="1" ht="25.92" customHeight="1">
      <c r="A84" s="12"/>
      <c r="B84" s="188"/>
      <c r="C84" s="189"/>
      <c r="D84" s="190" t="s">
        <v>72</v>
      </c>
      <c r="E84" s="191" t="s">
        <v>1242</v>
      </c>
      <c r="F84" s="191" t="s">
        <v>1243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SUM(P85:P126)</f>
        <v>0</v>
      </c>
      <c r="Q84" s="196"/>
      <c r="R84" s="197">
        <f>SUM(R85:R126)</f>
        <v>0</v>
      </c>
      <c r="S84" s="196"/>
      <c r="T84" s="198">
        <f>SUM(T85:T126)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73</v>
      </c>
      <c r="AY84" s="199" t="s">
        <v>144</v>
      </c>
      <c r="BK84" s="201">
        <f>SUM(BK85:BK126)</f>
        <v>0</v>
      </c>
    </row>
    <row r="85" s="2" customFormat="1" ht="16.5" customHeight="1">
      <c r="A85" s="38"/>
      <c r="B85" s="39"/>
      <c r="C85" s="204" t="s">
        <v>81</v>
      </c>
      <c r="D85" s="204" t="s">
        <v>147</v>
      </c>
      <c r="E85" s="205" t="s">
        <v>1244</v>
      </c>
      <c r="F85" s="206" t="s">
        <v>1245</v>
      </c>
      <c r="G85" s="207" t="s">
        <v>203</v>
      </c>
      <c r="H85" s="208">
        <v>12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152</v>
      </c>
      <c r="AT85" s="215" t="s">
        <v>147</v>
      </c>
      <c r="AU85" s="215" t="s">
        <v>81</v>
      </c>
      <c r="AY85" s="17" t="s">
        <v>144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152</v>
      </c>
      <c r="BM85" s="215" t="s">
        <v>83</v>
      </c>
    </row>
    <row r="86" s="2" customFormat="1">
      <c r="A86" s="38"/>
      <c r="B86" s="39"/>
      <c r="C86" s="40"/>
      <c r="D86" s="217" t="s">
        <v>154</v>
      </c>
      <c r="E86" s="40"/>
      <c r="F86" s="218" t="s">
        <v>1246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154</v>
      </c>
      <c r="AU86" s="17" t="s">
        <v>81</v>
      </c>
    </row>
    <row r="87" s="2" customFormat="1" ht="16.5" customHeight="1">
      <c r="A87" s="38"/>
      <c r="B87" s="39"/>
      <c r="C87" s="204" t="s">
        <v>83</v>
      </c>
      <c r="D87" s="204" t="s">
        <v>147</v>
      </c>
      <c r="E87" s="205" t="s">
        <v>1247</v>
      </c>
      <c r="F87" s="206" t="s">
        <v>1248</v>
      </c>
      <c r="G87" s="207" t="s">
        <v>203</v>
      </c>
      <c r="H87" s="208">
        <v>44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152</v>
      </c>
      <c r="AT87" s="215" t="s">
        <v>147</v>
      </c>
      <c r="AU87" s="215" t="s">
        <v>81</v>
      </c>
      <c r="AY87" s="17" t="s">
        <v>144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152</v>
      </c>
      <c r="BM87" s="215" t="s">
        <v>152</v>
      </c>
    </row>
    <row r="88" s="2" customFormat="1">
      <c r="A88" s="38"/>
      <c r="B88" s="39"/>
      <c r="C88" s="40"/>
      <c r="D88" s="217" t="s">
        <v>154</v>
      </c>
      <c r="E88" s="40"/>
      <c r="F88" s="218" t="s">
        <v>1248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154</v>
      </c>
      <c r="AU88" s="17" t="s">
        <v>81</v>
      </c>
    </row>
    <row r="89" s="2" customFormat="1" ht="16.5" customHeight="1">
      <c r="A89" s="38"/>
      <c r="B89" s="39"/>
      <c r="C89" s="204" t="s">
        <v>145</v>
      </c>
      <c r="D89" s="204" t="s">
        <v>147</v>
      </c>
      <c r="E89" s="205" t="s">
        <v>1249</v>
      </c>
      <c r="F89" s="206" t="s">
        <v>1250</v>
      </c>
      <c r="G89" s="207" t="s">
        <v>203</v>
      </c>
      <c r="H89" s="208">
        <v>68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152</v>
      </c>
      <c r="AT89" s="215" t="s">
        <v>147</v>
      </c>
      <c r="AU89" s="215" t="s">
        <v>81</v>
      </c>
      <c r="AY89" s="17" t="s">
        <v>144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152</v>
      </c>
      <c r="BM89" s="215" t="s">
        <v>167</v>
      </c>
    </row>
    <row r="90" s="2" customFormat="1">
      <c r="A90" s="38"/>
      <c r="B90" s="39"/>
      <c r="C90" s="40"/>
      <c r="D90" s="217" t="s">
        <v>154</v>
      </c>
      <c r="E90" s="40"/>
      <c r="F90" s="218" t="s">
        <v>1250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154</v>
      </c>
      <c r="AU90" s="17" t="s">
        <v>81</v>
      </c>
    </row>
    <row r="91" s="2" customFormat="1" ht="16.5" customHeight="1">
      <c r="A91" s="38"/>
      <c r="B91" s="39"/>
      <c r="C91" s="204" t="s">
        <v>152</v>
      </c>
      <c r="D91" s="204" t="s">
        <v>147</v>
      </c>
      <c r="E91" s="205" t="s">
        <v>1251</v>
      </c>
      <c r="F91" s="206" t="s">
        <v>1252</v>
      </c>
      <c r="G91" s="207" t="s">
        <v>203</v>
      </c>
      <c r="H91" s="208">
        <v>3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152</v>
      </c>
      <c r="AT91" s="215" t="s">
        <v>147</v>
      </c>
      <c r="AU91" s="215" t="s">
        <v>81</v>
      </c>
      <c r="AY91" s="17" t="s">
        <v>144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152</v>
      </c>
      <c r="BM91" s="215" t="s">
        <v>195</v>
      </c>
    </row>
    <row r="92" s="2" customFormat="1">
      <c r="A92" s="38"/>
      <c r="B92" s="39"/>
      <c r="C92" s="40"/>
      <c r="D92" s="217" t="s">
        <v>154</v>
      </c>
      <c r="E92" s="40"/>
      <c r="F92" s="218" t="s">
        <v>1252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154</v>
      </c>
      <c r="AU92" s="17" t="s">
        <v>81</v>
      </c>
    </row>
    <row r="93" s="2" customFormat="1" ht="16.5" customHeight="1">
      <c r="A93" s="38"/>
      <c r="B93" s="39"/>
      <c r="C93" s="204" t="s">
        <v>180</v>
      </c>
      <c r="D93" s="204" t="s">
        <v>147</v>
      </c>
      <c r="E93" s="205" t="s">
        <v>1253</v>
      </c>
      <c r="F93" s="206" t="s">
        <v>1254</v>
      </c>
      <c r="G93" s="207" t="s">
        <v>1255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152</v>
      </c>
      <c r="AT93" s="215" t="s">
        <v>147</v>
      </c>
      <c r="AU93" s="215" t="s">
        <v>81</v>
      </c>
      <c r="AY93" s="17" t="s">
        <v>144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152</v>
      </c>
      <c r="BM93" s="215" t="s">
        <v>214</v>
      </c>
    </row>
    <row r="94" s="2" customFormat="1">
      <c r="A94" s="38"/>
      <c r="B94" s="39"/>
      <c r="C94" s="40"/>
      <c r="D94" s="217" t="s">
        <v>154</v>
      </c>
      <c r="E94" s="40"/>
      <c r="F94" s="218" t="s">
        <v>1254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154</v>
      </c>
      <c r="AU94" s="17" t="s">
        <v>81</v>
      </c>
    </row>
    <row r="95" s="2" customFormat="1" ht="16.5" customHeight="1">
      <c r="A95" s="38"/>
      <c r="B95" s="39"/>
      <c r="C95" s="204" t="s">
        <v>167</v>
      </c>
      <c r="D95" s="204" t="s">
        <v>147</v>
      </c>
      <c r="E95" s="205" t="s">
        <v>1256</v>
      </c>
      <c r="F95" s="206" t="s">
        <v>1257</v>
      </c>
      <c r="G95" s="207" t="s">
        <v>1258</v>
      </c>
      <c r="H95" s="208">
        <v>12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152</v>
      </c>
      <c r="AT95" s="215" t="s">
        <v>147</v>
      </c>
      <c r="AU95" s="215" t="s">
        <v>81</v>
      </c>
      <c r="AY95" s="17" t="s">
        <v>144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152</v>
      </c>
      <c r="BM95" s="215" t="s">
        <v>227</v>
      </c>
    </row>
    <row r="96" s="2" customFormat="1">
      <c r="A96" s="38"/>
      <c r="B96" s="39"/>
      <c r="C96" s="40"/>
      <c r="D96" s="217" t="s">
        <v>154</v>
      </c>
      <c r="E96" s="40"/>
      <c r="F96" s="218" t="s">
        <v>1257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154</v>
      </c>
      <c r="AU96" s="17" t="s">
        <v>81</v>
      </c>
    </row>
    <row r="97" s="2" customFormat="1" ht="16.5" customHeight="1">
      <c r="A97" s="38"/>
      <c r="B97" s="39"/>
      <c r="C97" s="204" t="s">
        <v>191</v>
      </c>
      <c r="D97" s="204" t="s">
        <v>147</v>
      </c>
      <c r="E97" s="205" t="s">
        <v>1259</v>
      </c>
      <c r="F97" s="206" t="s">
        <v>1260</v>
      </c>
      <c r="G97" s="207" t="s">
        <v>1258</v>
      </c>
      <c r="H97" s="208">
        <v>24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152</v>
      </c>
      <c r="AT97" s="215" t="s">
        <v>147</v>
      </c>
      <c r="AU97" s="215" t="s">
        <v>81</v>
      </c>
      <c r="AY97" s="17" t="s">
        <v>144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152</v>
      </c>
      <c r="BM97" s="215" t="s">
        <v>235</v>
      </c>
    </row>
    <row r="98" s="2" customFormat="1">
      <c r="A98" s="38"/>
      <c r="B98" s="39"/>
      <c r="C98" s="40"/>
      <c r="D98" s="217" t="s">
        <v>154</v>
      </c>
      <c r="E98" s="40"/>
      <c r="F98" s="218" t="s">
        <v>1260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154</v>
      </c>
      <c r="AU98" s="17" t="s">
        <v>81</v>
      </c>
    </row>
    <row r="99" s="2" customFormat="1" ht="16.5" customHeight="1">
      <c r="A99" s="38"/>
      <c r="B99" s="39"/>
      <c r="C99" s="204" t="s">
        <v>195</v>
      </c>
      <c r="D99" s="204" t="s">
        <v>147</v>
      </c>
      <c r="E99" s="205" t="s">
        <v>1261</v>
      </c>
      <c r="F99" s="206" t="s">
        <v>1262</v>
      </c>
      <c r="G99" s="207" t="s">
        <v>1258</v>
      </c>
      <c r="H99" s="208">
        <v>26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152</v>
      </c>
      <c r="AT99" s="215" t="s">
        <v>147</v>
      </c>
      <c r="AU99" s="215" t="s">
        <v>81</v>
      </c>
      <c r="AY99" s="17" t="s">
        <v>144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152</v>
      </c>
      <c r="BM99" s="215" t="s">
        <v>247</v>
      </c>
    </row>
    <row r="100" s="2" customFormat="1">
      <c r="A100" s="38"/>
      <c r="B100" s="39"/>
      <c r="C100" s="40"/>
      <c r="D100" s="217" t="s">
        <v>154</v>
      </c>
      <c r="E100" s="40"/>
      <c r="F100" s="218" t="s">
        <v>1262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154</v>
      </c>
      <c r="AU100" s="17" t="s">
        <v>81</v>
      </c>
    </row>
    <row r="101" s="2" customFormat="1" ht="16.5" customHeight="1">
      <c r="A101" s="38"/>
      <c r="B101" s="39"/>
      <c r="C101" s="204" t="s">
        <v>207</v>
      </c>
      <c r="D101" s="204" t="s">
        <v>147</v>
      </c>
      <c r="E101" s="205" t="s">
        <v>1263</v>
      </c>
      <c r="F101" s="206" t="s">
        <v>1264</v>
      </c>
      <c r="G101" s="207" t="s">
        <v>1258</v>
      </c>
      <c r="H101" s="208">
        <v>6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152</v>
      </c>
      <c r="AT101" s="215" t="s">
        <v>147</v>
      </c>
      <c r="AU101" s="215" t="s">
        <v>81</v>
      </c>
      <c r="AY101" s="17" t="s">
        <v>144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152</v>
      </c>
      <c r="BM101" s="215" t="s">
        <v>261</v>
      </c>
    </row>
    <row r="102" s="2" customFormat="1">
      <c r="A102" s="38"/>
      <c r="B102" s="39"/>
      <c r="C102" s="40"/>
      <c r="D102" s="217" t="s">
        <v>154</v>
      </c>
      <c r="E102" s="40"/>
      <c r="F102" s="218" t="s">
        <v>1264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154</v>
      </c>
      <c r="AU102" s="17" t="s">
        <v>81</v>
      </c>
    </row>
    <row r="103" s="2" customFormat="1" ht="16.5" customHeight="1">
      <c r="A103" s="38"/>
      <c r="B103" s="39"/>
      <c r="C103" s="204" t="s">
        <v>214</v>
      </c>
      <c r="D103" s="204" t="s">
        <v>147</v>
      </c>
      <c r="E103" s="205" t="s">
        <v>1265</v>
      </c>
      <c r="F103" s="206" t="s">
        <v>1266</v>
      </c>
      <c r="G103" s="207" t="s">
        <v>503</v>
      </c>
      <c r="H103" s="208">
        <v>0.90000000000000002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152</v>
      </c>
      <c r="AT103" s="215" t="s">
        <v>147</v>
      </c>
      <c r="AU103" s="215" t="s">
        <v>81</v>
      </c>
      <c r="AY103" s="17" t="s">
        <v>144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152</v>
      </c>
      <c r="BM103" s="215" t="s">
        <v>276</v>
      </c>
    </row>
    <row r="104" s="2" customFormat="1">
      <c r="A104" s="38"/>
      <c r="B104" s="39"/>
      <c r="C104" s="40"/>
      <c r="D104" s="217" t="s">
        <v>154</v>
      </c>
      <c r="E104" s="40"/>
      <c r="F104" s="218" t="s">
        <v>1266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154</v>
      </c>
      <c r="AU104" s="17" t="s">
        <v>81</v>
      </c>
    </row>
    <row r="105" s="2" customFormat="1" ht="16.5" customHeight="1">
      <c r="A105" s="38"/>
      <c r="B105" s="39"/>
      <c r="C105" s="204" t="s">
        <v>221</v>
      </c>
      <c r="D105" s="204" t="s">
        <v>147</v>
      </c>
      <c r="E105" s="205" t="s">
        <v>1267</v>
      </c>
      <c r="F105" s="206" t="s">
        <v>1268</v>
      </c>
      <c r="G105" s="207" t="s">
        <v>203</v>
      </c>
      <c r="H105" s="208">
        <v>1.5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152</v>
      </c>
      <c r="AT105" s="215" t="s">
        <v>147</v>
      </c>
      <c r="AU105" s="215" t="s">
        <v>81</v>
      </c>
      <c r="AY105" s="17" t="s">
        <v>144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152</v>
      </c>
      <c r="BM105" s="215" t="s">
        <v>287</v>
      </c>
    </row>
    <row r="106" s="2" customFormat="1">
      <c r="A106" s="38"/>
      <c r="B106" s="39"/>
      <c r="C106" s="40"/>
      <c r="D106" s="217" t="s">
        <v>154</v>
      </c>
      <c r="E106" s="40"/>
      <c r="F106" s="218" t="s">
        <v>1268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154</v>
      </c>
      <c r="AU106" s="17" t="s">
        <v>81</v>
      </c>
    </row>
    <row r="107" s="2" customFormat="1" ht="16.5" customHeight="1">
      <c r="A107" s="38"/>
      <c r="B107" s="39"/>
      <c r="C107" s="204" t="s">
        <v>227</v>
      </c>
      <c r="D107" s="204" t="s">
        <v>147</v>
      </c>
      <c r="E107" s="205" t="s">
        <v>1269</v>
      </c>
      <c r="F107" s="206" t="s">
        <v>1270</v>
      </c>
      <c r="G107" s="207" t="s">
        <v>203</v>
      </c>
      <c r="H107" s="208">
        <v>1.5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152</v>
      </c>
      <c r="AT107" s="215" t="s">
        <v>147</v>
      </c>
      <c r="AU107" s="215" t="s">
        <v>81</v>
      </c>
      <c r="AY107" s="17" t="s">
        <v>144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152</v>
      </c>
      <c r="BM107" s="215" t="s">
        <v>299</v>
      </c>
    </row>
    <row r="108" s="2" customFormat="1">
      <c r="A108" s="38"/>
      <c r="B108" s="39"/>
      <c r="C108" s="40"/>
      <c r="D108" s="217" t="s">
        <v>154</v>
      </c>
      <c r="E108" s="40"/>
      <c r="F108" s="218" t="s">
        <v>1270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154</v>
      </c>
      <c r="AU108" s="17" t="s">
        <v>81</v>
      </c>
    </row>
    <row r="109" s="2" customFormat="1" ht="16.5" customHeight="1">
      <c r="A109" s="38"/>
      <c r="B109" s="39"/>
      <c r="C109" s="204" t="s">
        <v>231</v>
      </c>
      <c r="D109" s="204" t="s">
        <v>147</v>
      </c>
      <c r="E109" s="205" t="s">
        <v>1271</v>
      </c>
      <c r="F109" s="206" t="s">
        <v>1272</v>
      </c>
      <c r="G109" s="207" t="s">
        <v>1258</v>
      </c>
      <c r="H109" s="208">
        <v>34</v>
      </c>
      <c r="I109" s="209"/>
      <c r="J109" s="210">
        <f>ROUND(I109*H109,2)</f>
        <v>0</v>
      </c>
      <c r="K109" s="206" t="s">
        <v>19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152</v>
      </c>
      <c r="AT109" s="215" t="s">
        <v>147</v>
      </c>
      <c r="AU109" s="215" t="s">
        <v>81</v>
      </c>
      <c r="AY109" s="17" t="s">
        <v>144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152</v>
      </c>
      <c r="BM109" s="215" t="s">
        <v>314</v>
      </c>
    </row>
    <row r="110" s="2" customFormat="1">
      <c r="A110" s="38"/>
      <c r="B110" s="39"/>
      <c r="C110" s="40"/>
      <c r="D110" s="217" t="s">
        <v>154</v>
      </c>
      <c r="E110" s="40"/>
      <c r="F110" s="218" t="s">
        <v>1272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154</v>
      </c>
      <c r="AU110" s="17" t="s">
        <v>81</v>
      </c>
    </row>
    <row r="111" s="2" customFormat="1" ht="16.5" customHeight="1">
      <c r="A111" s="38"/>
      <c r="B111" s="39"/>
      <c r="C111" s="204" t="s">
        <v>235</v>
      </c>
      <c r="D111" s="204" t="s">
        <v>147</v>
      </c>
      <c r="E111" s="205" t="s">
        <v>1273</v>
      </c>
      <c r="F111" s="206" t="s">
        <v>1274</v>
      </c>
      <c r="G111" s="207" t="s">
        <v>1258</v>
      </c>
      <c r="H111" s="208">
        <v>4</v>
      </c>
      <c r="I111" s="209"/>
      <c r="J111" s="210">
        <f>ROUND(I111*H111,2)</f>
        <v>0</v>
      </c>
      <c r="K111" s="206" t="s">
        <v>19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152</v>
      </c>
      <c r="AT111" s="215" t="s">
        <v>147</v>
      </c>
      <c r="AU111" s="215" t="s">
        <v>81</v>
      </c>
      <c r="AY111" s="17" t="s">
        <v>144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152</v>
      </c>
      <c r="BM111" s="215" t="s">
        <v>322</v>
      </c>
    </row>
    <row r="112" s="2" customFormat="1">
      <c r="A112" s="38"/>
      <c r="B112" s="39"/>
      <c r="C112" s="40"/>
      <c r="D112" s="217" t="s">
        <v>154</v>
      </c>
      <c r="E112" s="40"/>
      <c r="F112" s="218" t="s">
        <v>1274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154</v>
      </c>
      <c r="AU112" s="17" t="s">
        <v>81</v>
      </c>
    </row>
    <row r="113" s="2" customFormat="1" ht="16.5" customHeight="1">
      <c r="A113" s="38"/>
      <c r="B113" s="39"/>
      <c r="C113" s="204" t="s">
        <v>8</v>
      </c>
      <c r="D113" s="204" t="s">
        <v>147</v>
      </c>
      <c r="E113" s="205" t="s">
        <v>1275</v>
      </c>
      <c r="F113" s="206" t="s">
        <v>1276</v>
      </c>
      <c r="G113" s="207" t="s">
        <v>1258</v>
      </c>
      <c r="H113" s="208">
        <v>2</v>
      </c>
      <c r="I113" s="209"/>
      <c r="J113" s="210">
        <f>ROUND(I113*H113,2)</f>
        <v>0</v>
      </c>
      <c r="K113" s="206" t="s">
        <v>19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152</v>
      </c>
      <c r="AT113" s="215" t="s">
        <v>147</v>
      </c>
      <c r="AU113" s="215" t="s">
        <v>81</v>
      </c>
      <c r="AY113" s="17" t="s">
        <v>144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152</v>
      </c>
      <c r="BM113" s="215" t="s">
        <v>339</v>
      </c>
    </row>
    <row r="114" s="2" customFormat="1">
      <c r="A114" s="38"/>
      <c r="B114" s="39"/>
      <c r="C114" s="40"/>
      <c r="D114" s="217" t="s">
        <v>154</v>
      </c>
      <c r="E114" s="40"/>
      <c r="F114" s="218" t="s">
        <v>1276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154</v>
      </c>
      <c r="AU114" s="17" t="s">
        <v>81</v>
      </c>
    </row>
    <row r="115" s="2" customFormat="1" ht="24.15" customHeight="1">
      <c r="A115" s="38"/>
      <c r="B115" s="39"/>
      <c r="C115" s="204" t="s">
        <v>247</v>
      </c>
      <c r="D115" s="204" t="s">
        <v>147</v>
      </c>
      <c r="E115" s="205" t="s">
        <v>1277</v>
      </c>
      <c r="F115" s="206" t="s">
        <v>1278</v>
      </c>
      <c r="G115" s="207" t="s">
        <v>1258</v>
      </c>
      <c r="H115" s="208">
        <v>1</v>
      </c>
      <c r="I115" s="209"/>
      <c r="J115" s="210">
        <f>ROUND(I115*H115,2)</f>
        <v>0</v>
      </c>
      <c r="K115" s="206" t="s">
        <v>19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152</v>
      </c>
      <c r="AT115" s="215" t="s">
        <v>147</v>
      </c>
      <c r="AU115" s="215" t="s">
        <v>81</v>
      </c>
      <c r="AY115" s="17" t="s">
        <v>144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152</v>
      </c>
      <c r="BM115" s="215" t="s">
        <v>312</v>
      </c>
    </row>
    <row r="116" s="2" customFormat="1">
      <c r="A116" s="38"/>
      <c r="B116" s="39"/>
      <c r="C116" s="40"/>
      <c r="D116" s="217" t="s">
        <v>154</v>
      </c>
      <c r="E116" s="40"/>
      <c r="F116" s="218" t="s">
        <v>1278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154</v>
      </c>
      <c r="AU116" s="17" t="s">
        <v>81</v>
      </c>
    </row>
    <row r="117" s="2" customFormat="1" ht="16.5" customHeight="1">
      <c r="A117" s="38"/>
      <c r="B117" s="39"/>
      <c r="C117" s="204" t="s">
        <v>255</v>
      </c>
      <c r="D117" s="204" t="s">
        <v>147</v>
      </c>
      <c r="E117" s="205" t="s">
        <v>1279</v>
      </c>
      <c r="F117" s="206" t="s">
        <v>1280</v>
      </c>
      <c r="G117" s="207" t="s">
        <v>1258</v>
      </c>
      <c r="H117" s="208">
        <v>1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152</v>
      </c>
      <c r="AT117" s="215" t="s">
        <v>147</v>
      </c>
      <c r="AU117" s="215" t="s">
        <v>81</v>
      </c>
      <c r="AY117" s="17" t="s">
        <v>144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152</v>
      </c>
      <c r="BM117" s="215" t="s">
        <v>983</v>
      </c>
    </row>
    <row r="118" s="2" customFormat="1">
      <c r="A118" s="38"/>
      <c r="B118" s="39"/>
      <c r="C118" s="40"/>
      <c r="D118" s="217" t="s">
        <v>154</v>
      </c>
      <c r="E118" s="40"/>
      <c r="F118" s="218" t="s">
        <v>1280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154</v>
      </c>
      <c r="AU118" s="17" t="s">
        <v>81</v>
      </c>
    </row>
    <row r="119" s="2" customFormat="1" ht="16.5" customHeight="1">
      <c r="A119" s="38"/>
      <c r="B119" s="39"/>
      <c r="C119" s="204" t="s">
        <v>261</v>
      </c>
      <c r="D119" s="204" t="s">
        <v>147</v>
      </c>
      <c r="E119" s="205" t="s">
        <v>1281</v>
      </c>
      <c r="F119" s="206" t="s">
        <v>1282</v>
      </c>
      <c r="G119" s="207" t="s">
        <v>203</v>
      </c>
      <c r="H119" s="208">
        <v>127</v>
      </c>
      <c r="I119" s="209"/>
      <c r="J119" s="210">
        <f>ROUND(I119*H119,2)</f>
        <v>0</v>
      </c>
      <c r="K119" s="206" t="s">
        <v>19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152</v>
      </c>
      <c r="AT119" s="215" t="s">
        <v>147</v>
      </c>
      <c r="AU119" s="215" t="s">
        <v>81</v>
      </c>
      <c r="AY119" s="17" t="s">
        <v>144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152</v>
      </c>
      <c r="BM119" s="215" t="s">
        <v>365</v>
      </c>
    </row>
    <row r="120" s="2" customFormat="1">
      <c r="A120" s="38"/>
      <c r="B120" s="39"/>
      <c r="C120" s="40"/>
      <c r="D120" s="217" t="s">
        <v>154</v>
      </c>
      <c r="E120" s="40"/>
      <c r="F120" s="218" t="s">
        <v>1282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154</v>
      </c>
      <c r="AU120" s="17" t="s">
        <v>81</v>
      </c>
    </row>
    <row r="121" s="2" customFormat="1" ht="16.5" customHeight="1">
      <c r="A121" s="38"/>
      <c r="B121" s="39"/>
      <c r="C121" s="204" t="s">
        <v>268</v>
      </c>
      <c r="D121" s="204" t="s">
        <v>147</v>
      </c>
      <c r="E121" s="205" t="s">
        <v>1283</v>
      </c>
      <c r="F121" s="206" t="s">
        <v>1284</v>
      </c>
      <c r="G121" s="207" t="s">
        <v>203</v>
      </c>
      <c r="H121" s="208">
        <v>127</v>
      </c>
      <c r="I121" s="209"/>
      <c r="J121" s="210">
        <f>ROUND(I121*H121,2)</f>
        <v>0</v>
      </c>
      <c r="K121" s="206" t="s">
        <v>19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152</v>
      </c>
      <c r="AT121" s="215" t="s">
        <v>147</v>
      </c>
      <c r="AU121" s="215" t="s">
        <v>81</v>
      </c>
      <c r="AY121" s="17" t="s">
        <v>144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152</v>
      </c>
      <c r="BM121" s="215" t="s">
        <v>375</v>
      </c>
    </row>
    <row r="122" s="2" customFormat="1">
      <c r="A122" s="38"/>
      <c r="B122" s="39"/>
      <c r="C122" s="40"/>
      <c r="D122" s="217" t="s">
        <v>154</v>
      </c>
      <c r="E122" s="40"/>
      <c r="F122" s="218" t="s">
        <v>1284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154</v>
      </c>
      <c r="AU122" s="17" t="s">
        <v>81</v>
      </c>
    </row>
    <row r="123" s="2" customFormat="1" ht="16.5" customHeight="1">
      <c r="A123" s="38"/>
      <c r="B123" s="39"/>
      <c r="C123" s="204" t="s">
        <v>276</v>
      </c>
      <c r="D123" s="204" t="s">
        <v>147</v>
      </c>
      <c r="E123" s="205" t="s">
        <v>1285</v>
      </c>
      <c r="F123" s="206" t="s">
        <v>1286</v>
      </c>
      <c r="G123" s="207" t="s">
        <v>203</v>
      </c>
      <c r="H123" s="208">
        <v>127</v>
      </c>
      <c r="I123" s="209"/>
      <c r="J123" s="210">
        <f>ROUND(I123*H123,2)</f>
        <v>0</v>
      </c>
      <c r="K123" s="206" t="s">
        <v>19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152</v>
      </c>
      <c r="AT123" s="215" t="s">
        <v>147</v>
      </c>
      <c r="AU123" s="215" t="s">
        <v>81</v>
      </c>
      <c r="AY123" s="17" t="s">
        <v>144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152</v>
      </c>
      <c r="BM123" s="215" t="s">
        <v>389</v>
      </c>
    </row>
    <row r="124" s="2" customFormat="1">
      <c r="A124" s="38"/>
      <c r="B124" s="39"/>
      <c r="C124" s="40"/>
      <c r="D124" s="217" t="s">
        <v>154</v>
      </c>
      <c r="E124" s="40"/>
      <c r="F124" s="218" t="s">
        <v>1286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154</v>
      </c>
      <c r="AU124" s="17" t="s">
        <v>81</v>
      </c>
    </row>
    <row r="125" s="2" customFormat="1" ht="16.5" customHeight="1">
      <c r="A125" s="38"/>
      <c r="B125" s="39"/>
      <c r="C125" s="204" t="s">
        <v>7</v>
      </c>
      <c r="D125" s="204" t="s">
        <v>147</v>
      </c>
      <c r="E125" s="205" t="s">
        <v>1287</v>
      </c>
      <c r="F125" s="206" t="s">
        <v>1288</v>
      </c>
      <c r="G125" s="207" t="s">
        <v>1255</v>
      </c>
      <c r="H125" s="208">
        <v>3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152</v>
      </c>
      <c r="AT125" s="215" t="s">
        <v>147</v>
      </c>
      <c r="AU125" s="215" t="s">
        <v>81</v>
      </c>
      <c r="AY125" s="17" t="s">
        <v>144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152</v>
      </c>
      <c r="BM125" s="215" t="s">
        <v>403</v>
      </c>
    </row>
    <row r="126" s="2" customFormat="1">
      <c r="A126" s="38"/>
      <c r="B126" s="39"/>
      <c r="C126" s="40"/>
      <c r="D126" s="217" t="s">
        <v>154</v>
      </c>
      <c r="E126" s="40"/>
      <c r="F126" s="218" t="s">
        <v>1288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154</v>
      </c>
      <c r="AU126" s="17" t="s">
        <v>81</v>
      </c>
    </row>
    <row r="127" s="12" customFormat="1" ht="25.92" customHeight="1">
      <c r="A127" s="12"/>
      <c r="B127" s="188"/>
      <c r="C127" s="189"/>
      <c r="D127" s="190" t="s">
        <v>72</v>
      </c>
      <c r="E127" s="191" t="s">
        <v>1289</v>
      </c>
      <c r="F127" s="191" t="s">
        <v>1290</v>
      </c>
      <c r="G127" s="189"/>
      <c r="H127" s="189"/>
      <c r="I127" s="192"/>
      <c r="J127" s="193">
        <f>BK127</f>
        <v>0</v>
      </c>
      <c r="K127" s="189"/>
      <c r="L127" s="194"/>
      <c r="M127" s="195"/>
      <c r="N127" s="196"/>
      <c r="O127" s="196"/>
      <c r="P127" s="197">
        <f>SUM(P128:P129)</f>
        <v>0</v>
      </c>
      <c r="Q127" s="196"/>
      <c r="R127" s="197">
        <f>SUM(R128:R129)</f>
        <v>0</v>
      </c>
      <c r="S127" s="196"/>
      <c r="T127" s="19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81</v>
      </c>
      <c r="AT127" s="200" t="s">
        <v>72</v>
      </c>
      <c r="AU127" s="200" t="s">
        <v>73</v>
      </c>
      <c r="AY127" s="199" t="s">
        <v>144</v>
      </c>
      <c r="BK127" s="201">
        <f>SUM(BK128:BK129)</f>
        <v>0</v>
      </c>
    </row>
    <row r="128" s="2" customFormat="1" ht="16.5" customHeight="1">
      <c r="A128" s="38"/>
      <c r="B128" s="39"/>
      <c r="C128" s="204" t="s">
        <v>287</v>
      </c>
      <c r="D128" s="204" t="s">
        <v>147</v>
      </c>
      <c r="E128" s="205" t="s">
        <v>1291</v>
      </c>
      <c r="F128" s="206" t="s">
        <v>1292</v>
      </c>
      <c r="G128" s="207" t="s">
        <v>1258</v>
      </c>
      <c r="H128" s="208">
        <v>2</v>
      </c>
      <c r="I128" s="209"/>
      <c r="J128" s="210">
        <f>ROUND(I128*H128,2)</f>
        <v>0</v>
      </c>
      <c r="K128" s="206" t="s">
        <v>19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152</v>
      </c>
      <c r="AT128" s="215" t="s">
        <v>147</v>
      </c>
      <c r="AU128" s="215" t="s">
        <v>81</v>
      </c>
      <c r="AY128" s="17" t="s">
        <v>144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152</v>
      </c>
      <c r="BM128" s="215" t="s">
        <v>413</v>
      </c>
    </row>
    <row r="129" s="2" customFormat="1">
      <c r="A129" s="38"/>
      <c r="B129" s="39"/>
      <c r="C129" s="40"/>
      <c r="D129" s="217" t="s">
        <v>154</v>
      </c>
      <c r="E129" s="40"/>
      <c r="F129" s="218" t="s">
        <v>1293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154</v>
      </c>
      <c r="AU129" s="17" t="s">
        <v>81</v>
      </c>
    </row>
    <row r="130" s="12" customFormat="1" ht="25.92" customHeight="1">
      <c r="A130" s="12"/>
      <c r="B130" s="188"/>
      <c r="C130" s="189"/>
      <c r="D130" s="190" t="s">
        <v>72</v>
      </c>
      <c r="E130" s="191" t="s">
        <v>1294</v>
      </c>
      <c r="F130" s="191" t="s">
        <v>1295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SUM(P131:P148)</f>
        <v>0</v>
      </c>
      <c r="Q130" s="196"/>
      <c r="R130" s="197">
        <f>SUM(R131:R148)</f>
        <v>0</v>
      </c>
      <c r="S130" s="196"/>
      <c r="T130" s="198">
        <f>SUM(T131:T148)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9" t="s">
        <v>81</v>
      </c>
      <c r="AT130" s="200" t="s">
        <v>72</v>
      </c>
      <c r="AU130" s="200" t="s">
        <v>73</v>
      </c>
      <c r="AY130" s="199" t="s">
        <v>144</v>
      </c>
      <c r="BK130" s="201">
        <f>SUM(BK131:BK148)</f>
        <v>0</v>
      </c>
    </row>
    <row r="131" s="2" customFormat="1" ht="16.5" customHeight="1">
      <c r="A131" s="38"/>
      <c r="B131" s="39"/>
      <c r="C131" s="204" t="s">
        <v>293</v>
      </c>
      <c r="D131" s="204" t="s">
        <v>147</v>
      </c>
      <c r="E131" s="205" t="s">
        <v>1296</v>
      </c>
      <c r="F131" s="206" t="s">
        <v>1297</v>
      </c>
      <c r="G131" s="207" t="s">
        <v>1255</v>
      </c>
      <c r="H131" s="208">
        <v>1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152</v>
      </c>
      <c r="AT131" s="215" t="s">
        <v>147</v>
      </c>
      <c r="AU131" s="215" t="s">
        <v>81</v>
      </c>
      <c r="AY131" s="17" t="s">
        <v>144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152</v>
      </c>
      <c r="BM131" s="215" t="s">
        <v>427</v>
      </c>
    </row>
    <row r="132" s="2" customFormat="1">
      <c r="A132" s="38"/>
      <c r="B132" s="39"/>
      <c r="C132" s="40"/>
      <c r="D132" s="217" t="s">
        <v>154</v>
      </c>
      <c r="E132" s="40"/>
      <c r="F132" s="218" t="s">
        <v>1297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81</v>
      </c>
    </row>
    <row r="133" s="2" customFormat="1" ht="16.5" customHeight="1">
      <c r="A133" s="38"/>
      <c r="B133" s="39"/>
      <c r="C133" s="204" t="s">
        <v>299</v>
      </c>
      <c r="D133" s="204" t="s">
        <v>147</v>
      </c>
      <c r="E133" s="205" t="s">
        <v>1298</v>
      </c>
      <c r="F133" s="206" t="s">
        <v>1299</v>
      </c>
      <c r="G133" s="207" t="s">
        <v>1258</v>
      </c>
      <c r="H133" s="208">
        <v>3</v>
      </c>
      <c r="I133" s="209"/>
      <c r="J133" s="210">
        <f>ROUND(I133*H133,2)</f>
        <v>0</v>
      </c>
      <c r="K133" s="206" t="s">
        <v>19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152</v>
      </c>
      <c r="AT133" s="215" t="s">
        <v>147</v>
      </c>
      <c r="AU133" s="215" t="s">
        <v>81</v>
      </c>
      <c r="AY133" s="17" t="s">
        <v>144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152</v>
      </c>
      <c r="BM133" s="215" t="s">
        <v>436</v>
      </c>
    </row>
    <row r="134" s="2" customFormat="1">
      <c r="A134" s="38"/>
      <c r="B134" s="39"/>
      <c r="C134" s="40"/>
      <c r="D134" s="217" t="s">
        <v>154</v>
      </c>
      <c r="E134" s="40"/>
      <c r="F134" s="218" t="s">
        <v>1299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154</v>
      </c>
      <c r="AU134" s="17" t="s">
        <v>81</v>
      </c>
    </row>
    <row r="135" s="2" customFormat="1" ht="16.5" customHeight="1">
      <c r="A135" s="38"/>
      <c r="B135" s="39"/>
      <c r="C135" s="204" t="s">
        <v>309</v>
      </c>
      <c r="D135" s="204" t="s">
        <v>147</v>
      </c>
      <c r="E135" s="205" t="s">
        <v>1300</v>
      </c>
      <c r="F135" s="206" t="s">
        <v>1301</v>
      </c>
      <c r="G135" s="207" t="s">
        <v>1258</v>
      </c>
      <c r="H135" s="208">
        <v>1</v>
      </c>
      <c r="I135" s="209"/>
      <c r="J135" s="210">
        <f>ROUND(I135*H135,2)</f>
        <v>0</v>
      </c>
      <c r="K135" s="206" t="s">
        <v>19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152</v>
      </c>
      <c r="AT135" s="215" t="s">
        <v>147</v>
      </c>
      <c r="AU135" s="215" t="s">
        <v>81</v>
      </c>
      <c r="AY135" s="17" t="s">
        <v>144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152</v>
      </c>
      <c r="BM135" s="215" t="s">
        <v>446</v>
      </c>
    </row>
    <row r="136" s="2" customFormat="1">
      <c r="A136" s="38"/>
      <c r="B136" s="39"/>
      <c r="C136" s="40"/>
      <c r="D136" s="217" t="s">
        <v>154</v>
      </c>
      <c r="E136" s="40"/>
      <c r="F136" s="218" t="s">
        <v>1301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154</v>
      </c>
      <c r="AU136" s="17" t="s">
        <v>81</v>
      </c>
    </row>
    <row r="137" s="2" customFormat="1" ht="16.5" customHeight="1">
      <c r="A137" s="38"/>
      <c r="B137" s="39"/>
      <c r="C137" s="204" t="s">
        <v>314</v>
      </c>
      <c r="D137" s="204" t="s">
        <v>147</v>
      </c>
      <c r="E137" s="205" t="s">
        <v>1302</v>
      </c>
      <c r="F137" s="206" t="s">
        <v>1303</v>
      </c>
      <c r="G137" s="207" t="s">
        <v>1255</v>
      </c>
      <c r="H137" s="208">
        <v>1</v>
      </c>
      <c r="I137" s="209"/>
      <c r="J137" s="210">
        <f>ROUND(I137*H137,2)</f>
        <v>0</v>
      </c>
      <c r="K137" s="206" t="s">
        <v>19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152</v>
      </c>
      <c r="AT137" s="215" t="s">
        <v>147</v>
      </c>
      <c r="AU137" s="215" t="s">
        <v>81</v>
      </c>
      <c r="AY137" s="17" t="s">
        <v>144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152</v>
      </c>
      <c r="BM137" s="215" t="s">
        <v>457</v>
      </c>
    </row>
    <row r="138" s="2" customFormat="1">
      <c r="A138" s="38"/>
      <c r="B138" s="39"/>
      <c r="C138" s="40"/>
      <c r="D138" s="217" t="s">
        <v>154</v>
      </c>
      <c r="E138" s="40"/>
      <c r="F138" s="218" t="s">
        <v>1303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154</v>
      </c>
      <c r="AU138" s="17" t="s">
        <v>81</v>
      </c>
    </row>
    <row r="139" s="2" customFormat="1" ht="16.5" customHeight="1">
      <c r="A139" s="38"/>
      <c r="B139" s="39"/>
      <c r="C139" s="204" t="s">
        <v>318</v>
      </c>
      <c r="D139" s="204" t="s">
        <v>147</v>
      </c>
      <c r="E139" s="205" t="s">
        <v>1304</v>
      </c>
      <c r="F139" s="206" t="s">
        <v>1305</v>
      </c>
      <c r="G139" s="207" t="s">
        <v>1255</v>
      </c>
      <c r="H139" s="208">
        <v>1</v>
      </c>
      <c r="I139" s="209"/>
      <c r="J139" s="210">
        <f>ROUND(I139*H139,2)</f>
        <v>0</v>
      </c>
      <c r="K139" s="206" t="s">
        <v>19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152</v>
      </c>
      <c r="AT139" s="215" t="s">
        <v>147</v>
      </c>
      <c r="AU139" s="215" t="s">
        <v>81</v>
      </c>
      <c r="AY139" s="17" t="s">
        <v>144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152</v>
      </c>
      <c r="BM139" s="215" t="s">
        <v>468</v>
      </c>
    </row>
    <row r="140" s="2" customFormat="1">
      <c r="A140" s="38"/>
      <c r="B140" s="39"/>
      <c r="C140" s="40"/>
      <c r="D140" s="217" t="s">
        <v>154</v>
      </c>
      <c r="E140" s="40"/>
      <c r="F140" s="218" t="s">
        <v>1305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154</v>
      </c>
      <c r="AU140" s="17" t="s">
        <v>81</v>
      </c>
    </row>
    <row r="141" s="2" customFormat="1" ht="16.5" customHeight="1">
      <c r="A141" s="38"/>
      <c r="B141" s="39"/>
      <c r="C141" s="204" t="s">
        <v>322</v>
      </c>
      <c r="D141" s="204" t="s">
        <v>147</v>
      </c>
      <c r="E141" s="205" t="s">
        <v>1306</v>
      </c>
      <c r="F141" s="206" t="s">
        <v>1307</v>
      </c>
      <c r="G141" s="207" t="s">
        <v>1255</v>
      </c>
      <c r="H141" s="208">
        <v>1</v>
      </c>
      <c r="I141" s="209"/>
      <c r="J141" s="210">
        <f>ROUND(I141*H141,2)</f>
        <v>0</v>
      </c>
      <c r="K141" s="206" t="s">
        <v>19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152</v>
      </c>
      <c r="AT141" s="215" t="s">
        <v>147</v>
      </c>
      <c r="AU141" s="215" t="s">
        <v>81</v>
      </c>
      <c r="AY141" s="17" t="s">
        <v>144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152</v>
      </c>
      <c r="BM141" s="215" t="s">
        <v>478</v>
      </c>
    </row>
    <row r="142" s="2" customFormat="1">
      <c r="A142" s="38"/>
      <c r="B142" s="39"/>
      <c r="C142" s="40"/>
      <c r="D142" s="217" t="s">
        <v>154</v>
      </c>
      <c r="E142" s="40"/>
      <c r="F142" s="218" t="s">
        <v>1307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154</v>
      </c>
      <c r="AU142" s="17" t="s">
        <v>81</v>
      </c>
    </row>
    <row r="143" s="2" customFormat="1" ht="16.5" customHeight="1">
      <c r="A143" s="38"/>
      <c r="B143" s="39"/>
      <c r="C143" s="204" t="s">
        <v>328</v>
      </c>
      <c r="D143" s="204" t="s">
        <v>147</v>
      </c>
      <c r="E143" s="205" t="s">
        <v>1308</v>
      </c>
      <c r="F143" s="206" t="s">
        <v>1309</v>
      </c>
      <c r="G143" s="207" t="s">
        <v>1255</v>
      </c>
      <c r="H143" s="208">
        <v>1</v>
      </c>
      <c r="I143" s="209"/>
      <c r="J143" s="210">
        <f>ROUND(I143*H143,2)</f>
        <v>0</v>
      </c>
      <c r="K143" s="206" t="s">
        <v>19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152</v>
      </c>
      <c r="AT143" s="215" t="s">
        <v>147</v>
      </c>
      <c r="AU143" s="215" t="s">
        <v>81</v>
      </c>
      <c r="AY143" s="17" t="s">
        <v>144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152</v>
      </c>
      <c r="BM143" s="215" t="s">
        <v>491</v>
      </c>
    </row>
    <row r="144" s="2" customFormat="1">
      <c r="A144" s="38"/>
      <c r="B144" s="39"/>
      <c r="C144" s="40"/>
      <c r="D144" s="217" t="s">
        <v>154</v>
      </c>
      <c r="E144" s="40"/>
      <c r="F144" s="218" t="s">
        <v>1309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154</v>
      </c>
      <c r="AU144" s="17" t="s">
        <v>81</v>
      </c>
    </row>
    <row r="145" s="2" customFormat="1" ht="16.5" customHeight="1">
      <c r="A145" s="38"/>
      <c r="B145" s="39"/>
      <c r="C145" s="204" t="s">
        <v>339</v>
      </c>
      <c r="D145" s="204" t="s">
        <v>147</v>
      </c>
      <c r="E145" s="205" t="s">
        <v>1310</v>
      </c>
      <c r="F145" s="206" t="s">
        <v>1311</v>
      </c>
      <c r="G145" s="207" t="s">
        <v>1255</v>
      </c>
      <c r="H145" s="208">
        <v>1</v>
      </c>
      <c r="I145" s="209"/>
      <c r="J145" s="210">
        <f>ROUND(I145*H145,2)</f>
        <v>0</v>
      </c>
      <c r="K145" s="206" t="s">
        <v>19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152</v>
      </c>
      <c r="AT145" s="215" t="s">
        <v>147</v>
      </c>
      <c r="AU145" s="215" t="s">
        <v>81</v>
      </c>
      <c r="AY145" s="17" t="s">
        <v>144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152</v>
      </c>
      <c r="BM145" s="215" t="s">
        <v>507</v>
      </c>
    </row>
    <row r="146" s="2" customFormat="1">
      <c r="A146" s="38"/>
      <c r="B146" s="39"/>
      <c r="C146" s="40"/>
      <c r="D146" s="217" t="s">
        <v>154</v>
      </c>
      <c r="E146" s="40"/>
      <c r="F146" s="218" t="s">
        <v>1311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154</v>
      </c>
      <c r="AU146" s="17" t="s">
        <v>81</v>
      </c>
    </row>
    <row r="147" s="2" customFormat="1" ht="16.5" customHeight="1">
      <c r="A147" s="38"/>
      <c r="B147" s="39"/>
      <c r="C147" s="204" t="s">
        <v>344</v>
      </c>
      <c r="D147" s="204" t="s">
        <v>147</v>
      </c>
      <c r="E147" s="205" t="s">
        <v>1312</v>
      </c>
      <c r="F147" s="206" t="s">
        <v>1313</v>
      </c>
      <c r="G147" s="207" t="s">
        <v>1255</v>
      </c>
      <c r="H147" s="208">
        <v>1</v>
      </c>
      <c r="I147" s="209"/>
      <c r="J147" s="210">
        <f>ROUND(I147*H147,2)</f>
        <v>0</v>
      </c>
      <c r="K147" s="206" t="s">
        <v>19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152</v>
      </c>
      <c r="AT147" s="215" t="s">
        <v>147</v>
      </c>
      <c r="AU147" s="215" t="s">
        <v>81</v>
      </c>
      <c r="AY147" s="17" t="s">
        <v>144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152</v>
      </c>
      <c r="BM147" s="215" t="s">
        <v>515</v>
      </c>
    </row>
    <row r="148" s="2" customFormat="1">
      <c r="A148" s="38"/>
      <c r="B148" s="39"/>
      <c r="C148" s="40"/>
      <c r="D148" s="217" t="s">
        <v>154</v>
      </c>
      <c r="E148" s="40"/>
      <c r="F148" s="218" t="s">
        <v>1313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154</v>
      </c>
      <c r="AU148" s="17" t="s">
        <v>81</v>
      </c>
    </row>
    <row r="149" s="12" customFormat="1" ht="25.92" customHeight="1">
      <c r="A149" s="12"/>
      <c r="B149" s="188"/>
      <c r="C149" s="189"/>
      <c r="D149" s="190" t="s">
        <v>72</v>
      </c>
      <c r="E149" s="191" t="s">
        <v>1314</v>
      </c>
      <c r="F149" s="191" t="s">
        <v>1314</v>
      </c>
      <c r="G149" s="189"/>
      <c r="H149" s="189"/>
      <c r="I149" s="192"/>
      <c r="J149" s="193">
        <f>BK149</f>
        <v>0</v>
      </c>
      <c r="K149" s="189"/>
      <c r="L149" s="194"/>
      <c r="M149" s="264"/>
      <c r="N149" s="265"/>
      <c r="O149" s="265"/>
      <c r="P149" s="266">
        <v>0</v>
      </c>
      <c r="Q149" s="265"/>
      <c r="R149" s="266">
        <v>0</v>
      </c>
      <c r="S149" s="265"/>
      <c r="T149" s="267"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81</v>
      </c>
      <c r="AT149" s="200" t="s">
        <v>72</v>
      </c>
      <c r="AU149" s="200" t="s">
        <v>73</v>
      </c>
      <c r="AY149" s="199" t="s">
        <v>144</v>
      </c>
      <c r="BK149" s="201">
        <v>0</v>
      </c>
    </row>
    <row r="150" s="2" customFormat="1" ht="6.96" customHeight="1">
      <c r="A150" s="38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5FTCAVchG/oPsxsVHHdhDiVChNRSlmqGpx9St4tS5KINWn9TL9d5IuKNgBESf3myJ1BnfnFOqSotsHb24m/DmA==" hashValue="QYhPg1+n6mSCUVujJaXJMSYTLTAXM04NpM+cYaNXYfwihdbRZ7ciJdHdOZ0OQ0tIEGQArMUaEHHbkaiip+bWAw==" algorithmName="SHA-512" password="CC35"/>
  <autoFilter ref="C82:K14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gynekologicko-porodního a novorozeneckého oddělení nemocnice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1315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">
        <v>34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36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ROUND((SUM(BE83:BE160)),  2)</f>
        <v>0</v>
      </c>
      <c r="G33" s="38"/>
      <c r="H33" s="38"/>
      <c r="I33" s="148">
        <v>0.20999999999999999</v>
      </c>
      <c r="J33" s="147">
        <f>ROUND(((SUM(BE83:BE160))*I33),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ROUND((SUM(BF83:BF160)),  2)</f>
        <v>0</v>
      </c>
      <c r="G34" s="38"/>
      <c r="H34" s="38"/>
      <c r="I34" s="148">
        <v>0.14999999999999999</v>
      </c>
      <c r="J34" s="147">
        <f>ROUND(((SUM(BF83:BF160))*I34),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ROUND((SUM(BG83:BG160)),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ROUND((SUM(BH83:BH160)),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ROUND((SUM(BI83:BI160)),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gynekologicko-porodního a novorozeneckého oddělení nemocnice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VZT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Havíčov, p.o.</v>
      </c>
      <c r="G52" s="40"/>
      <c r="H52" s="40"/>
      <c r="I52" s="32" t="s">
        <v>23</v>
      </c>
      <c r="J52" s="72" t="str">
        <f>IF(J12="","",J12)</f>
        <v>7. 11. 2023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1316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1317</v>
      </c>
      <c r="E61" s="168"/>
      <c r="F61" s="168"/>
      <c r="G61" s="168"/>
      <c r="H61" s="168"/>
      <c r="I61" s="168"/>
      <c r="J61" s="169">
        <f>J103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1318</v>
      </c>
      <c r="E62" s="168"/>
      <c r="F62" s="168"/>
      <c r="G62" s="168"/>
      <c r="H62" s="168"/>
      <c r="I62" s="168"/>
      <c r="J62" s="169">
        <f>J118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1319</v>
      </c>
      <c r="E63" s="168"/>
      <c r="F63" s="168"/>
      <c r="G63" s="168"/>
      <c r="H63" s="168"/>
      <c r="I63" s="168"/>
      <c r="J63" s="169">
        <f>J135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129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Rekonstrukce gynekologicko-porodního a novorozeneckého oddělení nemocnice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100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04 - VZT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Nemocnice Havíčov, p.o.</v>
      </c>
      <c r="G77" s="40"/>
      <c r="H77" s="40"/>
      <c r="I77" s="32" t="s">
        <v>23</v>
      </c>
      <c r="J77" s="72" t="str">
        <f>IF(J12="","",J12)</f>
        <v>7. 11. 2023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31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33</v>
      </c>
      <c r="J80" s="36" t="str">
        <f>E24</f>
        <v>Amun Pro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130</v>
      </c>
      <c r="D82" s="180" t="s">
        <v>58</v>
      </c>
      <c r="E82" s="180" t="s">
        <v>54</v>
      </c>
      <c r="F82" s="180" t="s">
        <v>55</v>
      </c>
      <c r="G82" s="180" t="s">
        <v>131</v>
      </c>
      <c r="H82" s="180" t="s">
        <v>132</v>
      </c>
      <c r="I82" s="180" t="s">
        <v>133</v>
      </c>
      <c r="J82" s="180" t="s">
        <v>104</v>
      </c>
      <c r="K82" s="181" t="s">
        <v>134</v>
      </c>
      <c r="L82" s="182"/>
      <c r="M82" s="92" t="s">
        <v>19</v>
      </c>
      <c r="N82" s="93" t="s">
        <v>43</v>
      </c>
      <c r="O82" s="93" t="s">
        <v>135</v>
      </c>
      <c r="P82" s="93" t="s">
        <v>136</v>
      </c>
      <c r="Q82" s="93" t="s">
        <v>137</v>
      </c>
      <c r="R82" s="93" t="s">
        <v>138</v>
      </c>
      <c r="S82" s="93" t="s">
        <v>139</v>
      </c>
      <c r="T82" s="94" t="s">
        <v>140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141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P84+P103+P118+P135</f>
        <v>0</v>
      </c>
      <c r="Q83" s="96"/>
      <c r="R83" s="185">
        <f>R84+R103+R118+R135</f>
        <v>0</v>
      </c>
      <c r="S83" s="96"/>
      <c r="T83" s="186">
        <f>T84+T103+T118+T135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72</v>
      </c>
      <c r="AU83" s="17" t="s">
        <v>105</v>
      </c>
      <c r="BK83" s="187">
        <f>BK84+BK103+BK118+BK135</f>
        <v>0</v>
      </c>
    </row>
    <row r="84" s="12" customFormat="1" ht="25.92" customHeight="1">
      <c r="A84" s="12"/>
      <c r="B84" s="188"/>
      <c r="C84" s="189"/>
      <c r="D84" s="190" t="s">
        <v>72</v>
      </c>
      <c r="E84" s="191" t="s">
        <v>1320</v>
      </c>
      <c r="F84" s="191" t="s">
        <v>1321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SUM(P85:P102)</f>
        <v>0</v>
      </c>
      <c r="Q84" s="196"/>
      <c r="R84" s="197">
        <f>SUM(R85:R102)</f>
        <v>0</v>
      </c>
      <c r="S84" s="196"/>
      <c r="T84" s="198">
        <f>SUM(T85:T102)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73</v>
      </c>
      <c r="AY84" s="199" t="s">
        <v>144</v>
      </c>
      <c r="BK84" s="201">
        <f>SUM(BK85:BK102)</f>
        <v>0</v>
      </c>
    </row>
    <row r="85" s="2" customFormat="1" ht="37.8" customHeight="1">
      <c r="A85" s="38"/>
      <c r="B85" s="39"/>
      <c r="C85" s="204" t="s">
        <v>73</v>
      </c>
      <c r="D85" s="204" t="s">
        <v>147</v>
      </c>
      <c r="E85" s="205" t="s">
        <v>1322</v>
      </c>
      <c r="F85" s="206" t="s">
        <v>1323</v>
      </c>
      <c r="G85" s="207" t="s">
        <v>1258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152</v>
      </c>
      <c r="AT85" s="215" t="s">
        <v>147</v>
      </c>
      <c r="AU85" s="215" t="s">
        <v>81</v>
      </c>
      <c r="AY85" s="17" t="s">
        <v>144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152</v>
      </c>
      <c r="BM85" s="215" t="s">
        <v>83</v>
      </c>
    </row>
    <row r="86" s="2" customFormat="1">
      <c r="A86" s="38"/>
      <c r="B86" s="39"/>
      <c r="C86" s="40"/>
      <c r="D86" s="217" t="s">
        <v>154</v>
      </c>
      <c r="E86" s="40"/>
      <c r="F86" s="218" t="s">
        <v>1323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154</v>
      </c>
      <c r="AU86" s="17" t="s">
        <v>81</v>
      </c>
    </row>
    <row r="87" s="2" customFormat="1" ht="33" customHeight="1">
      <c r="A87" s="38"/>
      <c r="B87" s="39"/>
      <c r="C87" s="204" t="s">
        <v>73</v>
      </c>
      <c r="D87" s="204" t="s">
        <v>147</v>
      </c>
      <c r="E87" s="205" t="s">
        <v>1324</v>
      </c>
      <c r="F87" s="206" t="s">
        <v>1325</v>
      </c>
      <c r="G87" s="207" t="s">
        <v>1258</v>
      </c>
      <c r="H87" s="208">
        <v>1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152</v>
      </c>
      <c r="AT87" s="215" t="s">
        <v>147</v>
      </c>
      <c r="AU87" s="215" t="s">
        <v>81</v>
      </c>
      <c r="AY87" s="17" t="s">
        <v>144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152</v>
      </c>
      <c r="BM87" s="215" t="s">
        <v>152</v>
      </c>
    </row>
    <row r="88" s="2" customFormat="1">
      <c r="A88" s="38"/>
      <c r="B88" s="39"/>
      <c r="C88" s="40"/>
      <c r="D88" s="217" t="s">
        <v>154</v>
      </c>
      <c r="E88" s="40"/>
      <c r="F88" s="218" t="s">
        <v>1325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154</v>
      </c>
      <c r="AU88" s="17" t="s">
        <v>81</v>
      </c>
    </row>
    <row r="89" s="2" customFormat="1" ht="16.5" customHeight="1">
      <c r="A89" s="38"/>
      <c r="B89" s="39"/>
      <c r="C89" s="204" t="s">
        <v>73</v>
      </c>
      <c r="D89" s="204" t="s">
        <v>147</v>
      </c>
      <c r="E89" s="205" t="s">
        <v>1326</v>
      </c>
      <c r="F89" s="206" t="s">
        <v>1327</v>
      </c>
      <c r="G89" s="207" t="s">
        <v>1255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152</v>
      </c>
      <c r="AT89" s="215" t="s">
        <v>147</v>
      </c>
      <c r="AU89" s="215" t="s">
        <v>81</v>
      </c>
      <c r="AY89" s="17" t="s">
        <v>144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152</v>
      </c>
      <c r="BM89" s="215" t="s">
        <v>167</v>
      </c>
    </row>
    <row r="90" s="2" customFormat="1">
      <c r="A90" s="38"/>
      <c r="B90" s="39"/>
      <c r="C90" s="40"/>
      <c r="D90" s="217" t="s">
        <v>154</v>
      </c>
      <c r="E90" s="40"/>
      <c r="F90" s="218" t="s">
        <v>1327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154</v>
      </c>
      <c r="AU90" s="17" t="s">
        <v>81</v>
      </c>
    </row>
    <row r="91" s="2" customFormat="1" ht="33" customHeight="1">
      <c r="A91" s="38"/>
      <c r="B91" s="39"/>
      <c r="C91" s="204" t="s">
        <v>73</v>
      </c>
      <c r="D91" s="204" t="s">
        <v>147</v>
      </c>
      <c r="E91" s="205" t="s">
        <v>1328</v>
      </c>
      <c r="F91" s="206" t="s">
        <v>1329</v>
      </c>
      <c r="G91" s="207" t="s">
        <v>1330</v>
      </c>
      <c r="H91" s="208">
        <v>36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152</v>
      </c>
      <c r="AT91" s="215" t="s">
        <v>147</v>
      </c>
      <c r="AU91" s="215" t="s">
        <v>81</v>
      </c>
      <c r="AY91" s="17" t="s">
        <v>144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152</v>
      </c>
      <c r="BM91" s="215" t="s">
        <v>195</v>
      </c>
    </row>
    <row r="92" s="2" customFormat="1">
      <c r="A92" s="38"/>
      <c r="B92" s="39"/>
      <c r="C92" s="40"/>
      <c r="D92" s="217" t="s">
        <v>154</v>
      </c>
      <c r="E92" s="40"/>
      <c r="F92" s="218" t="s">
        <v>1329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154</v>
      </c>
      <c r="AU92" s="17" t="s">
        <v>81</v>
      </c>
    </row>
    <row r="93" s="2" customFormat="1" ht="24.15" customHeight="1">
      <c r="A93" s="38"/>
      <c r="B93" s="39"/>
      <c r="C93" s="204" t="s">
        <v>73</v>
      </c>
      <c r="D93" s="204" t="s">
        <v>147</v>
      </c>
      <c r="E93" s="205" t="s">
        <v>1331</v>
      </c>
      <c r="F93" s="206" t="s">
        <v>1332</v>
      </c>
      <c r="G93" s="207" t="s">
        <v>161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152</v>
      </c>
      <c r="AT93" s="215" t="s">
        <v>147</v>
      </c>
      <c r="AU93" s="215" t="s">
        <v>81</v>
      </c>
      <c r="AY93" s="17" t="s">
        <v>144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152</v>
      </c>
      <c r="BM93" s="215" t="s">
        <v>214</v>
      </c>
    </row>
    <row r="94" s="2" customFormat="1">
      <c r="A94" s="38"/>
      <c r="B94" s="39"/>
      <c r="C94" s="40"/>
      <c r="D94" s="217" t="s">
        <v>154</v>
      </c>
      <c r="E94" s="40"/>
      <c r="F94" s="218" t="s">
        <v>1332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154</v>
      </c>
      <c r="AU94" s="17" t="s">
        <v>81</v>
      </c>
    </row>
    <row r="95" s="2" customFormat="1" ht="24.15" customHeight="1">
      <c r="A95" s="38"/>
      <c r="B95" s="39"/>
      <c r="C95" s="204" t="s">
        <v>73</v>
      </c>
      <c r="D95" s="204" t="s">
        <v>147</v>
      </c>
      <c r="E95" s="205" t="s">
        <v>1333</v>
      </c>
      <c r="F95" s="206" t="s">
        <v>1334</v>
      </c>
      <c r="G95" s="207" t="s">
        <v>1255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152</v>
      </c>
      <c r="AT95" s="215" t="s">
        <v>147</v>
      </c>
      <c r="AU95" s="215" t="s">
        <v>81</v>
      </c>
      <c r="AY95" s="17" t="s">
        <v>144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152</v>
      </c>
      <c r="BM95" s="215" t="s">
        <v>227</v>
      </c>
    </row>
    <row r="96" s="2" customFormat="1">
      <c r="A96" s="38"/>
      <c r="B96" s="39"/>
      <c r="C96" s="40"/>
      <c r="D96" s="217" t="s">
        <v>154</v>
      </c>
      <c r="E96" s="40"/>
      <c r="F96" s="218" t="s">
        <v>1335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154</v>
      </c>
      <c r="AU96" s="17" t="s">
        <v>81</v>
      </c>
    </row>
    <row r="97" s="2" customFormat="1" ht="21.75" customHeight="1">
      <c r="A97" s="38"/>
      <c r="B97" s="39"/>
      <c r="C97" s="204" t="s">
        <v>73</v>
      </c>
      <c r="D97" s="204" t="s">
        <v>147</v>
      </c>
      <c r="E97" s="205" t="s">
        <v>1336</v>
      </c>
      <c r="F97" s="206" t="s">
        <v>1337</v>
      </c>
      <c r="G97" s="207" t="s">
        <v>1330</v>
      </c>
      <c r="H97" s="208">
        <v>10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152</v>
      </c>
      <c r="AT97" s="215" t="s">
        <v>147</v>
      </c>
      <c r="AU97" s="215" t="s">
        <v>81</v>
      </c>
      <c r="AY97" s="17" t="s">
        <v>144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152</v>
      </c>
      <c r="BM97" s="215" t="s">
        <v>235</v>
      </c>
    </row>
    <row r="98" s="2" customFormat="1">
      <c r="A98" s="38"/>
      <c r="B98" s="39"/>
      <c r="C98" s="40"/>
      <c r="D98" s="217" t="s">
        <v>154</v>
      </c>
      <c r="E98" s="40"/>
      <c r="F98" s="218" t="s">
        <v>1337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154</v>
      </c>
      <c r="AU98" s="17" t="s">
        <v>81</v>
      </c>
    </row>
    <row r="99" s="2" customFormat="1" ht="16.5" customHeight="1">
      <c r="A99" s="38"/>
      <c r="B99" s="39"/>
      <c r="C99" s="204" t="s">
        <v>73</v>
      </c>
      <c r="D99" s="204" t="s">
        <v>147</v>
      </c>
      <c r="E99" s="205" t="s">
        <v>1338</v>
      </c>
      <c r="F99" s="206" t="s">
        <v>1339</v>
      </c>
      <c r="G99" s="207" t="s">
        <v>1330</v>
      </c>
      <c r="H99" s="208">
        <v>32.5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152</v>
      </c>
      <c r="AT99" s="215" t="s">
        <v>147</v>
      </c>
      <c r="AU99" s="215" t="s">
        <v>81</v>
      </c>
      <c r="AY99" s="17" t="s">
        <v>144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152</v>
      </c>
      <c r="BM99" s="215" t="s">
        <v>247</v>
      </c>
    </row>
    <row r="100" s="2" customFormat="1">
      <c r="A100" s="38"/>
      <c r="B100" s="39"/>
      <c r="C100" s="40"/>
      <c r="D100" s="217" t="s">
        <v>154</v>
      </c>
      <c r="E100" s="40"/>
      <c r="F100" s="218" t="s">
        <v>1339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154</v>
      </c>
      <c r="AU100" s="17" t="s">
        <v>81</v>
      </c>
    </row>
    <row r="101" s="2" customFormat="1" ht="16.5" customHeight="1">
      <c r="A101" s="38"/>
      <c r="B101" s="39"/>
      <c r="C101" s="204" t="s">
        <v>73</v>
      </c>
      <c r="D101" s="204" t="s">
        <v>147</v>
      </c>
      <c r="E101" s="205" t="s">
        <v>1340</v>
      </c>
      <c r="F101" s="206" t="s">
        <v>1341</v>
      </c>
      <c r="G101" s="207" t="s">
        <v>503</v>
      </c>
      <c r="H101" s="208">
        <v>30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152</v>
      </c>
      <c r="AT101" s="215" t="s">
        <v>147</v>
      </c>
      <c r="AU101" s="215" t="s">
        <v>81</v>
      </c>
      <c r="AY101" s="17" t="s">
        <v>144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152</v>
      </c>
      <c r="BM101" s="215" t="s">
        <v>261</v>
      </c>
    </row>
    <row r="102" s="2" customFormat="1">
      <c r="A102" s="38"/>
      <c r="B102" s="39"/>
      <c r="C102" s="40"/>
      <c r="D102" s="217" t="s">
        <v>154</v>
      </c>
      <c r="E102" s="40"/>
      <c r="F102" s="218" t="s">
        <v>1341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154</v>
      </c>
      <c r="AU102" s="17" t="s">
        <v>81</v>
      </c>
    </row>
    <row r="103" s="12" customFormat="1" ht="25.92" customHeight="1">
      <c r="A103" s="12"/>
      <c r="B103" s="188"/>
      <c r="C103" s="189"/>
      <c r="D103" s="190" t="s">
        <v>72</v>
      </c>
      <c r="E103" s="191" t="s">
        <v>1342</v>
      </c>
      <c r="F103" s="191" t="s">
        <v>1343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SUM(P104:P117)</f>
        <v>0</v>
      </c>
      <c r="Q103" s="196"/>
      <c r="R103" s="197">
        <f>SUM(R104:R117)</f>
        <v>0</v>
      </c>
      <c r="S103" s="196"/>
      <c r="T103" s="198">
        <f>SUM(T104:T117)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81</v>
      </c>
      <c r="AT103" s="200" t="s">
        <v>72</v>
      </c>
      <c r="AU103" s="200" t="s">
        <v>73</v>
      </c>
      <c r="AY103" s="199" t="s">
        <v>144</v>
      </c>
      <c r="BK103" s="201">
        <f>SUM(BK104:BK117)</f>
        <v>0</v>
      </c>
    </row>
    <row r="104" s="2" customFormat="1" ht="37.8" customHeight="1">
      <c r="A104" s="38"/>
      <c r="B104" s="39"/>
      <c r="C104" s="204" t="s">
        <v>73</v>
      </c>
      <c r="D104" s="204" t="s">
        <v>147</v>
      </c>
      <c r="E104" s="205" t="s">
        <v>1322</v>
      </c>
      <c r="F104" s="206" t="s">
        <v>1323</v>
      </c>
      <c r="G104" s="207" t="s">
        <v>1258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152</v>
      </c>
      <c r="AT104" s="215" t="s">
        <v>147</v>
      </c>
      <c r="AU104" s="215" t="s">
        <v>81</v>
      </c>
      <c r="AY104" s="17" t="s">
        <v>144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152</v>
      </c>
      <c r="BM104" s="215" t="s">
        <v>276</v>
      </c>
    </row>
    <row r="105" s="2" customFormat="1">
      <c r="A105" s="38"/>
      <c r="B105" s="39"/>
      <c r="C105" s="40"/>
      <c r="D105" s="217" t="s">
        <v>154</v>
      </c>
      <c r="E105" s="40"/>
      <c r="F105" s="218" t="s">
        <v>1323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154</v>
      </c>
      <c r="AU105" s="17" t="s">
        <v>81</v>
      </c>
    </row>
    <row r="106" s="2" customFormat="1" ht="33" customHeight="1">
      <c r="A106" s="38"/>
      <c r="B106" s="39"/>
      <c r="C106" s="204" t="s">
        <v>73</v>
      </c>
      <c r="D106" s="204" t="s">
        <v>147</v>
      </c>
      <c r="E106" s="205" t="s">
        <v>1324</v>
      </c>
      <c r="F106" s="206" t="s">
        <v>1325</v>
      </c>
      <c r="G106" s="207" t="s">
        <v>1258</v>
      </c>
      <c r="H106" s="208">
        <v>1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152</v>
      </c>
      <c r="AT106" s="215" t="s">
        <v>147</v>
      </c>
      <c r="AU106" s="215" t="s">
        <v>81</v>
      </c>
      <c r="AY106" s="17" t="s">
        <v>144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152</v>
      </c>
      <c r="BM106" s="215" t="s">
        <v>287</v>
      </c>
    </row>
    <row r="107" s="2" customFormat="1">
      <c r="A107" s="38"/>
      <c r="B107" s="39"/>
      <c r="C107" s="40"/>
      <c r="D107" s="217" t="s">
        <v>154</v>
      </c>
      <c r="E107" s="40"/>
      <c r="F107" s="218" t="s">
        <v>1325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154</v>
      </c>
      <c r="AU107" s="17" t="s">
        <v>81</v>
      </c>
    </row>
    <row r="108" s="2" customFormat="1" ht="16.5" customHeight="1">
      <c r="A108" s="38"/>
      <c r="B108" s="39"/>
      <c r="C108" s="204" t="s">
        <v>73</v>
      </c>
      <c r="D108" s="204" t="s">
        <v>147</v>
      </c>
      <c r="E108" s="205" t="s">
        <v>1326</v>
      </c>
      <c r="F108" s="206" t="s">
        <v>1327</v>
      </c>
      <c r="G108" s="207" t="s">
        <v>1255</v>
      </c>
      <c r="H108" s="208">
        <v>1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152</v>
      </c>
      <c r="AT108" s="215" t="s">
        <v>147</v>
      </c>
      <c r="AU108" s="215" t="s">
        <v>81</v>
      </c>
      <c r="AY108" s="17" t="s">
        <v>144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152</v>
      </c>
      <c r="BM108" s="215" t="s">
        <v>299</v>
      </c>
    </row>
    <row r="109" s="2" customFormat="1">
      <c r="A109" s="38"/>
      <c r="B109" s="39"/>
      <c r="C109" s="40"/>
      <c r="D109" s="217" t="s">
        <v>154</v>
      </c>
      <c r="E109" s="40"/>
      <c r="F109" s="218" t="s">
        <v>1327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154</v>
      </c>
      <c r="AU109" s="17" t="s">
        <v>81</v>
      </c>
    </row>
    <row r="110" s="2" customFormat="1" ht="33" customHeight="1">
      <c r="A110" s="38"/>
      <c r="B110" s="39"/>
      <c r="C110" s="204" t="s">
        <v>73</v>
      </c>
      <c r="D110" s="204" t="s">
        <v>147</v>
      </c>
      <c r="E110" s="205" t="s">
        <v>1328</v>
      </c>
      <c r="F110" s="206" t="s">
        <v>1329</v>
      </c>
      <c r="G110" s="207" t="s">
        <v>1330</v>
      </c>
      <c r="H110" s="208">
        <v>36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152</v>
      </c>
      <c r="AT110" s="215" t="s">
        <v>147</v>
      </c>
      <c r="AU110" s="215" t="s">
        <v>81</v>
      </c>
      <c r="AY110" s="17" t="s">
        <v>144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152</v>
      </c>
      <c r="BM110" s="215" t="s">
        <v>314</v>
      </c>
    </row>
    <row r="111" s="2" customFormat="1">
      <c r="A111" s="38"/>
      <c r="B111" s="39"/>
      <c r="C111" s="40"/>
      <c r="D111" s="217" t="s">
        <v>154</v>
      </c>
      <c r="E111" s="40"/>
      <c r="F111" s="218" t="s">
        <v>1329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154</v>
      </c>
      <c r="AU111" s="17" t="s">
        <v>81</v>
      </c>
    </row>
    <row r="112" s="2" customFormat="1" ht="24.15" customHeight="1">
      <c r="A112" s="38"/>
      <c r="B112" s="39"/>
      <c r="C112" s="204" t="s">
        <v>73</v>
      </c>
      <c r="D112" s="204" t="s">
        <v>147</v>
      </c>
      <c r="E112" s="205" t="s">
        <v>1331</v>
      </c>
      <c r="F112" s="206" t="s">
        <v>1332</v>
      </c>
      <c r="G112" s="207" t="s">
        <v>161</v>
      </c>
      <c r="H112" s="208">
        <v>1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152</v>
      </c>
      <c r="AT112" s="215" t="s">
        <v>147</v>
      </c>
      <c r="AU112" s="215" t="s">
        <v>81</v>
      </c>
      <c r="AY112" s="17" t="s">
        <v>144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152</v>
      </c>
      <c r="BM112" s="215" t="s">
        <v>322</v>
      </c>
    </row>
    <row r="113" s="2" customFormat="1">
      <c r="A113" s="38"/>
      <c r="B113" s="39"/>
      <c r="C113" s="40"/>
      <c r="D113" s="217" t="s">
        <v>154</v>
      </c>
      <c r="E113" s="40"/>
      <c r="F113" s="218" t="s">
        <v>1332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154</v>
      </c>
      <c r="AU113" s="17" t="s">
        <v>81</v>
      </c>
    </row>
    <row r="114" s="2" customFormat="1" ht="24.15" customHeight="1">
      <c r="A114" s="38"/>
      <c r="B114" s="39"/>
      <c r="C114" s="204" t="s">
        <v>73</v>
      </c>
      <c r="D114" s="204" t="s">
        <v>147</v>
      </c>
      <c r="E114" s="205" t="s">
        <v>1333</v>
      </c>
      <c r="F114" s="206" t="s">
        <v>1334</v>
      </c>
      <c r="G114" s="207" t="s">
        <v>1255</v>
      </c>
      <c r="H114" s="208">
        <v>1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152</v>
      </c>
      <c r="AT114" s="215" t="s">
        <v>147</v>
      </c>
      <c r="AU114" s="215" t="s">
        <v>81</v>
      </c>
      <c r="AY114" s="17" t="s">
        <v>144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152</v>
      </c>
      <c r="BM114" s="215" t="s">
        <v>339</v>
      </c>
    </row>
    <row r="115" s="2" customFormat="1">
      <c r="A115" s="38"/>
      <c r="B115" s="39"/>
      <c r="C115" s="40"/>
      <c r="D115" s="217" t="s">
        <v>154</v>
      </c>
      <c r="E115" s="40"/>
      <c r="F115" s="218" t="s">
        <v>1335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154</v>
      </c>
      <c r="AU115" s="17" t="s">
        <v>81</v>
      </c>
    </row>
    <row r="116" s="2" customFormat="1" ht="16.5" customHeight="1">
      <c r="A116" s="38"/>
      <c r="B116" s="39"/>
      <c r="C116" s="204" t="s">
        <v>73</v>
      </c>
      <c r="D116" s="204" t="s">
        <v>147</v>
      </c>
      <c r="E116" s="205" t="s">
        <v>1340</v>
      </c>
      <c r="F116" s="206" t="s">
        <v>1341</v>
      </c>
      <c r="G116" s="207" t="s">
        <v>503</v>
      </c>
      <c r="H116" s="208">
        <v>30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152</v>
      </c>
      <c r="AT116" s="215" t="s">
        <v>147</v>
      </c>
      <c r="AU116" s="215" t="s">
        <v>81</v>
      </c>
      <c r="AY116" s="17" t="s">
        <v>144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152</v>
      </c>
      <c r="BM116" s="215" t="s">
        <v>312</v>
      </c>
    </row>
    <row r="117" s="2" customFormat="1">
      <c r="A117" s="38"/>
      <c r="B117" s="39"/>
      <c r="C117" s="40"/>
      <c r="D117" s="217" t="s">
        <v>154</v>
      </c>
      <c r="E117" s="40"/>
      <c r="F117" s="218" t="s">
        <v>1341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154</v>
      </c>
      <c r="AU117" s="17" t="s">
        <v>81</v>
      </c>
    </row>
    <row r="118" s="12" customFormat="1" ht="25.92" customHeight="1">
      <c r="A118" s="12"/>
      <c r="B118" s="188"/>
      <c r="C118" s="189"/>
      <c r="D118" s="190" t="s">
        <v>72</v>
      </c>
      <c r="E118" s="191" t="s">
        <v>1344</v>
      </c>
      <c r="F118" s="191" t="s">
        <v>1345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SUM(P119:P134)</f>
        <v>0</v>
      </c>
      <c r="Q118" s="196"/>
      <c r="R118" s="197">
        <f>SUM(R119:R134)</f>
        <v>0</v>
      </c>
      <c r="S118" s="196"/>
      <c r="T118" s="198">
        <f>SUM(T119:T134)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9" t="s">
        <v>81</v>
      </c>
      <c r="AT118" s="200" t="s">
        <v>72</v>
      </c>
      <c r="AU118" s="200" t="s">
        <v>73</v>
      </c>
      <c r="AY118" s="199" t="s">
        <v>144</v>
      </c>
      <c r="BK118" s="201">
        <f>SUM(BK119:BK134)</f>
        <v>0</v>
      </c>
    </row>
    <row r="119" s="2" customFormat="1" ht="16.5" customHeight="1">
      <c r="A119" s="38"/>
      <c r="B119" s="39"/>
      <c r="C119" s="204" t="s">
        <v>73</v>
      </c>
      <c r="D119" s="204" t="s">
        <v>147</v>
      </c>
      <c r="E119" s="205" t="s">
        <v>1346</v>
      </c>
      <c r="F119" s="206" t="s">
        <v>1347</v>
      </c>
      <c r="G119" s="207" t="s">
        <v>1258</v>
      </c>
      <c r="H119" s="208">
        <v>1</v>
      </c>
      <c r="I119" s="209"/>
      <c r="J119" s="210">
        <f>ROUND(I119*H119,2)</f>
        <v>0</v>
      </c>
      <c r="K119" s="206" t="s">
        <v>19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152</v>
      </c>
      <c r="AT119" s="215" t="s">
        <v>147</v>
      </c>
      <c r="AU119" s="215" t="s">
        <v>81</v>
      </c>
      <c r="AY119" s="17" t="s">
        <v>144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152</v>
      </c>
      <c r="BM119" s="215" t="s">
        <v>983</v>
      </c>
    </row>
    <row r="120" s="2" customFormat="1">
      <c r="A120" s="38"/>
      <c r="B120" s="39"/>
      <c r="C120" s="40"/>
      <c r="D120" s="217" t="s">
        <v>154</v>
      </c>
      <c r="E120" s="40"/>
      <c r="F120" s="218" t="s">
        <v>1347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154</v>
      </c>
      <c r="AU120" s="17" t="s">
        <v>81</v>
      </c>
    </row>
    <row r="121" s="2" customFormat="1" ht="33" customHeight="1">
      <c r="A121" s="38"/>
      <c r="B121" s="39"/>
      <c r="C121" s="204" t="s">
        <v>73</v>
      </c>
      <c r="D121" s="204" t="s">
        <v>147</v>
      </c>
      <c r="E121" s="205" t="s">
        <v>1328</v>
      </c>
      <c r="F121" s="206" t="s">
        <v>1329</v>
      </c>
      <c r="G121" s="207" t="s">
        <v>1330</v>
      </c>
      <c r="H121" s="208">
        <v>4</v>
      </c>
      <c r="I121" s="209"/>
      <c r="J121" s="210">
        <f>ROUND(I121*H121,2)</f>
        <v>0</v>
      </c>
      <c r="K121" s="206" t="s">
        <v>19</v>
      </c>
      <c r="L121" s="44"/>
      <c r="M121" s="211" t="s">
        <v>19</v>
      </c>
      <c r="N121" s="212" t="s">
        <v>44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152</v>
      </c>
      <c r="AT121" s="215" t="s">
        <v>147</v>
      </c>
      <c r="AU121" s="215" t="s">
        <v>81</v>
      </c>
      <c r="AY121" s="17" t="s">
        <v>144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81</v>
      </c>
      <c r="BK121" s="216">
        <f>ROUND(I121*H121,2)</f>
        <v>0</v>
      </c>
      <c r="BL121" s="17" t="s">
        <v>152</v>
      </c>
      <c r="BM121" s="215" t="s">
        <v>365</v>
      </c>
    </row>
    <row r="122" s="2" customFormat="1">
      <c r="A122" s="38"/>
      <c r="B122" s="39"/>
      <c r="C122" s="40"/>
      <c r="D122" s="217" t="s">
        <v>154</v>
      </c>
      <c r="E122" s="40"/>
      <c r="F122" s="218" t="s">
        <v>1329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154</v>
      </c>
      <c r="AU122" s="17" t="s">
        <v>81</v>
      </c>
    </row>
    <row r="123" s="2" customFormat="1" ht="24.15" customHeight="1">
      <c r="A123" s="38"/>
      <c r="B123" s="39"/>
      <c r="C123" s="204" t="s">
        <v>73</v>
      </c>
      <c r="D123" s="204" t="s">
        <v>147</v>
      </c>
      <c r="E123" s="205" t="s">
        <v>1331</v>
      </c>
      <c r="F123" s="206" t="s">
        <v>1332</v>
      </c>
      <c r="G123" s="207" t="s">
        <v>161</v>
      </c>
      <c r="H123" s="208">
        <v>0.5</v>
      </c>
      <c r="I123" s="209"/>
      <c r="J123" s="210">
        <f>ROUND(I123*H123,2)</f>
        <v>0</v>
      </c>
      <c r="K123" s="206" t="s">
        <v>19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152</v>
      </c>
      <c r="AT123" s="215" t="s">
        <v>147</v>
      </c>
      <c r="AU123" s="215" t="s">
        <v>81</v>
      </c>
      <c r="AY123" s="17" t="s">
        <v>144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152</v>
      </c>
      <c r="BM123" s="215" t="s">
        <v>375</v>
      </c>
    </row>
    <row r="124" s="2" customFormat="1">
      <c r="A124" s="38"/>
      <c r="B124" s="39"/>
      <c r="C124" s="40"/>
      <c r="D124" s="217" t="s">
        <v>154</v>
      </c>
      <c r="E124" s="40"/>
      <c r="F124" s="218" t="s">
        <v>1332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154</v>
      </c>
      <c r="AU124" s="17" t="s">
        <v>81</v>
      </c>
    </row>
    <row r="125" s="2" customFormat="1" ht="16.5" customHeight="1">
      <c r="A125" s="38"/>
      <c r="B125" s="39"/>
      <c r="C125" s="204" t="s">
        <v>73</v>
      </c>
      <c r="D125" s="204" t="s">
        <v>147</v>
      </c>
      <c r="E125" s="205" t="s">
        <v>1348</v>
      </c>
      <c r="F125" s="206" t="s">
        <v>1349</v>
      </c>
      <c r="G125" s="207" t="s">
        <v>1255</v>
      </c>
      <c r="H125" s="208">
        <v>1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152</v>
      </c>
      <c r="AT125" s="215" t="s">
        <v>147</v>
      </c>
      <c r="AU125" s="215" t="s">
        <v>81</v>
      </c>
      <c r="AY125" s="17" t="s">
        <v>144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152</v>
      </c>
      <c r="BM125" s="215" t="s">
        <v>389</v>
      </c>
    </row>
    <row r="126" s="2" customFormat="1">
      <c r="A126" s="38"/>
      <c r="B126" s="39"/>
      <c r="C126" s="40"/>
      <c r="D126" s="217" t="s">
        <v>154</v>
      </c>
      <c r="E126" s="40"/>
      <c r="F126" s="218" t="s">
        <v>1349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154</v>
      </c>
      <c r="AU126" s="17" t="s">
        <v>81</v>
      </c>
    </row>
    <row r="127" s="2" customFormat="1" ht="16.5" customHeight="1">
      <c r="A127" s="38"/>
      <c r="B127" s="39"/>
      <c r="C127" s="204" t="s">
        <v>73</v>
      </c>
      <c r="D127" s="204" t="s">
        <v>147</v>
      </c>
      <c r="E127" s="205" t="s">
        <v>1326</v>
      </c>
      <c r="F127" s="206" t="s">
        <v>1327</v>
      </c>
      <c r="G127" s="207" t="s">
        <v>1255</v>
      </c>
      <c r="H127" s="208">
        <v>1</v>
      </c>
      <c r="I127" s="209"/>
      <c r="J127" s="210">
        <f>ROUND(I127*H127,2)</f>
        <v>0</v>
      </c>
      <c r="K127" s="206" t="s">
        <v>19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152</v>
      </c>
      <c r="AT127" s="215" t="s">
        <v>147</v>
      </c>
      <c r="AU127" s="215" t="s">
        <v>81</v>
      </c>
      <c r="AY127" s="17" t="s">
        <v>144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152</v>
      </c>
      <c r="BM127" s="215" t="s">
        <v>403</v>
      </c>
    </row>
    <row r="128" s="2" customFormat="1">
      <c r="A128" s="38"/>
      <c r="B128" s="39"/>
      <c r="C128" s="40"/>
      <c r="D128" s="217" t="s">
        <v>154</v>
      </c>
      <c r="E128" s="40"/>
      <c r="F128" s="218" t="s">
        <v>1327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154</v>
      </c>
      <c r="AU128" s="17" t="s">
        <v>81</v>
      </c>
    </row>
    <row r="129" s="2" customFormat="1" ht="16.5" customHeight="1">
      <c r="A129" s="38"/>
      <c r="B129" s="39"/>
      <c r="C129" s="204" t="s">
        <v>73</v>
      </c>
      <c r="D129" s="204" t="s">
        <v>147</v>
      </c>
      <c r="E129" s="205" t="s">
        <v>1350</v>
      </c>
      <c r="F129" s="206" t="s">
        <v>1351</v>
      </c>
      <c r="G129" s="207" t="s">
        <v>1255</v>
      </c>
      <c r="H129" s="208">
        <v>1</v>
      </c>
      <c r="I129" s="209"/>
      <c r="J129" s="210">
        <f>ROUND(I129*H129,2)</f>
        <v>0</v>
      </c>
      <c r="K129" s="206" t="s">
        <v>19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152</v>
      </c>
      <c r="AT129" s="215" t="s">
        <v>147</v>
      </c>
      <c r="AU129" s="215" t="s">
        <v>81</v>
      </c>
      <c r="AY129" s="17" t="s">
        <v>144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152</v>
      </c>
      <c r="BM129" s="215" t="s">
        <v>413</v>
      </c>
    </row>
    <row r="130" s="2" customFormat="1">
      <c r="A130" s="38"/>
      <c r="B130" s="39"/>
      <c r="C130" s="40"/>
      <c r="D130" s="217" t="s">
        <v>154</v>
      </c>
      <c r="E130" s="40"/>
      <c r="F130" s="218" t="s">
        <v>1351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154</v>
      </c>
      <c r="AU130" s="17" t="s">
        <v>81</v>
      </c>
    </row>
    <row r="131" s="2" customFormat="1" ht="16.5" customHeight="1">
      <c r="A131" s="38"/>
      <c r="B131" s="39"/>
      <c r="C131" s="204" t="s">
        <v>73</v>
      </c>
      <c r="D131" s="204" t="s">
        <v>147</v>
      </c>
      <c r="E131" s="205" t="s">
        <v>1352</v>
      </c>
      <c r="F131" s="206" t="s">
        <v>1353</v>
      </c>
      <c r="G131" s="207" t="s">
        <v>1330</v>
      </c>
      <c r="H131" s="208">
        <v>4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152</v>
      </c>
      <c r="AT131" s="215" t="s">
        <v>147</v>
      </c>
      <c r="AU131" s="215" t="s">
        <v>81</v>
      </c>
      <c r="AY131" s="17" t="s">
        <v>144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152</v>
      </c>
      <c r="BM131" s="215" t="s">
        <v>427</v>
      </c>
    </row>
    <row r="132" s="2" customFormat="1">
      <c r="A132" s="38"/>
      <c r="B132" s="39"/>
      <c r="C132" s="40"/>
      <c r="D132" s="217" t="s">
        <v>154</v>
      </c>
      <c r="E132" s="40"/>
      <c r="F132" s="218" t="s">
        <v>1353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81</v>
      </c>
    </row>
    <row r="133" s="2" customFormat="1" ht="16.5" customHeight="1">
      <c r="A133" s="38"/>
      <c r="B133" s="39"/>
      <c r="C133" s="204" t="s">
        <v>73</v>
      </c>
      <c r="D133" s="204" t="s">
        <v>147</v>
      </c>
      <c r="E133" s="205" t="s">
        <v>1340</v>
      </c>
      <c r="F133" s="206" t="s">
        <v>1341</v>
      </c>
      <c r="G133" s="207" t="s">
        <v>503</v>
      </c>
      <c r="H133" s="208">
        <v>1</v>
      </c>
      <c r="I133" s="209"/>
      <c r="J133" s="210">
        <f>ROUND(I133*H133,2)</f>
        <v>0</v>
      </c>
      <c r="K133" s="206" t="s">
        <v>19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152</v>
      </c>
      <c r="AT133" s="215" t="s">
        <v>147</v>
      </c>
      <c r="AU133" s="215" t="s">
        <v>81</v>
      </c>
      <c r="AY133" s="17" t="s">
        <v>144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152</v>
      </c>
      <c r="BM133" s="215" t="s">
        <v>436</v>
      </c>
    </row>
    <row r="134" s="2" customFormat="1">
      <c r="A134" s="38"/>
      <c r="B134" s="39"/>
      <c r="C134" s="40"/>
      <c r="D134" s="217" t="s">
        <v>154</v>
      </c>
      <c r="E134" s="40"/>
      <c r="F134" s="218" t="s">
        <v>1341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154</v>
      </c>
      <c r="AU134" s="17" t="s">
        <v>81</v>
      </c>
    </row>
    <row r="135" s="12" customFormat="1" ht="25.92" customHeight="1">
      <c r="A135" s="12"/>
      <c r="B135" s="188"/>
      <c r="C135" s="189"/>
      <c r="D135" s="190" t="s">
        <v>72</v>
      </c>
      <c r="E135" s="191" t="s">
        <v>1354</v>
      </c>
      <c r="F135" s="191" t="s">
        <v>1355</v>
      </c>
      <c r="G135" s="189"/>
      <c r="H135" s="189"/>
      <c r="I135" s="192"/>
      <c r="J135" s="193">
        <f>BK135</f>
        <v>0</v>
      </c>
      <c r="K135" s="189"/>
      <c r="L135" s="194"/>
      <c r="M135" s="195"/>
      <c r="N135" s="196"/>
      <c r="O135" s="196"/>
      <c r="P135" s="197">
        <f>SUM(P136:P160)</f>
        <v>0</v>
      </c>
      <c r="Q135" s="196"/>
      <c r="R135" s="197">
        <f>SUM(R136:R160)</f>
        <v>0</v>
      </c>
      <c r="S135" s="196"/>
      <c r="T135" s="198">
        <f>SUM(T136:T160)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9" t="s">
        <v>81</v>
      </c>
      <c r="AT135" s="200" t="s">
        <v>72</v>
      </c>
      <c r="AU135" s="200" t="s">
        <v>73</v>
      </c>
      <c r="AY135" s="199" t="s">
        <v>144</v>
      </c>
      <c r="BK135" s="201">
        <f>SUM(BK136:BK160)</f>
        <v>0</v>
      </c>
    </row>
    <row r="136" s="2" customFormat="1" ht="16.5" customHeight="1">
      <c r="A136" s="38"/>
      <c r="B136" s="39"/>
      <c r="C136" s="204" t="s">
        <v>73</v>
      </c>
      <c r="D136" s="204" t="s">
        <v>147</v>
      </c>
      <c r="E136" s="205" t="s">
        <v>1356</v>
      </c>
      <c r="F136" s="206" t="s">
        <v>1357</v>
      </c>
      <c r="G136" s="207" t="s">
        <v>161</v>
      </c>
      <c r="H136" s="208">
        <v>60</v>
      </c>
      <c r="I136" s="209"/>
      <c r="J136" s="210">
        <f>ROUND(I136*H136,2)</f>
        <v>0</v>
      </c>
      <c r="K136" s="206" t="s">
        <v>19</v>
      </c>
      <c r="L136" s="44"/>
      <c r="M136" s="211" t="s">
        <v>19</v>
      </c>
      <c r="N136" s="212" t="s">
        <v>44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152</v>
      </c>
      <c r="AT136" s="215" t="s">
        <v>147</v>
      </c>
      <c r="AU136" s="215" t="s">
        <v>81</v>
      </c>
      <c r="AY136" s="17" t="s">
        <v>144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152</v>
      </c>
      <c r="BM136" s="215" t="s">
        <v>446</v>
      </c>
    </row>
    <row r="137" s="2" customFormat="1">
      <c r="A137" s="38"/>
      <c r="B137" s="39"/>
      <c r="C137" s="40"/>
      <c r="D137" s="217" t="s">
        <v>154</v>
      </c>
      <c r="E137" s="40"/>
      <c r="F137" s="218" t="s">
        <v>1357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154</v>
      </c>
      <c r="AU137" s="17" t="s">
        <v>81</v>
      </c>
    </row>
    <row r="138" s="2" customFormat="1" ht="16.5" customHeight="1">
      <c r="A138" s="38"/>
      <c r="B138" s="39"/>
      <c r="C138" s="204" t="s">
        <v>73</v>
      </c>
      <c r="D138" s="204" t="s">
        <v>147</v>
      </c>
      <c r="E138" s="205" t="s">
        <v>1358</v>
      </c>
      <c r="F138" s="206" t="s">
        <v>1359</v>
      </c>
      <c r="G138" s="207" t="s">
        <v>161</v>
      </c>
      <c r="H138" s="208">
        <v>60</v>
      </c>
      <c r="I138" s="209"/>
      <c r="J138" s="210">
        <f>ROUND(I138*H138,2)</f>
        <v>0</v>
      </c>
      <c r="K138" s="206" t="s">
        <v>19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152</v>
      </c>
      <c r="AT138" s="215" t="s">
        <v>147</v>
      </c>
      <c r="AU138" s="215" t="s">
        <v>81</v>
      </c>
      <c r="AY138" s="17" t="s">
        <v>144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152</v>
      </c>
      <c r="BM138" s="215" t="s">
        <v>457</v>
      </c>
    </row>
    <row r="139" s="2" customFormat="1">
      <c r="A139" s="38"/>
      <c r="B139" s="39"/>
      <c r="C139" s="40"/>
      <c r="D139" s="217" t="s">
        <v>154</v>
      </c>
      <c r="E139" s="40"/>
      <c r="F139" s="218" t="s">
        <v>1359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154</v>
      </c>
      <c r="AU139" s="17" t="s">
        <v>81</v>
      </c>
    </row>
    <row r="140" s="2" customFormat="1" ht="16.5" customHeight="1">
      <c r="A140" s="38"/>
      <c r="B140" s="39"/>
      <c r="C140" s="204" t="s">
        <v>73</v>
      </c>
      <c r="D140" s="204" t="s">
        <v>147</v>
      </c>
      <c r="E140" s="205" t="s">
        <v>1360</v>
      </c>
      <c r="F140" s="206" t="s">
        <v>1361</v>
      </c>
      <c r="G140" s="207" t="s">
        <v>1255</v>
      </c>
      <c r="H140" s="208">
        <v>1</v>
      </c>
      <c r="I140" s="209"/>
      <c r="J140" s="210">
        <f>ROUND(I140*H140,2)</f>
        <v>0</v>
      </c>
      <c r="K140" s="206" t="s">
        <v>19</v>
      </c>
      <c r="L140" s="44"/>
      <c r="M140" s="211" t="s">
        <v>19</v>
      </c>
      <c r="N140" s="212" t="s">
        <v>44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152</v>
      </c>
      <c r="AT140" s="215" t="s">
        <v>147</v>
      </c>
      <c r="AU140" s="215" t="s">
        <v>81</v>
      </c>
      <c r="AY140" s="17" t="s">
        <v>144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152</v>
      </c>
      <c r="BM140" s="215" t="s">
        <v>468</v>
      </c>
    </row>
    <row r="141" s="2" customFormat="1">
      <c r="A141" s="38"/>
      <c r="B141" s="39"/>
      <c r="C141" s="40"/>
      <c r="D141" s="217" t="s">
        <v>154</v>
      </c>
      <c r="E141" s="40"/>
      <c r="F141" s="218" t="s">
        <v>1361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154</v>
      </c>
      <c r="AU141" s="17" t="s">
        <v>81</v>
      </c>
    </row>
    <row r="142" s="2" customFormat="1" ht="16.5" customHeight="1">
      <c r="A142" s="38"/>
      <c r="B142" s="39"/>
      <c r="C142" s="204" t="s">
        <v>73</v>
      </c>
      <c r="D142" s="204" t="s">
        <v>147</v>
      </c>
      <c r="E142" s="205" t="s">
        <v>1362</v>
      </c>
      <c r="F142" s="206" t="s">
        <v>1363</v>
      </c>
      <c r="G142" s="207" t="s">
        <v>1255</v>
      </c>
      <c r="H142" s="208">
        <v>1</v>
      </c>
      <c r="I142" s="209"/>
      <c r="J142" s="210">
        <f>ROUND(I142*H142,2)</f>
        <v>0</v>
      </c>
      <c r="K142" s="206" t="s">
        <v>19</v>
      </c>
      <c r="L142" s="44"/>
      <c r="M142" s="211" t="s">
        <v>19</v>
      </c>
      <c r="N142" s="212" t="s">
        <v>44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152</v>
      </c>
      <c r="AT142" s="215" t="s">
        <v>147</v>
      </c>
      <c r="AU142" s="215" t="s">
        <v>81</v>
      </c>
      <c r="AY142" s="17" t="s">
        <v>144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152</v>
      </c>
      <c r="BM142" s="215" t="s">
        <v>478</v>
      </c>
    </row>
    <row r="143" s="2" customFormat="1">
      <c r="A143" s="38"/>
      <c r="B143" s="39"/>
      <c r="C143" s="40"/>
      <c r="D143" s="217" t="s">
        <v>154</v>
      </c>
      <c r="E143" s="40"/>
      <c r="F143" s="218" t="s">
        <v>1363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154</v>
      </c>
      <c r="AU143" s="17" t="s">
        <v>81</v>
      </c>
    </row>
    <row r="144" s="2" customFormat="1" ht="16.5" customHeight="1">
      <c r="A144" s="38"/>
      <c r="B144" s="39"/>
      <c r="C144" s="204" t="s">
        <v>73</v>
      </c>
      <c r="D144" s="204" t="s">
        <v>147</v>
      </c>
      <c r="E144" s="205" t="s">
        <v>1364</v>
      </c>
      <c r="F144" s="206" t="s">
        <v>1365</v>
      </c>
      <c r="G144" s="207" t="s">
        <v>1255</v>
      </c>
      <c r="H144" s="208">
        <v>1</v>
      </c>
      <c r="I144" s="209"/>
      <c r="J144" s="210">
        <f>ROUND(I144*H144,2)</f>
        <v>0</v>
      </c>
      <c r="K144" s="206" t="s">
        <v>19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152</v>
      </c>
      <c r="AT144" s="215" t="s">
        <v>147</v>
      </c>
      <c r="AU144" s="215" t="s">
        <v>81</v>
      </c>
      <c r="AY144" s="17" t="s">
        <v>144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152</v>
      </c>
      <c r="BM144" s="215" t="s">
        <v>491</v>
      </c>
    </row>
    <row r="145" s="2" customFormat="1">
      <c r="A145" s="38"/>
      <c r="B145" s="39"/>
      <c r="C145" s="40"/>
      <c r="D145" s="217" t="s">
        <v>154</v>
      </c>
      <c r="E145" s="40"/>
      <c r="F145" s="218" t="s">
        <v>1365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154</v>
      </c>
      <c r="AU145" s="17" t="s">
        <v>81</v>
      </c>
    </row>
    <row r="146" s="2" customFormat="1" ht="16.5" customHeight="1">
      <c r="A146" s="38"/>
      <c r="B146" s="39"/>
      <c r="C146" s="204" t="s">
        <v>73</v>
      </c>
      <c r="D146" s="204" t="s">
        <v>147</v>
      </c>
      <c r="E146" s="205" t="s">
        <v>1366</v>
      </c>
      <c r="F146" s="206" t="s">
        <v>1367</v>
      </c>
      <c r="G146" s="207" t="s">
        <v>1255</v>
      </c>
      <c r="H146" s="208">
        <v>1</v>
      </c>
      <c r="I146" s="209"/>
      <c r="J146" s="210">
        <f>ROUND(I146*H146,2)</f>
        <v>0</v>
      </c>
      <c r="K146" s="206" t="s">
        <v>19</v>
      </c>
      <c r="L146" s="44"/>
      <c r="M146" s="211" t="s">
        <v>19</v>
      </c>
      <c r="N146" s="212" t="s">
        <v>44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152</v>
      </c>
      <c r="AT146" s="215" t="s">
        <v>147</v>
      </c>
      <c r="AU146" s="215" t="s">
        <v>81</v>
      </c>
      <c r="AY146" s="17" t="s">
        <v>144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152</v>
      </c>
      <c r="BM146" s="215" t="s">
        <v>507</v>
      </c>
    </row>
    <row r="147" s="2" customFormat="1">
      <c r="A147" s="38"/>
      <c r="B147" s="39"/>
      <c r="C147" s="40"/>
      <c r="D147" s="217" t="s">
        <v>154</v>
      </c>
      <c r="E147" s="40"/>
      <c r="F147" s="218" t="s">
        <v>1367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154</v>
      </c>
      <c r="AU147" s="17" t="s">
        <v>81</v>
      </c>
    </row>
    <row r="148" s="2" customFormat="1" ht="16.5" customHeight="1">
      <c r="A148" s="38"/>
      <c r="B148" s="39"/>
      <c r="C148" s="204" t="s">
        <v>73</v>
      </c>
      <c r="D148" s="204" t="s">
        <v>147</v>
      </c>
      <c r="E148" s="205" t="s">
        <v>1368</v>
      </c>
      <c r="F148" s="206" t="s">
        <v>1369</v>
      </c>
      <c r="G148" s="207" t="s">
        <v>1255</v>
      </c>
      <c r="H148" s="208">
        <v>1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152</v>
      </c>
      <c r="AT148" s="215" t="s">
        <v>147</v>
      </c>
      <c r="AU148" s="215" t="s">
        <v>81</v>
      </c>
      <c r="AY148" s="17" t="s">
        <v>144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152</v>
      </c>
      <c r="BM148" s="215" t="s">
        <v>515</v>
      </c>
    </row>
    <row r="149" s="2" customFormat="1">
      <c r="A149" s="38"/>
      <c r="B149" s="39"/>
      <c r="C149" s="40"/>
      <c r="D149" s="217" t="s">
        <v>154</v>
      </c>
      <c r="E149" s="40"/>
      <c r="F149" s="218" t="s">
        <v>1369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154</v>
      </c>
      <c r="AU149" s="17" t="s">
        <v>81</v>
      </c>
    </row>
    <row r="150" s="2" customFormat="1" ht="16.5" customHeight="1">
      <c r="A150" s="38"/>
      <c r="B150" s="39"/>
      <c r="C150" s="204" t="s">
        <v>73</v>
      </c>
      <c r="D150" s="204" t="s">
        <v>147</v>
      </c>
      <c r="E150" s="205" t="s">
        <v>1370</v>
      </c>
      <c r="F150" s="206" t="s">
        <v>1371</v>
      </c>
      <c r="G150" s="207" t="s">
        <v>1255</v>
      </c>
      <c r="H150" s="208">
        <v>1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152</v>
      </c>
      <c r="AT150" s="215" t="s">
        <v>147</v>
      </c>
      <c r="AU150" s="215" t="s">
        <v>81</v>
      </c>
      <c r="AY150" s="17" t="s">
        <v>144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152</v>
      </c>
      <c r="BM150" s="215" t="s">
        <v>527</v>
      </c>
    </row>
    <row r="151" s="2" customFormat="1">
      <c r="A151" s="38"/>
      <c r="B151" s="39"/>
      <c r="C151" s="40"/>
      <c r="D151" s="217" t="s">
        <v>154</v>
      </c>
      <c r="E151" s="40"/>
      <c r="F151" s="218" t="s">
        <v>1371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154</v>
      </c>
      <c r="AU151" s="17" t="s">
        <v>81</v>
      </c>
    </row>
    <row r="152" s="2" customFormat="1" ht="16.5" customHeight="1">
      <c r="A152" s="38"/>
      <c r="B152" s="39"/>
      <c r="C152" s="204" t="s">
        <v>73</v>
      </c>
      <c r="D152" s="204" t="s">
        <v>147</v>
      </c>
      <c r="E152" s="205" t="s">
        <v>1372</v>
      </c>
      <c r="F152" s="206" t="s">
        <v>1373</v>
      </c>
      <c r="G152" s="207" t="s">
        <v>1255</v>
      </c>
      <c r="H152" s="208">
        <v>1</v>
      </c>
      <c r="I152" s="209"/>
      <c r="J152" s="210">
        <f>ROUND(I152*H152,2)</f>
        <v>0</v>
      </c>
      <c r="K152" s="206" t="s">
        <v>19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152</v>
      </c>
      <c r="AT152" s="215" t="s">
        <v>147</v>
      </c>
      <c r="AU152" s="215" t="s">
        <v>81</v>
      </c>
      <c r="AY152" s="17" t="s">
        <v>144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152</v>
      </c>
      <c r="BM152" s="215" t="s">
        <v>537</v>
      </c>
    </row>
    <row r="153" s="2" customFormat="1">
      <c r="A153" s="38"/>
      <c r="B153" s="39"/>
      <c r="C153" s="40"/>
      <c r="D153" s="217" t="s">
        <v>154</v>
      </c>
      <c r="E153" s="40"/>
      <c r="F153" s="218" t="s">
        <v>1373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154</v>
      </c>
      <c r="AU153" s="17" t="s">
        <v>81</v>
      </c>
    </row>
    <row r="154" s="2" customFormat="1" ht="24.15" customHeight="1">
      <c r="A154" s="38"/>
      <c r="B154" s="39"/>
      <c r="C154" s="204" t="s">
        <v>73</v>
      </c>
      <c r="D154" s="204" t="s">
        <v>147</v>
      </c>
      <c r="E154" s="205" t="s">
        <v>1374</v>
      </c>
      <c r="F154" s="206" t="s">
        <v>1375</v>
      </c>
      <c r="G154" s="207" t="s">
        <v>1255</v>
      </c>
      <c r="H154" s="208">
        <v>1</v>
      </c>
      <c r="I154" s="209"/>
      <c r="J154" s="210">
        <f>ROUND(I154*H154,2)</f>
        <v>0</v>
      </c>
      <c r="K154" s="206" t="s">
        <v>19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152</v>
      </c>
      <c r="AT154" s="215" t="s">
        <v>147</v>
      </c>
      <c r="AU154" s="215" t="s">
        <v>81</v>
      </c>
      <c r="AY154" s="17" t="s">
        <v>144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152</v>
      </c>
      <c r="BM154" s="215" t="s">
        <v>547</v>
      </c>
    </row>
    <row r="155" s="2" customFormat="1">
      <c r="A155" s="38"/>
      <c r="B155" s="39"/>
      <c r="C155" s="40"/>
      <c r="D155" s="217" t="s">
        <v>154</v>
      </c>
      <c r="E155" s="40"/>
      <c r="F155" s="218" t="s">
        <v>1375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154</v>
      </c>
      <c r="AU155" s="17" t="s">
        <v>81</v>
      </c>
    </row>
    <row r="156" s="2" customFormat="1" ht="16.5" customHeight="1">
      <c r="A156" s="38"/>
      <c r="B156" s="39"/>
      <c r="C156" s="204" t="s">
        <v>73</v>
      </c>
      <c r="D156" s="204" t="s">
        <v>147</v>
      </c>
      <c r="E156" s="205" t="s">
        <v>1376</v>
      </c>
      <c r="F156" s="206" t="s">
        <v>1377</v>
      </c>
      <c r="G156" s="207" t="s">
        <v>1255</v>
      </c>
      <c r="H156" s="208">
        <v>1</v>
      </c>
      <c r="I156" s="209"/>
      <c r="J156" s="210">
        <f>ROUND(I156*H156,2)</f>
        <v>0</v>
      </c>
      <c r="K156" s="206" t="s">
        <v>19</v>
      </c>
      <c r="L156" s="44"/>
      <c r="M156" s="211" t="s">
        <v>19</v>
      </c>
      <c r="N156" s="212" t="s">
        <v>44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152</v>
      </c>
      <c r="AT156" s="215" t="s">
        <v>147</v>
      </c>
      <c r="AU156" s="215" t="s">
        <v>81</v>
      </c>
      <c r="AY156" s="17" t="s">
        <v>144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81</v>
      </c>
      <c r="BK156" s="216">
        <f>ROUND(I156*H156,2)</f>
        <v>0</v>
      </c>
      <c r="BL156" s="17" t="s">
        <v>152</v>
      </c>
      <c r="BM156" s="215" t="s">
        <v>559</v>
      </c>
    </row>
    <row r="157" s="2" customFormat="1">
      <c r="A157" s="38"/>
      <c r="B157" s="39"/>
      <c r="C157" s="40"/>
      <c r="D157" s="217" t="s">
        <v>154</v>
      </c>
      <c r="E157" s="40"/>
      <c r="F157" s="218" t="s">
        <v>1377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154</v>
      </c>
      <c r="AU157" s="17" t="s">
        <v>81</v>
      </c>
    </row>
    <row r="158" s="2" customFormat="1" ht="16.5" customHeight="1">
      <c r="A158" s="38"/>
      <c r="B158" s="39"/>
      <c r="C158" s="204" t="s">
        <v>73</v>
      </c>
      <c r="D158" s="204" t="s">
        <v>147</v>
      </c>
      <c r="E158" s="205" t="s">
        <v>1378</v>
      </c>
      <c r="F158" s="206" t="s">
        <v>1379</v>
      </c>
      <c r="G158" s="207" t="s">
        <v>1255</v>
      </c>
      <c r="H158" s="208">
        <v>1</v>
      </c>
      <c r="I158" s="209"/>
      <c r="J158" s="210">
        <f>ROUND(I158*H158,2)</f>
        <v>0</v>
      </c>
      <c r="K158" s="206" t="s">
        <v>19</v>
      </c>
      <c r="L158" s="44"/>
      <c r="M158" s="211" t="s">
        <v>19</v>
      </c>
      <c r="N158" s="212" t="s">
        <v>44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152</v>
      </c>
      <c r="AT158" s="215" t="s">
        <v>147</v>
      </c>
      <c r="AU158" s="215" t="s">
        <v>81</v>
      </c>
      <c r="AY158" s="17" t="s">
        <v>144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152</v>
      </c>
      <c r="BM158" s="215" t="s">
        <v>568</v>
      </c>
    </row>
    <row r="159" s="2" customFormat="1">
      <c r="A159" s="38"/>
      <c r="B159" s="39"/>
      <c r="C159" s="40"/>
      <c r="D159" s="217" t="s">
        <v>154</v>
      </c>
      <c r="E159" s="40"/>
      <c r="F159" s="218" t="s">
        <v>1379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154</v>
      </c>
      <c r="AU159" s="17" t="s">
        <v>81</v>
      </c>
    </row>
    <row r="160" s="2" customFormat="1">
      <c r="A160" s="38"/>
      <c r="B160" s="39"/>
      <c r="C160" s="40"/>
      <c r="D160" s="217" t="s">
        <v>379</v>
      </c>
      <c r="E160" s="40"/>
      <c r="F160" s="245" t="s">
        <v>1380</v>
      </c>
      <c r="G160" s="40"/>
      <c r="H160" s="40"/>
      <c r="I160" s="219"/>
      <c r="J160" s="40"/>
      <c r="K160" s="40"/>
      <c r="L160" s="44"/>
      <c r="M160" s="246"/>
      <c r="N160" s="247"/>
      <c r="O160" s="248"/>
      <c r="P160" s="248"/>
      <c r="Q160" s="248"/>
      <c r="R160" s="248"/>
      <c r="S160" s="248"/>
      <c r="T160" s="24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379</v>
      </c>
      <c r="AU160" s="17" t="s">
        <v>81</v>
      </c>
    </row>
    <row r="161" s="2" customFormat="1" ht="6.96" customHeight="1">
      <c r="A161" s="38"/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/jfnUbWztkgomurbGCjJkwwyzLMulsJD/IJThpyThB6LO/9p4rFIjqbiKMNv3ey2UUQpO2p8nU6m3Vy/smtHqA==" hashValue="6ue37mcFdxYG/PfXc3cwyznxMddvCAwK1u47Dum0qFY6j+tt6TfsfgWoVcUAP3LhuNb626M02Z4VTpSEi0CE0g==" algorithmName="SHA-512" password="CC35"/>
  <autoFilter ref="C82:K16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gynekologicko-porodního a novorozeneckého oddělení nemocnice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1381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">
        <v>34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36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ROUND((SUM(BE85:BE193)),  2)</f>
        <v>0</v>
      </c>
      <c r="G33" s="38"/>
      <c r="H33" s="38"/>
      <c r="I33" s="148">
        <v>0.20999999999999999</v>
      </c>
      <c r="J33" s="147">
        <f>ROUND(((SUM(BE85:BE193))*I33),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ROUND((SUM(BF85:BF193)),  2)</f>
        <v>0</v>
      </c>
      <c r="G34" s="38"/>
      <c r="H34" s="38"/>
      <c r="I34" s="148">
        <v>0.14999999999999999</v>
      </c>
      <c r="J34" s="147">
        <f>ROUND(((SUM(BF85:BF193))*I34),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ROUND((SUM(BG85:BG193)),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ROUND((SUM(BH85:BH193)),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ROUND((SUM(BI85:BI193)),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gynekologicko-porodního a novorozeneckého oddělení nemocnice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05 - ELEKTRO_SILNOPROUD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Havíčov, p.o.</v>
      </c>
      <c r="G52" s="40"/>
      <c r="H52" s="40"/>
      <c r="I52" s="32" t="s">
        <v>23</v>
      </c>
      <c r="J52" s="72" t="str">
        <f>IF(J12="","",J12)</f>
        <v>7. 11. 2023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1382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1383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1384</v>
      </c>
      <c r="E62" s="168"/>
      <c r="F62" s="168"/>
      <c r="G62" s="168"/>
      <c r="H62" s="168"/>
      <c r="I62" s="168"/>
      <c r="J62" s="169">
        <f>J168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1385</v>
      </c>
      <c r="E63" s="174"/>
      <c r="F63" s="174"/>
      <c r="G63" s="174"/>
      <c r="H63" s="174"/>
      <c r="I63" s="174"/>
      <c r="J63" s="175">
        <f>J169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1386</v>
      </c>
      <c r="E64" s="174"/>
      <c r="F64" s="174"/>
      <c r="G64" s="174"/>
      <c r="H64" s="174"/>
      <c r="I64" s="174"/>
      <c r="J64" s="175">
        <f>J184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1387</v>
      </c>
      <c r="E65" s="168"/>
      <c r="F65" s="168"/>
      <c r="G65" s="168"/>
      <c r="H65" s="168"/>
      <c r="I65" s="168"/>
      <c r="J65" s="169">
        <f>J187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129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Rekonstrukce gynekologicko-porodního a novorozeneckého oddělení nemocnice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100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05 - ELEKTRO_SILNOPROUD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Nemocnice Havíčov, p.o.</v>
      </c>
      <c r="G79" s="40"/>
      <c r="H79" s="40"/>
      <c r="I79" s="32" t="s">
        <v>23</v>
      </c>
      <c r="J79" s="72" t="str">
        <f>IF(J12="","",J12)</f>
        <v>7. 11. 2023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 xml:space="preserve"> </v>
      </c>
      <c r="G81" s="40"/>
      <c r="H81" s="40"/>
      <c r="I81" s="32" t="s">
        <v>31</v>
      </c>
      <c r="J81" s="36" t="str">
        <f>E21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33</v>
      </c>
      <c r="J82" s="36" t="str">
        <f>E24</f>
        <v>Amun Pro s.r.o.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130</v>
      </c>
      <c r="D84" s="180" t="s">
        <v>58</v>
      </c>
      <c r="E84" s="180" t="s">
        <v>54</v>
      </c>
      <c r="F84" s="180" t="s">
        <v>55</v>
      </c>
      <c r="G84" s="180" t="s">
        <v>131</v>
      </c>
      <c r="H84" s="180" t="s">
        <v>132</v>
      </c>
      <c r="I84" s="180" t="s">
        <v>133</v>
      </c>
      <c r="J84" s="180" t="s">
        <v>104</v>
      </c>
      <c r="K84" s="181" t="s">
        <v>134</v>
      </c>
      <c r="L84" s="182"/>
      <c r="M84" s="92" t="s">
        <v>19</v>
      </c>
      <c r="N84" s="93" t="s">
        <v>43</v>
      </c>
      <c r="O84" s="93" t="s">
        <v>135</v>
      </c>
      <c r="P84" s="93" t="s">
        <v>136</v>
      </c>
      <c r="Q84" s="93" t="s">
        <v>137</v>
      </c>
      <c r="R84" s="93" t="s">
        <v>138</v>
      </c>
      <c r="S84" s="93" t="s">
        <v>139</v>
      </c>
      <c r="T84" s="94" t="s">
        <v>140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141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P86+P168+P187</f>
        <v>0</v>
      </c>
      <c r="Q85" s="96"/>
      <c r="R85" s="185">
        <f>R86+R168+R187</f>
        <v>0.15997999999999968</v>
      </c>
      <c r="S85" s="96"/>
      <c r="T85" s="186">
        <f>T86+T168+T187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72</v>
      </c>
      <c r="AU85" s="17" t="s">
        <v>105</v>
      </c>
      <c r="BK85" s="187">
        <f>BK86+BK168+BK187</f>
        <v>0</v>
      </c>
    </row>
    <row r="86" s="12" customFormat="1" ht="25.92" customHeight="1">
      <c r="A86" s="12"/>
      <c r="B86" s="188"/>
      <c r="C86" s="189"/>
      <c r="D86" s="190" t="s">
        <v>72</v>
      </c>
      <c r="E86" s="191" t="s">
        <v>305</v>
      </c>
      <c r="F86" s="191" t="s">
        <v>1388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</f>
        <v>0</v>
      </c>
      <c r="Q86" s="196"/>
      <c r="R86" s="197">
        <f>R87</f>
        <v>0.15845999999999968</v>
      </c>
      <c r="S86" s="196"/>
      <c r="T86" s="198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83</v>
      </c>
      <c r="AT86" s="200" t="s">
        <v>72</v>
      </c>
      <c r="AU86" s="200" t="s">
        <v>73</v>
      </c>
      <c r="AY86" s="199" t="s">
        <v>144</v>
      </c>
      <c r="BK86" s="201">
        <f>BK87</f>
        <v>0</v>
      </c>
    </row>
    <row r="87" s="12" customFormat="1" ht="22.8" customHeight="1">
      <c r="A87" s="12"/>
      <c r="B87" s="188"/>
      <c r="C87" s="189"/>
      <c r="D87" s="190" t="s">
        <v>72</v>
      </c>
      <c r="E87" s="202" t="s">
        <v>358</v>
      </c>
      <c r="F87" s="202" t="s">
        <v>1389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SUM(P88:P167)</f>
        <v>0</v>
      </c>
      <c r="Q87" s="196"/>
      <c r="R87" s="197">
        <f>SUM(R88:R167)</f>
        <v>0.15845999999999968</v>
      </c>
      <c r="S87" s="196"/>
      <c r="T87" s="198">
        <f>SUM(T88:T167)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83</v>
      </c>
      <c r="AT87" s="200" t="s">
        <v>72</v>
      </c>
      <c r="AU87" s="200" t="s">
        <v>81</v>
      </c>
      <c r="AY87" s="199" t="s">
        <v>144</v>
      </c>
      <c r="BK87" s="201">
        <f>SUM(BK88:BK167)</f>
        <v>0</v>
      </c>
    </row>
    <row r="88" s="2" customFormat="1" ht="16.5" customHeight="1">
      <c r="A88" s="38"/>
      <c r="B88" s="39"/>
      <c r="C88" s="204" t="s">
        <v>81</v>
      </c>
      <c r="D88" s="204" t="s">
        <v>147</v>
      </c>
      <c r="E88" s="205" t="s">
        <v>1390</v>
      </c>
      <c r="F88" s="206" t="s">
        <v>1391</v>
      </c>
      <c r="G88" s="207" t="s">
        <v>203</v>
      </c>
      <c r="H88" s="208">
        <v>38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44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247</v>
      </c>
      <c r="AT88" s="215" t="s">
        <v>147</v>
      </c>
      <c r="AU88" s="215" t="s">
        <v>83</v>
      </c>
      <c r="AY88" s="17" t="s">
        <v>144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247</v>
      </c>
      <c r="BM88" s="215" t="s">
        <v>83</v>
      </c>
    </row>
    <row r="89" s="2" customFormat="1">
      <c r="A89" s="38"/>
      <c r="B89" s="39"/>
      <c r="C89" s="40"/>
      <c r="D89" s="217" t="s">
        <v>154</v>
      </c>
      <c r="E89" s="40"/>
      <c r="F89" s="218" t="s">
        <v>1391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154</v>
      </c>
      <c r="AU89" s="17" t="s">
        <v>83</v>
      </c>
    </row>
    <row r="90" s="2" customFormat="1" ht="16.5" customHeight="1">
      <c r="A90" s="38"/>
      <c r="B90" s="39"/>
      <c r="C90" s="235" t="s">
        <v>83</v>
      </c>
      <c r="D90" s="235" t="s">
        <v>192</v>
      </c>
      <c r="E90" s="236" t="s">
        <v>1392</v>
      </c>
      <c r="F90" s="237" t="s">
        <v>1393</v>
      </c>
      <c r="G90" s="238" t="s">
        <v>203</v>
      </c>
      <c r="H90" s="239">
        <v>39.899999999999999</v>
      </c>
      <c r="I90" s="240"/>
      <c r="J90" s="241">
        <f>ROUND(I90*H90,2)</f>
        <v>0</v>
      </c>
      <c r="K90" s="237" t="s">
        <v>19</v>
      </c>
      <c r="L90" s="242"/>
      <c r="M90" s="243" t="s">
        <v>19</v>
      </c>
      <c r="N90" s="244" t="s">
        <v>44</v>
      </c>
      <c r="O90" s="84"/>
      <c r="P90" s="213">
        <f>O90*H90</f>
        <v>0</v>
      </c>
      <c r="Q90" s="213">
        <v>0.00034010025062656602</v>
      </c>
      <c r="R90" s="213">
        <f>Q90*H90</f>
        <v>0.013569999999999983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312</v>
      </c>
      <c r="AT90" s="215" t="s">
        <v>192</v>
      </c>
      <c r="AU90" s="215" t="s">
        <v>83</v>
      </c>
      <c r="AY90" s="17" t="s">
        <v>144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247</v>
      </c>
      <c r="BM90" s="215" t="s">
        <v>152</v>
      </c>
    </row>
    <row r="91" s="2" customFormat="1">
      <c r="A91" s="38"/>
      <c r="B91" s="39"/>
      <c r="C91" s="40"/>
      <c r="D91" s="217" t="s">
        <v>154</v>
      </c>
      <c r="E91" s="40"/>
      <c r="F91" s="218" t="s">
        <v>1393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154</v>
      </c>
      <c r="AU91" s="17" t="s">
        <v>83</v>
      </c>
    </row>
    <row r="92" s="2" customFormat="1" ht="16.5" customHeight="1">
      <c r="A92" s="38"/>
      <c r="B92" s="39"/>
      <c r="C92" s="204" t="s">
        <v>145</v>
      </c>
      <c r="D92" s="204" t="s">
        <v>147</v>
      </c>
      <c r="E92" s="205" t="s">
        <v>1390</v>
      </c>
      <c r="F92" s="206" t="s">
        <v>1391</v>
      </c>
      <c r="G92" s="207" t="s">
        <v>203</v>
      </c>
      <c r="H92" s="208">
        <v>15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247</v>
      </c>
      <c r="AT92" s="215" t="s">
        <v>147</v>
      </c>
      <c r="AU92" s="215" t="s">
        <v>83</v>
      </c>
      <c r="AY92" s="17" t="s">
        <v>144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247</v>
      </c>
      <c r="BM92" s="215" t="s">
        <v>167</v>
      </c>
    </row>
    <row r="93" s="2" customFormat="1">
      <c r="A93" s="38"/>
      <c r="B93" s="39"/>
      <c r="C93" s="40"/>
      <c r="D93" s="217" t="s">
        <v>154</v>
      </c>
      <c r="E93" s="40"/>
      <c r="F93" s="218" t="s">
        <v>1391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154</v>
      </c>
      <c r="AU93" s="17" t="s">
        <v>83</v>
      </c>
    </row>
    <row r="94" s="2" customFormat="1" ht="16.5" customHeight="1">
      <c r="A94" s="38"/>
      <c r="B94" s="39"/>
      <c r="C94" s="235" t="s">
        <v>152</v>
      </c>
      <c r="D94" s="235" t="s">
        <v>192</v>
      </c>
      <c r="E94" s="236" t="s">
        <v>1394</v>
      </c>
      <c r="F94" s="237" t="s">
        <v>1395</v>
      </c>
      <c r="G94" s="238" t="s">
        <v>203</v>
      </c>
      <c r="H94" s="239">
        <v>15.75</v>
      </c>
      <c r="I94" s="240"/>
      <c r="J94" s="241">
        <f>ROUND(I94*H94,2)</f>
        <v>0</v>
      </c>
      <c r="K94" s="237" t="s">
        <v>19</v>
      </c>
      <c r="L94" s="242"/>
      <c r="M94" s="243" t="s">
        <v>19</v>
      </c>
      <c r="N94" s="244" t="s">
        <v>44</v>
      </c>
      <c r="O94" s="84"/>
      <c r="P94" s="213">
        <f>O94*H94</f>
        <v>0</v>
      </c>
      <c r="Q94" s="213">
        <v>0.00057015873015873</v>
      </c>
      <c r="R94" s="213">
        <f>Q94*H94</f>
        <v>0.0089799999999999967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312</v>
      </c>
      <c r="AT94" s="215" t="s">
        <v>192</v>
      </c>
      <c r="AU94" s="215" t="s">
        <v>83</v>
      </c>
      <c r="AY94" s="17" t="s">
        <v>144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247</v>
      </c>
      <c r="BM94" s="215" t="s">
        <v>195</v>
      </c>
    </row>
    <row r="95" s="2" customFormat="1">
      <c r="A95" s="38"/>
      <c r="B95" s="39"/>
      <c r="C95" s="40"/>
      <c r="D95" s="217" t="s">
        <v>154</v>
      </c>
      <c r="E95" s="40"/>
      <c r="F95" s="218" t="s">
        <v>1395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154</v>
      </c>
      <c r="AU95" s="17" t="s">
        <v>83</v>
      </c>
    </row>
    <row r="96" s="2" customFormat="1" ht="16.5" customHeight="1">
      <c r="A96" s="38"/>
      <c r="B96" s="39"/>
      <c r="C96" s="204" t="s">
        <v>180</v>
      </c>
      <c r="D96" s="204" t="s">
        <v>147</v>
      </c>
      <c r="E96" s="205" t="s">
        <v>1396</v>
      </c>
      <c r="F96" s="206" t="s">
        <v>1397</v>
      </c>
      <c r="G96" s="207" t="s">
        <v>150</v>
      </c>
      <c r="H96" s="208">
        <v>37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247</v>
      </c>
      <c r="AT96" s="215" t="s">
        <v>147</v>
      </c>
      <c r="AU96" s="215" t="s">
        <v>83</v>
      </c>
      <c r="AY96" s="17" t="s">
        <v>144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247</v>
      </c>
      <c r="BM96" s="215" t="s">
        <v>214</v>
      </c>
    </row>
    <row r="97" s="2" customFormat="1">
      <c r="A97" s="38"/>
      <c r="B97" s="39"/>
      <c r="C97" s="40"/>
      <c r="D97" s="217" t="s">
        <v>154</v>
      </c>
      <c r="E97" s="40"/>
      <c r="F97" s="218" t="s">
        <v>1397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154</v>
      </c>
      <c r="AU97" s="17" t="s">
        <v>83</v>
      </c>
    </row>
    <row r="98" s="2" customFormat="1" ht="16.5" customHeight="1">
      <c r="A98" s="38"/>
      <c r="B98" s="39"/>
      <c r="C98" s="235" t="s">
        <v>167</v>
      </c>
      <c r="D98" s="235" t="s">
        <v>192</v>
      </c>
      <c r="E98" s="236" t="s">
        <v>1398</v>
      </c>
      <c r="F98" s="237" t="s">
        <v>1399</v>
      </c>
      <c r="G98" s="238" t="s">
        <v>150</v>
      </c>
      <c r="H98" s="239">
        <v>37</v>
      </c>
      <c r="I98" s="240"/>
      <c r="J98" s="241">
        <f>ROUND(I98*H98,2)</f>
        <v>0</v>
      </c>
      <c r="K98" s="237" t="s">
        <v>19</v>
      </c>
      <c r="L98" s="242"/>
      <c r="M98" s="243" t="s">
        <v>19</v>
      </c>
      <c r="N98" s="244" t="s">
        <v>44</v>
      </c>
      <c r="O98" s="84"/>
      <c r="P98" s="213">
        <f>O98*H98</f>
        <v>0</v>
      </c>
      <c r="Q98" s="213">
        <v>5.0000000000000002E-05</v>
      </c>
      <c r="R98" s="213">
        <f>Q98*H98</f>
        <v>0.0018500000000000001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312</v>
      </c>
      <c r="AT98" s="215" t="s">
        <v>192</v>
      </c>
      <c r="AU98" s="215" t="s">
        <v>83</v>
      </c>
      <c r="AY98" s="17" t="s">
        <v>144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247</v>
      </c>
      <c r="BM98" s="215" t="s">
        <v>227</v>
      </c>
    </row>
    <row r="99" s="2" customFormat="1">
      <c r="A99" s="38"/>
      <c r="B99" s="39"/>
      <c r="C99" s="40"/>
      <c r="D99" s="217" t="s">
        <v>154</v>
      </c>
      <c r="E99" s="40"/>
      <c r="F99" s="218" t="s">
        <v>1399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154</v>
      </c>
      <c r="AU99" s="17" t="s">
        <v>83</v>
      </c>
    </row>
    <row r="100" s="2" customFormat="1" ht="21.75" customHeight="1">
      <c r="A100" s="38"/>
      <c r="B100" s="39"/>
      <c r="C100" s="204" t="s">
        <v>191</v>
      </c>
      <c r="D100" s="204" t="s">
        <v>147</v>
      </c>
      <c r="E100" s="205" t="s">
        <v>1400</v>
      </c>
      <c r="F100" s="206" t="s">
        <v>1401</v>
      </c>
      <c r="G100" s="207" t="s">
        <v>203</v>
      </c>
      <c r="H100" s="208">
        <v>16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247</v>
      </c>
      <c r="AT100" s="215" t="s">
        <v>147</v>
      </c>
      <c r="AU100" s="215" t="s">
        <v>83</v>
      </c>
      <c r="AY100" s="17" t="s">
        <v>144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247</v>
      </c>
      <c r="BM100" s="215" t="s">
        <v>235</v>
      </c>
    </row>
    <row r="101" s="2" customFormat="1">
      <c r="A101" s="38"/>
      <c r="B101" s="39"/>
      <c r="C101" s="40"/>
      <c r="D101" s="217" t="s">
        <v>154</v>
      </c>
      <c r="E101" s="40"/>
      <c r="F101" s="218" t="s">
        <v>1401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154</v>
      </c>
      <c r="AU101" s="17" t="s">
        <v>83</v>
      </c>
    </row>
    <row r="102" s="2" customFormat="1" ht="16.5" customHeight="1">
      <c r="A102" s="38"/>
      <c r="B102" s="39"/>
      <c r="C102" s="235" t="s">
        <v>195</v>
      </c>
      <c r="D102" s="235" t="s">
        <v>192</v>
      </c>
      <c r="E102" s="236" t="s">
        <v>1402</v>
      </c>
      <c r="F102" s="237" t="s">
        <v>1403</v>
      </c>
      <c r="G102" s="238" t="s">
        <v>203</v>
      </c>
      <c r="H102" s="239">
        <v>18.399999999999999</v>
      </c>
      <c r="I102" s="240"/>
      <c r="J102" s="241">
        <f>ROUND(I102*H102,2)</f>
        <v>0</v>
      </c>
      <c r="K102" s="237" t="s">
        <v>19</v>
      </c>
      <c r="L102" s="242"/>
      <c r="M102" s="243" t="s">
        <v>19</v>
      </c>
      <c r="N102" s="244" t="s">
        <v>44</v>
      </c>
      <c r="O102" s="84"/>
      <c r="P102" s="213">
        <f>O102*H102</f>
        <v>0</v>
      </c>
      <c r="Q102" s="213">
        <v>0.000220108695652174</v>
      </c>
      <c r="R102" s="213">
        <f>Q102*H102</f>
        <v>0.0040500000000000015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312</v>
      </c>
      <c r="AT102" s="215" t="s">
        <v>192</v>
      </c>
      <c r="AU102" s="215" t="s">
        <v>83</v>
      </c>
      <c r="AY102" s="17" t="s">
        <v>144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247</v>
      </c>
      <c r="BM102" s="215" t="s">
        <v>247</v>
      </c>
    </row>
    <row r="103" s="2" customFormat="1">
      <c r="A103" s="38"/>
      <c r="B103" s="39"/>
      <c r="C103" s="40"/>
      <c r="D103" s="217" t="s">
        <v>154</v>
      </c>
      <c r="E103" s="40"/>
      <c r="F103" s="218" t="s">
        <v>1403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154</v>
      </c>
      <c r="AU103" s="17" t="s">
        <v>83</v>
      </c>
    </row>
    <row r="104" s="2" customFormat="1" ht="21.75" customHeight="1">
      <c r="A104" s="38"/>
      <c r="B104" s="39"/>
      <c r="C104" s="204" t="s">
        <v>207</v>
      </c>
      <c r="D104" s="204" t="s">
        <v>147</v>
      </c>
      <c r="E104" s="205" t="s">
        <v>1400</v>
      </c>
      <c r="F104" s="206" t="s">
        <v>1401</v>
      </c>
      <c r="G104" s="207" t="s">
        <v>203</v>
      </c>
      <c r="H104" s="208">
        <v>102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247</v>
      </c>
      <c r="AT104" s="215" t="s">
        <v>147</v>
      </c>
      <c r="AU104" s="215" t="s">
        <v>83</v>
      </c>
      <c r="AY104" s="17" t="s">
        <v>144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247</v>
      </c>
      <c r="BM104" s="215" t="s">
        <v>261</v>
      </c>
    </row>
    <row r="105" s="2" customFormat="1">
      <c r="A105" s="38"/>
      <c r="B105" s="39"/>
      <c r="C105" s="40"/>
      <c r="D105" s="217" t="s">
        <v>154</v>
      </c>
      <c r="E105" s="40"/>
      <c r="F105" s="218" t="s">
        <v>1401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154</v>
      </c>
      <c r="AU105" s="17" t="s">
        <v>83</v>
      </c>
    </row>
    <row r="106" s="2" customFormat="1" ht="16.5" customHeight="1">
      <c r="A106" s="38"/>
      <c r="B106" s="39"/>
      <c r="C106" s="235" t="s">
        <v>214</v>
      </c>
      <c r="D106" s="235" t="s">
        <v>192</v>
      </c>
      <c r="E106" s="236" t="s">
        <v>1404</v>
      </c>
      <c r="F106" s="237" t="s">
        <v>1405</v>
      </c>
      <c r="G106" s="238" t="s">
        <v>203</v>
      </c>
      <c r="H106" s="239">
        <v>117.3</v>
      </c>
      <c r="I106" s="240"/>
      <c r="J106" s="241">
        <f>ROUND(I106*H106,2)</f>
        <v>0</v>
      </c>
      <c r="K106" s="237" t="s">
        <v>19</v>
      </c>
      <c r="L106" s="242"/>
      <c r="M106" s="243" t="s">
        <v>19</v>
      </c>
      <c r="N106" s="244" t="s">
        <v>44</v>
      </c>
      <c r="O106" s="84"/>
      <c r="P106" s="213">
        <f>O106*H106</f>
        <v>0</v>
      </c>
      <c r="Q106" s="213">
        <v>6.9991474850809906E-05</v>
      </c>
      <c r="R106" s="213">
        <f>Q106*H106</f>
        <v>0.008210000000000002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312</v>
      </c>
      <c r="AT106" s="215" t="s">
        <v>192</v>
      </c>
      <c r="AU106" s="215" t="s">
        <v>83</v>
      </c>
      <c r="AY106" s="17" t="s">
        <v>144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247</v>
      </c>
      <c r="BM106" s="215" t="s">
        <v>276</v>
      </c>
    </row>
    <row r="107" s="2" customFormat="1">
      <c r="A107" s="38"/>
      <c r="B107" s="39"/>
      <c r="C107" s="40"/>
      <c r="D107" s="217" t="s">
        <v>154</v>
      </c>
      <c r="E107" s="40"/>
      <c r="F107" s="218" t="s">
        <v>1405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154</v>
      </c>
      <c r="AU107" s="17" t="s">
        <v>83</v>
      </c>
    </row>
    <row r="108" s="2" customFormat="1" ht="16.5" customHeight="1">
      <c r="A108" s="38"/>
      <c r="B108" s="39"/>
      <c r="C108" s="204" t="s">
        <v>221</v>
      </c>
      <c r="D108" s="204" t="s">
        <v>147</v>
      </c>
      <c r="E108" s="205" t="s">
        <v>1406</v>
      </c>
      <c r="F108" s="206" t="s">
        <v>1407</v>
      </c>
      <c r="G108" s="207" t="s">
        <v>203</v>
      </c>
      <c r="H108" s="208">
        <v>26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247</v>
      </c>
      <c r="AT108" s="215" t="s">
        <v>147</v>
      </c>
      <c r="AU108" s="215" t="s">
        <v>83</v>
      </c>
      <c r="AY108" s="17" t="s">
        <v>144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247</v>
      </c>
      <c r="BM108" s="215" t="s">
        <v>287</v>
      </c>
    </row>
    <row r="109" s="2" customFormat="1">
      <c r="A109" s="38"/>
      <c r="B109" s="39"/>
      <c r="C109" s="40"/>
      <c r="D109" s="217" t="s">
        <v>154</v>
      </c>
      <c r="E109" s="40"/>
      <c r="F109" s="218" t="s">
        <v>1407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154</v>
      </c>
      <c r="AU109" s="17" t="s">
        <v>83</v>
      </c>
    </row>
    <row r="110" s="2" customFormat="1" ht="24.15" customHeight="1">
      <c r="A110" s="38"/>
      <c r="B110" s="39"/>
      <c r="C110" s="235" t="s">
        <v>227</v>
      </c>
      <c r="D110" s="235" t="s">
        <v>192</v>
      </c>
      <c r="E110" s="236" t="s">
        <v>1408</v>
      </c>
      <c r="F110" s="237" t="s">
        <v>1409</v>
      </c>
      <c r="G110" s="238" t="s">
        <v>203</v>
      </c>
      <c r="H110" s="239">
        <v>29.899999999999999</v>
      </c>
      <c r="I110" s="240"/>
      <c r="J110" s="241">
        <f>ROUND(I110*H110,2)</f>
        <v>0</v>
      </c>
      <c r="K110" s="237" t="s">
        <v>19</v>
      </c>
      <c r="L110" s="242"/>
      <c r="M110" s="243" t="s">
        <v>19</v>
      </c>
      <c r="N110" s="244" t="s">
        <v>44</v>
      </c>
      <c r="O110" s="84"/>
      <c r="P110" s="213">
        <f>O110*H110</f>
        <v>0</v>
      </c>
      <c r="Q110" s="213">
        <v>0.000459866220735786</v>
      </c>
      <c r="R110" s="213">
        <f>Q110*H110</f>
        <v>0.01375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312</v>
      </c>
      <c r="AT110" s="215" t="s">
        <v>192</v>
      </c>
      <c r="AU110" s="215" t="s">
        <v>83</v>
      </c>
      <c r="AY110" s="17" t="s">
        <v>144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247</v>
      </c>
      <c r="BM110" s="215" t="s">
        <v>299</v>
      </c>
    </row>
    <row r="111" s="2" customFormat="1">
      <c r="A111" s="38"/>
      <c r="B111" s="39"/>
      <c r="C111" s="40"/>
      <c r="D111" s="217" t="s">
        <v>154</v>
      </c>
      <c r="E111" s="40"/>
      <c r="F111" s="218" t="s">
        <v>1409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154</v>
      </c>
      <c r="AU111" s="17" t="s">
        <v>83</v>
      </c>
    </row>
    <row r="112" s="2" customFormat="1" ht="16.5" customHeight="1">
      <c r="A112" s="38"/>
      <c r="B112" s="39"/>
      <c r="C112" s="204" t="s">
        <v>231</v>
      </c>
      <c r="D112" s="204" t="s">
        <v>147</v>
      </c>
      <c r="E112" s="205" t="s">
        <v>1410</v>
      </c>
      <c r="F112" s="206" t="s">
        <v>1411</v>
      </c>
      <c r="G112" s="207" t="s">
        <v>203</v>
      </c>
      <c r="H112" s="208">
        <v>580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247</v>
      </c>
      <c r="AT112" s="215" t="s">
        <v>147</v>
      </c>
      <c r="AU112" s="215" t="s">
        <v>83</v>
      </c>
      <c r="AY112" s="17" t="s">
        <v>144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247</v>
      </c>
      <c r="BM112" s="215" t="s">
        <v>314</v>
      </c>
    </row>
    <row r="113" s="2" customFormat="1">
      <c r="A113" s="38"/>
      <c r="B113" s="39"/>
      <c r="C113" s="40"/>
      <c r="D113" s="217" t="s">
        <v>154</v>
      </c>
      <c r="E113" s="40"/>
      <c r="F113" s="218" t="s">
        <v>1411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154</v>
      </c>
      <c r="AU113" s="17" t="s">
        <v>83</v>
      </c>
    </row>
    <row r="114" s="2" customFormat="1" ht="24.15" customHeight="1">
      <c r="A114" s="38"/>
      <c r="B114" s="39"/>
      <c r="C114" s="235" t="s">
        <v>235</v>
      </c>
      <c r="D114" s="235" t="s">
        <v>192</v>
      </c>
      <c r="E114" s="236" t="s">
        <v>1412</v>
      </c>
      <c r="F114" s="237" t="s">
        <v>1413</v>
      </c>
      <c r="G114" s="238" t="s">
        <v>203</v>
      </c>
      <c r="H114" s="239">
        <v>200.81700000000001</v>
      </c>
      <c r="I114" s="240"/>
      <c r="J114" s="241">
        <f>ROUND(I114*H114,2)</f>
        <v>0</v>
      </c>
      <c r="K114" s="237" t="s">
        <v>19</v>
      </c>
      <c r="L114" s="242"/>
      <c r="M114" s="243" t="s">
        <v>19</v>
      </c>
      <c r="N114" s="244" t="s">
        <v>44</v>
      </c>
      <c r="O114" s="84"/>
      <c r="P114" s="213">
        <f>O114*H114</f>
        <v>0</v>
      </c>
      <c r="Q114" s="213">
        <v>0.000120009760129869</v>
      </c>
      <c r="R114" s="213">
        <f>Q114*H114</f>
        <v>0.024099999999999903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312</v>
      </c>
      <c r="AT114" s="215" t="s">
        <v>192</v>
      </c>
      <c r="AU114" s="215" t="s">
        <v>83</v>
      </c>
      <c r="AY114" s="17" t="s">
        <v>144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247</v>
      </c>
      <c r="BM114" s="215" t="s">
        <v>322</v>
      </c>
    </row>
    <row r="115" s="2" customFormat="1">
      <c r="A115" s="38"/>
      <c r="B115" s="39"/>
      <c r="C115" s="40"/>
      <c r="D115" s="217" t="s">
        <v>154</v>
      </c>
      <c r="E115" s="40"/>
      <c r="F115" s="218" t="s">
        <v>1413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154</v>
      </c>
      <c r="AU115" s="17" t="s">
        <v>83</v>
      </c>
    </row>
    <row r="116" s="2" customFormat="1" ht="24.15" customHeight="1">
      <c r="A116" s="38"/>
      <c r="B116" s="39"/>
      <c r="C116" s="235" t="s">
        <v>8</v>
      </c>
      <c r="D116" s="235" t="s">
        <v>192</v>
      </c>
      <c r="E116" s="236" t="s">
        <v>1414</v>
      </c>
      <c r="F116" s="237" t="s">
        <v>1415</v>
      </c>
      <c r="G116" s="238" t="s">
        <v>203</v>
      </c>
      <c r="H116" s="239">
        <v>466.18299999999999</v>
      </c>
      <c r="I116" s="240"/>
      <c r="J116" s="241">
        <f>ROUND(I116*H116,2)</f>
        <v>0</v>
      </c>
      <c r="K116" s="237" t="s">
        <v>19</v>
      </c>
      <c r="L116" s="242"/>
      <c r="M116" s="243" t="s">
        <v>19</v>
      </c>
      <c r="N116" s="244" t="s">
        <v>44</v>
      </c>
      <c r="O116" s="84"/>
      <c r="P116" s="213">
        <f>O116*H116</f>
        <v>0</v>
      </c>
      <c r="Q116" s="213">
        <v>0.00016999761896079399</v>
      </c>
      <c r="R116" s="213">
        <f>Q116*H116</f>
        <v>0.079249999999999821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312</v>
      </c>
      <c r="AT116" s="215" t="s">
        <v>192</v>
      </c>
      <c r="AU116" s="215" t="s">
        <v>83</v>
      </c>
      <c r="AY116" s="17" t="s">
        <v>144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247</v>
      </c>
      <c r="BM116" s="215" t="s">
        <v>339</v>
      </c>
    </row>
    <row r="117" s="2" customFormat="1">
      <c r="A117" s="38"/>
      <c r="B117" s="39"/>
      <c r="C117" s="40"/>
      <c r="D117" s="217" t="s">
        <v>154</v>
      </c>
      <c r="E117" s="40"/>
      <c r="F117" s="218" t="s">
        <v>1415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154</v>
      </c>
      <c r="AU117" s="17" t="s">
        <v>83</v>
      </c>
    </row>
    <row r="118" s="2" customFormat="1" ht="16.5" customHeight="1">
      <c r="A118" s="38"/>
      <c r="B118" s="39"/>
      <c r="C118" s="204" t="s">
        <v>247</v>
      </c>
      <c r="D118" s="204" t="s">
        <v>147</v>
      </c>
      <c r="E118" s="205" t="s">
        <v>1416</v>
      </c>
      <c r="F118" s="206" t="s">
        <v>1417</v>
      </c>
      <c r="G118" s="207" t="s">
        <v>150</v>
      </c>
      <c r="H118" s="208">
        <v>148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247</v>
      </c>
      <c r="AT118" s="215" t="s">
        <v>147</v>
      </c>
      <c r="AU118" s="215" t="s">
        <v>83</v>
      </c>
      <c r="AY118" s="17" t="s">
        <v>144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247</v>
      </c>
      <c r="BM118" s="215" t="s">
        <v>312</v>
      </c>
    </row>
    <row r="119" s="2" customFormat="1">
      <c r="A119" s="38"/>
      <c r="B119" s="39"/>
      <c r="C119" s="40"/>
      <c r="D119" s="217" t="s">
        <v>154</v>
      </c>
      <c r="E119" s="40"/>
      <c r="F119" s="218" t="s">
        <v>1417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154</v>
      </c>
      <c r="AU119" s="17" t="s">
        <v>83</v>
      </c>
    </row>
    <row r="120" s="2" customFormat="1" ht="16.5" customHeight="1">
      <c r="A120" s="38"/>
      <c r="B120" s="39"/>
      <c r="C120" s="204" t="s">
        <v>255</v>
      </c>
      <c r="D120" s="204" t="s">
        <v>147</v>
      </c>
      <c r="E120" s="205" t="s">
        <v>1418</v>
      </c>
      <c r="F120" s="206" t="s">
        <v>1419</v>
      </c>
      <c r="G120" s="207" t="s">
        <v>150</v>
      </c>
      <c r="H120" s="208">
        <v>1</v>
      </c>
      <c r="I120" s="209"/>
      <c r="J120" s="210">
        <f>ROUND(I120*H120,2)</f>
        <v>0</v>
      </c>
      <c r="K120" s="206" t="s">
        <v>19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247</v>
      </c>
      <c r="AT120" s="215" t="s">
        <v>147</v>
      </c>
      <c r="AU120" s="215" t="s">
        <v>83</v>
      </c>
      <c r="AY120" s="17" t="s">
        <v>144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247</v>
      </c>
      <c r="BM120" s="215" t="s">
        <v>983</v>
      </c>
    </row>
    <row r="121" s="2" customFormat="1">
      <c r="A121" s="38"/>
      <c r="B121" s="39"/>
      <c r="C121" s="40"/>
      <c r="D121" s="217" t="s">
        <v>154</v>
      </c>
      <c r="E121" s="40"/>
      <c r="F121" s="218" t="s">
        <v>1419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154</v>
      </c>
      <c r="AU121" s="17" t="s">
        <v>83</v>
      </c>
    </row>
    <row r="122" s="2" customFormat="1" ht="16.5" customHeight="1">
      <c r="A122" s="38"/>
      <c r="B122" s="39"/>
      <c r="C122" s="235" t="s">
        <v>261</v>
      </c>
      <c r="D122" s="235" t="s">
        <v>192</v>
      </c>
      <c r="E122" s="236" t="s">
        <v>1420</v>
      </c>
      <c r="F122" s="237" t="s">
        <v>1421</v>
      </c>
      <c r="G122" s="238" t="s">
        <v>150</v>
      </c>
      <c r="H122" s="239">
        <v>1</v>
      </c>
      <c r="I122" s="240"/>
      <c r="J122" s="241">
        <f>ROUND(I122*H122,2)</f>
        <v>0</v>
      </c>
      <c r="K122" s="237" t="s">
        <v>19</v>
      </c>
      <c r="L122" s="242"/>
      <c r="M122" s="243" t="s">
        <v>19</v>
      </c>
      <c r="N122" s="244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312</v>
      </c>
      <c r="AT122" s="215" t="s">
        <v>192</v>
      </c>
      <c r="AU122" s="215" t="s">
        <v>83</v>
      </c>
      <c r="AY122" s="17" t="s">
        <v>144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247</v>
      </c>
      <c r="BM122" s="215" t="s">
        <v>365</v>
      </c>
    </row>
    <row r="123" s="2" customFormat="1">
      <c r="A123" s="38"/>
      <c r="B123" s="39"/>
      <c r="C123" s="40"/>
      <c r="D123" s="217" t="s">
        <v>154</v>
      </c>
      <c r="E123" s="40"/>
      <c r="F123" s="218" t="s">
        <v>1421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154</v>
      </c>
      <c r="AU123" s="17" t="s">
        <v>83</v>
      </c>
    </row>
    <row r="124" s="2" customFormat="1" ht="16.5" customHeight="1">
      <c r="A124" s="38"/>
      <c r="B124" s="39"/>
      <c r="C124" s="204" t="s">
        <v>268</v>
      </c>
      <c r="D124" s="204" t="s">
        <v>147</v>
      </c>
      <c r="E124" s="205" t="s">
        <v>1422</v>
      </c>
      <c r="F124" s="206" t="s">
        <v>1423</v>
      </c>
      <c r="G124" s="207" t="s">
        <v>150</v>
      </c>
      <c r="H124" s="208">
        <v>2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247</v>
      </c>
      <c r="AT124" s="215" t="s">
        <v>147</v>
      </c>
      <c r="AU124" s="215" t="s">
        <v>83</v>
      </c>
      <c r="AY124" s="17" t="s">
        <v>144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247</v>
      </c>
      <c r="BM124" s="215" t="s">
        <v>375</v>
      </c>
    </row>
    <row r="125" s="2" customFormat="1">
      <c r="A125" s="38"/>
      <c r="B125" s="39"/>
      <c r="C125" s="40"/>
      <c r="D125" s="217" t="s">
        <v>154</v>
      </c>
      <c r="E125" s="40"/>
      <c r="F125" s="218" t="s">
        <v>1423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154</v>
      </c>
      <c r="AU125" s="17" t="s">
        <v>83</v>
      </c>
    </row>
    <row r="126" s="2" customFormat="1" ht="16.5" customHeight="1">
      <c r="A126" s="38"/>
      <c r="B126" s="39"/>
      <c r="C126" s="235" t="s">
        <v>276</v>
      </c>
      <c r="D126" s="235" t="s">
        <v>192</v>
      </c>
      <c r="E126" s="236" t="s">
        <v>1424</v>
      </c>
      <c r="F126" s="237" t="s">
        <v>1425</v>
      </c>
      <c r="G126" s="238" t="s">
        <v>150</v>
      </c>
      <c r="H126" s="239">
        <v>2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44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312</v>
      </c>
      <c r="AT126" s="215" t="s">
        <v>192</v>
      </c>
      <c r="AU126" s="215" t="s">
        <v>83</v>
      </c>
      <c r="AY126" s="17" t="s">
        <v>144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81</v>
      </c>
      <c r="BK126" s="216">
        <f>ROUND(I126*H126,2)</f>
        <v>0</v>
      </c>
      <c r="BL126" s="17" t="s">
        <v>247</v>
      </c>
      <c r="BM126" s="215" t="s">
        <v>389</v>
      </c>
    </row>
    <row r="127" s="2" customFormat="1">
      <c r="A127" s="38"/>
      <c r="B127" s="39"/>
      <c r="C127" s="40"/>
      <c r="D127" s="217" t="s">
        <v>154</v>
      </c>
      <c r="E127" s="40"/>
      <c r="F127" s="218" t="s">
        <v>1425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154</v>
      </c>
      <c r="AU127" s="17" t="s">
        <v>83</v>
      </c>
    </row>
    <row r="128" s="2" customFormat="1" ht="21.75" customHeight="1">
      <c r="A128" s="38"/>
      <c r="B128" s="39"/>
      <c r="C128" s="204" t="s">
        <v>7</v>
      </c>
      <c r="D128" s="204" t="s">
        <v>147</v>
      </c>
      <c r="E128" s="205" t="s">
        <v>1426</v>
      </c>
      <c r="F128" s="206" t="s">
        <v>1427</v>
      </c>
      <c r="G128" s="207" t="s">
        <v>150</v>
      </c>
      <c r="H128" s="208">
        <v>2</v>
      </c>
      <c r="I128" s="209"/>
      <c r="J128" s="210">
        <f>ROUND(I128*H128,2)</f>
        <v>0</v>
      </c>
      <c r="K128" s="206" t="s">
        <v>19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247</v>
      </c>
      <c r="AT128" s="215" t="s">
        <v>147</v>
      </c>
      <c r="AU128" s="215" t="s">
        <v>83</v>
      </c>
      <c r="AY128" s="17" t="s">
        <v>144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247</v>
      </c>
      <c r="BM128" s="215" t="s">
        <v>403</v>
      </c>
    </row>
    <row r="129" s="2" customFormat="1">
      <c r="A129" s="38"/>
      <c r="B129" s="39"/>
      <c r="C129" s="40"/>
      <c r="D129" s="217" t="s">
        <v>154</v>
      </c>
      <c r="E129" s="40"/>
      <c r="F129" s="218" t="s">
        <v>1427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154</v>
      </c>
      <c r="AU129" s="17" t="s">
        <v>83</v>
      </c>
    </row>
    <row r="130" s="2" customFormat="1" ht="16.5" customHeight="1">
      <c r="A130" s="38"/>
      <c r="B130" s="39"/>
      <c r="C130" s="235" t="s">
        <v>287</v>
      </c>
      <c r="D130" s="235" t="s">
        <v>192</v>
      </c>
      <c r="E130" s="236" t="s">
        <v>1428</v>
      </c>
      <c r="F130" s="237" t="s">
        <v>1429</v>
      </c>
      <c r="G130" s="238" t="s">
        <v>19</v>
      </c>
      <c r="H130" s="239">
        <v>2</v>
      </c>
      <c r="I130" s="240"/>
      <c r="J130" s="241">
        <f>ROUND(I130*H130,2)</f>
        <v>0</v>
      </c>
      <c r="K130" s="237" t="s">
        <v>19</v>
      </c>
      <c r="L130" s="242"/>
      <c r="M130" s="243" t="s">
        <v>19</v>
      </c>
      <c r="N130" s="244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312</v>
      </c>
      <c r="AT130" s="215" t="s">
        <v>192</v>
      </c>
      <c r="AU130" s="215" t="s">
        <v>83</v>
      </c>
      <c r="AY130" s="17" t="s">
        <v>144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247</v>
      </c>
      <c r="BM130" s="215" t="s">
        <v>413</v>
      </c>
    </row>
    <row r="131" s="2" customFormat="1">
      <c r="A131" s="38"/>
      <c r="B131" s="39"/>
      <c r="C131" s="40"/>
      <c r="D131" s="217" t="s">
        <v>154</v>
      </c>
      <c r="E131" s="40"/>
      <c r="F131" s="218" t="s">
        <v>1429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154</v>
      </c>
      <c r="AU131" s="17" t="s">
        <v>83</v>
      </c>
    </row>
    <row r="132" s="2" customFormat="1" ht="16.5" customHeight="1">
      <c r="A132" s="38"/>
      <c r="B132" s="39"/>
      <c r="C132" s="204" t="s">
        <v>293</v>
      </c>
      <c r="D132" s="204" t="s">
        <v>147</v>
      </c>
      <c r="E132" s="205" t="s">
        <v>361</v>
      </c>
      <c r="F132" s="206" t="s">
        <v>1430</v>
      </c>
      <c r="G132" s="207" t="s">
        <v>150</v>
      </c>
      <c r="H132" s="208">
        <v>3</v>
      </c>
      <c r="I132" s="209"/>
      <c r="J132" s="210">
        <f>ROUND(I132*H132,2)</f>
        <v>0</v>
      </c>
      <c r="K132" s="206" t="s">
        <v>19</v>
      </c>
      <c r="L132" s="44"/>
      <c r="M132" s="211" t="s">
        <v>19</v>
      </c>
      <c r="N132" s="212" t="s">
        <v>44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247</v>
      </c>
      <c r="AT132" s="215" t="s">
        <v>147</v>
      </c>
      <c r="AU132" s="215" t="s">
        <v>83</v>
      </c>
      <c r="AY132" s="17" t="s">
        <v>144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247</v>
      </c>
      <c r="BM132" s="215" t="s">
        <v>427</v>
      </c>
    </row>
    <row r="133" s="2" customFormat="1">
      <c r="A133" s="38"/>
      <c r="B133" s="39"/>
      <c r="C133" s="40"/>
      <c r="D133" s="217" t="s">
        <v>154</v>
      </c>
      <c r="E133" s="40"/>
      <c r="F133" s="218" t="s">
        <v>1430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154</v>
      </c>
      <c r="AU133" s="17" t="s">
        <v>83</v>
      </c>
    </row>
    <row r="134" s="2" customFormat="1" ht="16.5" customHeight="1">
      <c r="A134" s="38"/>
      <c r="B134" s="39"/>
      <c r="C134" s="235" t="s">
        <v>299</v>
      </c>
      <c r="D134" s="235" t="s">
        <v>192</v>
      </c>
      <c r="E134" s="236" t="s">
        <v>1431</v>
      </c>
      <c r="F134" s="237" t="s">
        <v>1432</v>
      </c>
      <c r="G134" s="238" t="s">
        <v>150</v>
      </c>
      <c r="H134" s="239">
        <v>2</v>
      </c>
      <c r="I134" s="240"/>
      <c r="J134" s="241">
        <f>ROUND(I134*H134,2)</f>
        <v>0</v>
      </c>
      <c r="K134" s="237" t="s">
        <v>19</v>
      </c>
      <c r="L134" s="242"/>
      <c r="M134" s="243" t="s">
        <v>19</v>
      </c>
      <c r="N134" s="244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312</v>
      </c>
      <c r="AT134" s="215" t="s">
        <v>192</v>
      </c>
      <c r="AU134" s="215" t="s">
        <v>83</v>
      </c>
      <c r="AY134" s="17" t="s">
        <v>144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247</v>
      </c>
      <c r="BM134" s="215" t="s">
        <v>436</v>
      </c>
    </row>
    <row r="135" s="2" customFormat="1">
      <c r="A135" s="38"/>
      <c r="B135" s="39"/>
      <c r="C135" s="40"/>
      <c r="D135" s="217" t="s">
        <v>154</v>
      </c>
      <c r="E135" s="40"/>
      <c r="F135" s="218" t="s">
        <v>1432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154</v>
      </c>
      <c r="AU135" s="17" t="s">
        <v>83</v>
      </c>
    </row>
    <row r="136" s="2" customFormat="1" ht="16.5" customHeight="1">
      <c r="A136" s="38"/>
      <c r="B136" s="39"/>
      <c r="C136" s="235" t="s">
        <v>309</v>
      </c>
      <c r="D136" s="235" t="s">
        <v>192</v>
      </c>
      <c r="E136" s="236" t="s">
        <v>1433</v>
      </c>
      <c r="F136" s="237" t="s">
        <v>1434</v>
      </c>
      <c r="G136" s="238" t="s">
        <v>150</v>
      </c>
      <c r="H136" s="239">
        <v>1</v>
      </c>
      <c r="I136" s="240"/>
      <c r="J136" s="241">
        <f>ROUND(I136*H136,2)</f>
        <v>0</v>
      </c>
      <c r="K136" s="237" t="s">
        <v>19</v>
      </c>
      <c r="L136" s="242"/>
      <c r="M136" s="243" t="s">
        <v>19</v>
      </c>
      <c r="N136" s="244" t="s">
        <v>44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312</v>
      </c>
      <c r="AT136" s="215" t="s">
        <v>192</v>
      </c>
      <c r="AU136" s="215" t="s">
        <v>83</v>
      </c>
      <c r="AY136" s="17" t="s">
        <v>144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247</v>
      </c>
      <c r="BM136" s="215" t="s">
        <v>446</v>
      </c>
    </row>
    <row r="137" s="2" customFormat="1">
      <c r="A137" s="38"/>
      <c r="B137" s="39"/>
      <c r="C137" s="40"/>
      <c r="D137" s="217" t="s">
        <v>154</v>
      </c>
      <c r="E137" s="40"/>
      <c r="F137" s="218" t="s">
        <v>1434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154</v>
      </c>
      <c r="AU137" s="17" t="s">
        <v>83</v>
      </c>
    </row>
    <row r="138" s="2" customFormat="1" ht="16.5" customHeight="1">
      <c r="A138" s="38"/>
      <c r="B138" s="39"/>
      <c r="C138" s="204" t="s">
        <v>314</v>
      </c>
      <c r="D138" s="204" t="s">
        <v>147</v>
      </c>
      <c r="E138" s="205" t="s">
        <v>1435</v>
      </c>
      <c r="F138" s="206" t="s">
        <v>1436</v>
      </c>
      <c r="G138" s="207" t="s">
        <v>150</v>
      </c>
      <c r="H138" s="208">
        <v>35</v>
      </c>
      <c r="I138" s="209"/>
      <c r="J138" s="210">
        <f>ROUND(I138*H138,2)</f>
        <v>0</v>
      </c>
      <c r="K138" s="206" t="s">
        <v>19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247</v>
      </c>
      <c r="AT138" s="215" t="s">
        <v>147</v>
      </c>
      <c r="AU138" s="215" t="s">
        <v>83</v>
      </c>
      <c r="AY138" s="17" t="s">
        <v>144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247</v>
      </c>
      <c r="BM138" s="215" t="s">
        <v>457</v>
      </c>
    </row>
    <row r="139" s="2" customFormat="1">
      <c r="A139" s="38"/>
      <c r="B139" s="39"/>
      <c r="C139" s="40"/>
      <c r="D139" s="217" t="s">
        <v>154</v>
      </c>
      <c r="E139" s="40"/>
      <c r="F139" s="218" t="s">
        <v>1436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154</v>
      </c>
      <c r="AU139" s="17" t="s">
        <v>83</v>
      </c>
    </row>
    <row r="140" s="2" customFormat="1" ht="16.5" customHeight="1">
      <c r="A140" s="38"/>
      <c r="B140" s="39"/>
      <c r="C140" s="235" t="s">
        <v>318</v>
      </c>
      <c r="D140" s="235" t="s">
        <v>192</v>
      </c>
      <c r="E140" s="236" t="s">
        <v>1437</v>
      </c>
      <c r="F140" s="237" t="s">
        <v>1438</v>
      </c>
      <c r="G140" s="238" t="s">
        <v>150</v>
      </c>
      <c r="H140" s="239">
        <v>35</v>
      </c>
      <c r="I140" s="240"/>
      <c r="J140" s="241">
        <f>ROUND(I140*H140,2)</f>
        <v>0</v>
      </c>
      <c r="K140" s="237" t="s">
        <v>19</v>
      </c>
      <c r="L140" s="242"/>
      <c r="M140" s="243" t="s">
        <v>19</v>
      </c>
      <c r="N140" s="244" t="s">
        <v>44</v>
      </c>
      <c r="O140" s="84"/>
      <c r="P140" s="213">
        <f>O140*H140</f>
        <v>0</v>
      </c>
      <c r="Q140" s="213">
        <v>6.0000000000000002E-05</v>
      </c>
      <c r="R140" s="213">
        <f>Q140*H140</f>
        <v>0.0020999999999999999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312</v>
      </c>
      <c r="AT140" s="215" t="s">
        <v>192</v>
      </c>
      <c r="AU140" s="215" t="s">
        <v>83</v>
      </c>
      <c r="AY140" s="17" t="s">
        <v>144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81</v>
      </c>
      <c r="BK140" s="216">
        <f>ROUND(I140*H140,2)</f>
        <v>0</v>
      </c>
      <c r="BL140" s="17" t="s">
        <v>247</v>
      </c>
      <c r="BM140" s="215" t="s">
        <v>468</v>
      </c>
    </row>
    <row r="141" s="2" customFormat="1">
      <c r="A141" s="38"/>
      <c r="B141" s="39"/>
      <c r="C141" s="40"/>
      <c r="D141" s="217" t="s">
        <v>154</v>
      </c>
      <c r="E141" s="40"/>
      <c r="F141" s="218" t="s">
        <v>1438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154</v>
      </c>
      <c r="AU141" s="17" t="s">
        <v>83</v>
      </c>
    </row>
    <row r="142" s="2" customFormat="1" ht="16.5" customHeight="1">
      <c r="A142" s="38"/>
      <c r="B142" s="39"/>
      <c r="C142" s="235" t="s">
        <v>322</v>
      </c>
      <c r="D142" s="235" t="s">
        <v>192</v>
      </c>
      <c r="E142" s="236" t="s">
        <v>1439</v>
      </c>
      <c r="F142" s="237" t="s">
        <v>1440</v>
      </c>
      <c r="G142" s="238" t="s">
        <v>150</v>
      </c>
      <c r="H142" s="239">
        <v>35</v>
      </c>
      <c r="I142" s="240"/>
      <c r="J142" s="241">
        <f>ROUND(I142*H142,2)</f>
        <v>0</v>
      </c>
      <c r="K142" s="237" t="s">
        <v>19</v>
      </c>
      <c r="L142" s="242"/>
      <c r="M142" s="243" t="s">
        <v>19</v>
      </c>
      <c r="N142" s="244" t="s">
        <v>44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312</v>
      </c>
      <c r="AT142" s="215" t="s">
        <v>192</v>
      </c>
      <c r="AU142" s="215" t="s">
        <v>83</v>
      </c>
      <c r="AY142" s="17" t="s">
        <v>144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247</v>
      </c>
      <c r="BM142" s="215" t="s">
        <v>478</v>
      </c>
    </row>
    <row r="143" s="2" customFormat="1">
      <c r="A143" s="38"/>
      <c r="B143" s="39"/>
      <c r="C143" s="40"/>
      <c r="D143" s="217" t="s">
        <v>154</v>
      </c>
      <c r="E143" s="40"/>
      <c r="F143" s="218" t="s">
        <v>1440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154</v>
      </c>
      <c r="AU143" s="17" t="s">
        <v>83</v>
      </c>
    </row>
    <row r="144" s="2" customFormat="1" ht="16.5" customHeight="1">
      <c r="A144" s="38"/>
      <c r="B144" s="39"/>
      <c r="C144" s="204" t="s">
        <v>328</v>
      </c>
      <c r="D144" s="204" t="s">
        <v>147</v>
      </c>
      <c r="E144" s="205" t="s">
        <v>1441</v>
      </c>
      <c r="F144" s="206" t="s">
        <v>1442</v>
      </c>
      <c r="G144" s="207" t="s">
        <v>150</v>
      </c>
      <c r="H144" s="208">
        <v>23</v>
      </c>
      <c r="I144" s="209"/>
      <c r="J144" s="210">
        <f>ROUND(I144*H144,2)</f>
        <v>0</v>
      </c>
      <c r="K144" s="206" t="s">
        <v>19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247</v>
      </c>
      <c r="AT144" s="215" t="s">
        <v>147</v>
      </c>
      <c r="AU144" s="215" t="s">
        <v>83</v>
      </c>
      <c r="AY144" s="17" t="s">
        <v>144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247</v>
      </c>
      <c r="BM144" s="215" t="s">
        <v>491</v>
      </c>
    </row>
    <row r="145" s="2" customFormat="1">
      <c r="A145" s="38"/>
      <c r="B145" s="39"/>
      <c r="C145" s="40"/>
      <c r="D145" s="217" t="s">
        <v>154</v>
      </c>
      <c r="E145" s="40"/>
      <c r="F145" s="218" t="s">
        <v>1442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154</v>
      </c>
      <c r="AU145" s="17" t="s">
        <v>83</v>
      </c>
    </row>
    <row r="146" s="2" customFormat="1" ht="16.5" customHeight="1">
      <c r="A146" s="38"/>
      <c r="B146" s="39"/>
      <c r="C146" s="235" t="s">
        <v>339</v>
      </c>
      <c r="D146" s="235" t="s">
        <v>192</v>
      </c>
      <c r="E146" s="236" t="s">
        <v>1443</v>
      </c>
      <c r="F146" s="237" t="s">
        <v>1444</v>
      </c>
      <c r="G146" s="238" t="s">
        <v>19</v>
      </c>
      <c r="H146" s="239">
        <v>23</v>
      </c>
      <c r="I146" s="240"/>
      <c r="J146" s="241">
        <f>ROUND(I146*H146,2)</f>
        <v>0</v>
      </c>
      <c r="K146" s="237" t="s">
        <v>19</v>
      </c>
      <c r="L146" s="242"/>
      <c r="M146" s="243" t="s">
        <v>19</v>
      </c>
      <c r="N146" s="244" t="s">
        <v>44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312</v>
      </c>
      <c r="AT146" s="215" t="s">
        <v>192</v>
      </c>
      <c r="AU146" s="215" t="s">
        <v>83</v>
      </c>
      <c r="AY146" s="17" t="s">
        <v>144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247</v>
      </c>
      <c r="BM146" s="215" t="s">
        <v>507</v>
      </c>
    </row>
    <row r="147" s="2" customFormat="1">
      <c r="A147" s="38"/>
      <c r="B147" s="39"/>
      <c r="C147" s="40"/>
      <c r="D147" s="217" t="s">
        <v>154</v>
      </c>
      <c r="E147" s="40"/>
      <c r="F147" s="218" t="s">
        <v>1444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154</v>
      </c>
      <c r="AU147" s="17" t="s">
        <v>83</v>
      </c>
    </row>
    <row r="148" s="2" customFormat="1" ht="16.5" customHeight="1">
      <c r="A148" s="38"/>
      <c r="B148" s="39"/>
      <c r="C148" s="204" t="s">
        <v>344</v>
      </c>
      <c r="D148" s="204" t="s">
        <v>147</v>
      </c>
      <c r="E148" s="205" t="s">
        <v>1445</v>
      </c>
      <c r="F148" s="206" t="s">
        <v>1446</v>
      </c>
      <c r="G148" s="207" t="s">
        <v>150</v>
      </c>
      <c r="H148" s="208">
        <v>3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247</v>
      </c>
      <c r="AT148" s="215" t="s">
        <v>147</v>
      </c>
      <c r="AU148" s="215" t="s">
        <v>83</v>
      </c>
      <c r="AY148" s="17" t="s">
        <v>144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247</v>
      </c>
      <c r="BM148" s="215" t="s">
        <v>515</v>
      </c>
    </row>
    <row r="149" s="2" customFormat="1">
      <c r="A149" s="38"/>
      <c r="B149" s="39"/>
      <c r="C149" s="40"/>
      <c r="D149" s="217" t="s">
        <v>154</v>
      </c>
      <c r="E149" s="40"/>
      <c r="F149" s="218" t="s">
        <v>1446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154</v>
      </c>
      <c r="AU149" s="17" t="s">
        <v>83</v>
      </c>
    </row>
    <row r="150" s="2" customFormat="1" ht="16.5" customHeight="1">
      <c r="A150" s="38"/>
      <c r="B150" s="39"/>
      <c r="C150" s="235" t="s">
        <v>312</v>
      </c>
      <c r="D150" s="235" t="s">
        <v>192</v>
      </c>
      <c r="E150" s="236" t="s">
        <v>1447</v>
      </c>
      <c r="F150" s="237" t="s">
        <v>1448</v>
      </c>
      <c r="G150" s="238" t="s">
        <v>150</v>
      </c>
      <c r="H150" s="239">
        <v>3</v>
      </c>
      <c r="I150" s="240"/>
      <c r="J150" s="241">
        <f>ROUND(I150*H150,2)</f>
        <v>0</v>
      </c>
      <c r="K150" s="237" t="s">
        <v>19</v>
      </c>
      <c r="L150" s="242"/>
      <c r="M150" s="243" t="s">
        <v>19</v>
      </c>
      <c r="N150" s="244" t="s">
        <v>44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312</v>
      </c>
      <c r="AT150" s="215" t="s">
        <v>192</v>
      </c>
      <c r="AU150" s="215" t="s">
        <v>83</v>
      </c>
      <c r="AY150" s="17" t="s">
        <v>144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247</v>
      </c>
      <c r="BM150" s="215" t="s">
        <v>527</v>
      </c>
    </row>
    <row r="151" s="2" customFormat="1">
      <c r="A151" s="38"/>
      <c r="B151" s="39"/>
      <c r="C151" s="40"/>
      <c r="D151" s="217" t="s">
        <v>154</v>
      </c>
      <c r="E151" s="40"/>
      <c r="F151" s="218" t="s">
        <v>1448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154</v>
      </c>
      <c r="AU151" s="17" t="s">
        <v>83</v>
      </c>
    </row>
    <row r="152" s="2" customFormat="1">
      <c r="A152" s="38"/>
      <c r="B152" s="39"/>
      <c r="C152" s="40"/>
      <c r="D152" s="217" t="s">
        <v>379</v>
      </c>
      <c r="E152" s="40"/>
      <c r="F152" s="245" t="s">
        <v>1449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379</v>
      </c>
      <c r="AU152" s="17" t="s">
        <v>83</v>
      </c>
    </row>
    <row r="153" s="2" customFormat="1" ht="24.15" customHeight="1">
      <c r="A153" s="38"/>
      <c r="B153" s="39"/>
      <c r="C153" s="204" t="s">
        <v>353</v>
      </c>
      <c r="D153" s="204" t="s">
        <v>147</v>
      </c>
      <c r="E153" s="205" t="s">
        <v>1450</v>
      </c>
      <c r="F153" s="206" t="s">
        <v>1451</v>
      </c>
      <c r="G153" s="207" t="s">
        <v>150</v>
      </c>
      <c r="H153" s="208">
        <v>16</v>
      </c>
      <c r="I153" s="209"/>
      <c r="J153" s="210">
        <f>ROUND(I153*H153,2)</f>
        <v>0</v>
      </c>
      <c r="K153" s="206" t="s">
        <v>19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247</v>
      </c>
      <c r="AT153" s="215" t="s">
        <v>147</v>
      </c>
      <c r="AU153" s="215" t="s">
        <v>83</v>
      </c>
      <c r="AY153" s="17" t="s">
        <v>144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247</v>
      </c>
      <c r="BM153" s="215" t="s">
        <v>537</v>
      </c>
    </row>
    <row r="154" s="2" customFormat="1">
      <c r="A154" s="38"/>
      <c r="B154" s="39"/>
      <c r="C154" s="40"/>
      <c r="D154" s="217" t="s">
        <v>154</v>
      </c>
      <c r="E154" s="40"/>
      <c r="F154" s="218" t="s">
        <v>1451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154</v>
      </c>
      <c r="AU154" s="17" t="s">
        <v>83</v>
      </c>
    </row>
    <row r="155" s="2" customFormat="1" ht="16.5" customHeight="1">
      <c r="A155" s="38"/>
      <c r="B155" s="39"/>
      <c r="C155" s="235" t="s">
        <v>983</v>
      </c>
      <c r="D155" s="235" t="s">
        <v>192</v>
      </c>
      <c r="E155" s="236" t="s">
        <v>1452</v>
      </c>
      <c r="F155" s="237" t="s">
        <v>1453</v>
      </c>
      <c r="G155" s="238" t="s">
        <v>150</v>
      </c>
      <c r="H155" s="239">
        <v>10</v>
      </c>
      <c r="I155" s="240"/>
      <c r="J155" s="241">
        <f>ROUND(I155*H155,2)</f>
        <v>0</v>
      </c>
      <c r="K155" s="237" t="s">
        <v>19</v>
      </c>
      <c r="L155" s="242"/>
      <c r="M155" s="243" t="s">
        <v>19</v>
      </c>
      <c r="N155" s="244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312</v>
      </c>
      <c r="AT155" s="215" t="s">
        <v>192</v>
      </c>
      <c r="AU155" s="215" t="s">
        <v>83</v>
      </c>
      <c r="AY155" s="17" t="s">
        <v>144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247</v>
      </c>
      <c r="BM155" s="215" t="s">
        <v>547</v>
      </c>
    </row>
    <row r="156" s="2" customFormat="1">
      <c r="A156" s="38"/>
      <c r="B156" s="39"/>
      <c r="C156" s="40"/>
      <c r="D156" s="217" t="s">
        <v>154</v>
      </c>
      <c r="E156" s="40"/>
      <c r="F156" s="218" t="s">
        <v>1453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154</v>
      </c>
      <c r="AU156" s="17" t="s">
        <v>83</v>
      </c>
    </row>
    <row r="157" s="2" customFormat="1" ht="16.5" customHeight="1">
      <c r="A157" s="38"/>
      <c r="B157" s="39"/>
      <c r="C157" s="235" t="s">
        <v>360</v>
      </c>
      <c r="D157" s="235" t="s">
        <v>192</v>
      </c>
      <c r="E157" s="236" t="s">
        <v>1454</v>
      </c>
      <c r="F157" s="237" t="s">
        <v>1455</v>
      </c>
      <c r="G157" s="238" t="s">
        <v>150</v>
      </c>
      <c r="H157" s="239">
        <v>6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312</v>
      </c>
      <c r="AT157" s="215" t="s">
        <v>192</v>
      </c>
      <c r="AU157" s="215" t="s">
        <v>83</v>
      </c>
      <c r="AY157" s="17" t="s">
        <v>144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247</v>
      </c>
      <c r="BM157" s="215" t="s">
        <v>559</v>
      </c>
    </row>
    <row r="158" s="2" customFormat="1">
      <c r="A158" s="38"/>
      <c r="B158" s="39"/>
      <c r="C158" s="40"/>
      <c r="D158" s="217" t="s">
        <v>154</v>
      </c>
      <c r="E158" s="40"/>
      <c r="F158" s="218" t="s">
        <v>1455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154</v>
      </c>
      <c r="AU158" s="17" t="s">
        <v>83</v>
      </c>
    </row>
    <row r="159" s="2" customFormat="1" ht="24.15" customHeight="1">
      <c r="A159" s="38"/>
      <c r="B159" s="39"/>
      <c r="C159" s="204" t="s">
        <v>365</v>
      </c>
      <c r="D159" s="204" t="s">
        <v>147</v>
      </c>
      <c r="E159" s="205" t="s">
        <v>1450</v>
      </c>
      <c r="F159" s="206" t="s">
        <v>1451</v>
      </c>
      <c r="G159" s="207" t="s">
        <v>150</v>
      </c>
      <c r="H159" s="208">
        <v>2</v>
      </c>
      <c r="I159" s="209"/>
      <c r="J159" s="210">
        <f>ROUND(I159*H159,2)</f>
        <v>0</v>
      </c>
      <c r="K159" s="206" t="s">
        <v>19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247</v>
      </c>
      <c r="AT159" s="215" t="s">
        <v>147</v>
      </c>
      <c r="AU159" s="215" t="s">
        <v>83</v>
      </c>
      <c r="AY159" s="17" t="s">
        <v>144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247</v>
      </c>
      <c r="BM159" s="215" t="s">
        <v>568</v>
      </c>
    </row>
    <row r="160" s="2" customFormat="1">
      <c r="A160" s="38"/>
      <c r="B160" s="39"/>
      <c r="C160" s="40"/>
      <c r="D160" s="217" t="s">
        <v>154</v>
      </c>
      <c r="E160" s="40"/>
      <c r="F160" s="218" t="s">
        <v>1451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154</v>
      </c>
      <c r="AU160" s="17" t="s">
        <v>83</v>
      </c>
    </row>
    <row r="161" s="2" customFormat="1" ht="16.5" customHeight="1">
      <c r="A161" s="38"/>
      <c r="B161" s="39"/>
      <c r="C161" s="235" t="s">
        <v>371</v>
      </c>
      <c r="D161" s="235" t="s">
        <v>192</v>
      </c>
      <c r="E161" s="236" t="s">
        <v>1456</v>
      </c>
      <c r="F161" s="237" t="s">
        <v>1457</v>
      </c>
      <c r="G161" s="238" t="s">
        <v>150</v>
      </c>
      <c r="H161" s="239">
        <v>2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44</v>
      </c>
      <c r="O161" s="84"/>
      <c r="P161" s="213">
        <f>O161*H161</f>
        <v>0</v>
      </c>
      <c r="Q161" s="213">
        <v>0.0012999999999999999</v>
      </c>
      <c r="R161" s="213">
        <f>Q161*H161</f>
        <v>0.0025999999999999999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312</v>
      </c>
      <c r="AT161" s="215" t="s">
        <v>192</v>
      </c>
      <c r="AU161" s="215" t="s">
        <v>83</v>
      </c>
      <c r="AY161" s="17" t="s">
        <v>144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247</v>
      </c>
      <c r="BM161" s="215" t="s">
        <v>578</v>
      </c>
    </row>
    <row r="162" s="2" customFormat="1">
      <c r="A162" s="38"/>
      <c r="B162" s="39"/>
      <c r="C162" s="40"/>
      <c r="D162" s="217" t="s">
        <v>154</v>
      </c>
      <c r="E162" s="40"/>
      <c r="F162" s="218" t="s">
        <v>1457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154</v>
      </c>
      <c r="AU162" s="17" t="s">
        <v>83</v>
      </c>
    </row>
    <row r="163" s="2" customFormat="1" ht="16.5" customHeight="1">
      <c r="A163" s="38"/>
      <c r="B163" s="39"/>
      <c r="C163" s="204" t="s">
        <v>375</v>
      </c>
      <c r="D163" s="204" t="s">
        <v>147</v>
      </c>
      <c r="E163" s="205" t="s">
        <v>1458</v>
      </c>
      <c r="F163" s="206" t="s">
        <v>1459</v>
      </c>
      <c r="G163" s="207" t="s">
        <v>150</v>
      </c>
      <c r="H163" s="208">
        <v>1</v>
      </c>
      <c r="I163" s="209"/>
      <c r="J163" s="210">
        <f>ROUND(I163*H163,2)</f>
        <v>0</v>
      </c>
      <c r="K163" s="206" t="s">
        <v>19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247</v>
      </c>
      <c r="AT163" s="215" t="s">
        <v>147</v>
      </c>
      <c r="AU163" s="215" t="s">
        <v>83</v>
      </c>
      <c r="AY163" s="17" t="s">
        <v>144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247</v>
      </c>
      <c r="BM163" s="215" t="s">
        <v>591</v>
      </c>
    </row>
    <row r="164" s="2" customFormat="1">
      <c r="A164" s="38"/>
      <c r="B164" s="39"/>
      <c r="C164" s="40"/>
      <c r="D164" s="217" t="s">
        <v>154</v>
      </c>
      <c r="E164" s="40"/>
      <c r="F164" s="218" t="s">
        <v>1459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154</v>
      </c>
      <c r="AU164" s="17" t="s">
        <v>83</v>
      </c>
    </row>
    <row r="165" s="2" customFormat="1">
      <c r="A165" s="38"/>
      <c r="B165" s="39"/>
      <c r="C165" s="40"/>
      <c r="D165" s="217" t="s">
        <v>379</v>
      </c>
      <c r="E165" s="40"/>
      <c r="F165" s="245" t="s">
        <v>1449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379</v>
      </c>
      <c r="AU165" s="17" t="s">
        <v>83</v>
      </c>
    </row>
    <row r="166" s="2" customFormat="1" ht="16.5" customHeight="1">
      <c r="A166" s="38"/>
      <c r="B166" s="39"/>
      <c r="C166" s="204" t="s">
        <v>381</v>
      </c>
      <c r="D166" s="204" t="s">
        <v>147</v>
      </c>
      <c r="E166" s="205" t="s">
        <v>1460</v>
      </c>
      <c r="F166" s="206" t="s">
        <v>1461</v>
      </c>
      <c r="G166" s="207" t="s">
        <v>325</v>
      </c>
      <c r="H166" s="208">
        <v>1</v>
      </c>
      <c r="I166" s="209"/>
      <c r="J166" s="210">
        <f>ROUND(I166*H166,2)</f>
        <v>0</v>
      </c>
      <c r="K166" s="206" t="s">
        <v>19</v>
      </c>
      <c r="L166" s="44"/>
      <c r="M166" s="211" t="s">
        <v>19</v>
      </c>
      <c r="N166" s="212" t="s">
        <v>44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247</v>
      </c>
      <c r="AT166" s="215" t="s">
        <v>147</v>
      </c>
      <c r="AU166" s="215" t="s">
        <v>83</v>
      </c>
      <c r="AY166" s="17" t="s">
        <v>144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81</v>
      </c>
      <c r="BK166" s="216">
        <f>ROUND(I166*H166,2)</f>
        <v>0</v>
      </c>
      <c r="BL166" s="17" t="s">
        <v>247</v>
      </c>
      <c r="BM166" s="215" t="s">
        <v>602</v>
      </c>
    </row>
    <row r="167" s="2" customFormat="1">
      <c r="A167" s="38"/>
      <c r="B167" s="39"/>
      <c r="C167" s="40"/>
      <c r="D167" s="217" t="s">
        <v>154</v>
      </c>
      <c r="E167" s="40"/>
      <c r="F167" s="218" t="s">
        <v>1461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154</v>
      </c>
      <c r="AU167" s="17" t="s">
        <v>83</v>
      </c>
    </row>
    <row r="168" s="12" customFormat="1" ht="25.92" customHeight="1">
      <c r="A168" s="12"/>
      <c r="B168" s="188"/>
      <c r="C168" s="189"/>
      <c r="D168" s="190" t="s">
        <v>72</v>
      </c>
      <c r="E168" s="191" t="s">
        <v>192</v>
      </c>
      <c r="F168" s="191" t="s">
        <v>1462</v>
      </c>
      <c r="G168" s="189"/>
      <c r="H168" s="189"/>
      <c r="I168" s="192"/>
      <c r="J168" s="193">
        <f>BK168</f>
        <v>0</v>
      </c>
      <c r="K168" s="189"/>
      <c r="L168" s="194"/>
      <c r="M168" s="195"/>
      <c r="N168" s="196"/>
      <c r="O168" s="196"/>
      <c r="P168" s="197">
        <f>P169+P184</f>
        <v>0</v>
      </c>
      <c r="Q168" s="196"/>
      <c r="R168" s="197">
        <f>R169+R184</f>
        <v>0.0015200000000000001</v>
      </c>
      <c r="S168" s="196"/>
      <c r="T168" s="198">
        <f>T169+T184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145</v>
      </c>
      <c r="AT168" s="200" t="s">
        <v>72</v>
      </c>
      <c r="AU168" s="200" t="s">
        <v>73</v>
      </c>
      <c r="AY168" s="199" t="s">
        <v>144</v>
      </c>
      <c r="BK168" s="201">
        <f>BK169+BK184</f>
        <v>0</v>
      </c>
    </row>
    <row r="169" s="12" customFormat="1" ht="22.8" customHeight="1">
      <c r="A169" s="12"/>
      <c r="B169" s="188"/>
      <c r="C169" s="189"/>
      <c r="D169" s="190" t="s">
        <v>72</v>
      </c>
      <c r="E169" s="202" t="s">
        <v>1463</v>
      </c>
      <c r="F169" s="202" t="s">
        <v>1464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SUM(P170:P183)</f>
        <v>0</v>
      </c>
      <c r="Q169" s="196"/>
      <c r="R169" s="197">
        <f>SUM(R170:R183)</f>
        <v>0.0015200000000000001</v>
      </c>
      <c r="S169" s="196"/>
      <c r="T169" s="198">
        <f>SUM(T170:T183)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145</v>
      </c>
      <c r="AT169" s="200" t="s">
        <v>72</v>
      </c>
      <c r="AU169" s="200" t="s">
        <v>81</v>
      </c>
      <c r="AY169" s="199" t="s">
        <v>144</v>
      </c>
      <c r="BK169" s="201">
        <f>SUM(BK170:BK183)</f>
        <v>0</v>
      </c>
    </row>
    <row r="170" s="2" customFormat="1" ht="24.15" customHeight="1">
      <c r="A170" s="38"/>
      <c r="B170" s="39"/>
      <c r="C170" s="204" t="s">
        <v>389</v>
      </c>
      <c r="D170" s="204" t="s">
        <v>147</v>
      </c>
      <c r="E170" s="205" t="s">
        <v>1465</v>
      </c>
      <c r="F170" s="206" t="s">
        <v>1466</v>
      </c>
      <c r="G170" s="207" t="s">
        <v>150</v>
      </c>
      <c r="H170" s="208">
        <v>1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527</v>
      </c>
      <c r="AT170" s="215" t="s">
        <v>147</v>
      </c>
      <c r="AU170" s="215" t="s">
        <v>83</v>
      </c>
      <c r="AY170" s="17" t="s">
        <v>144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527</v>
      </c>
      <c r="BM170" s="215" t="s">
        <v>613</v>
      </c>
    </row>
    <row r="171" s="2" customFormat="1">
      <c r="A171" s="38"/>
      <c r="B171" s="39"/>
      <c r="C171" s="40"/>
      <c r="D171" s="217" t="s">
        <v>154</v>
      </c>
      <c r="E171" s="40"/>
      <c r="F171" s="218" t="s">
        <v>1466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154</v>
      </c>
      <c r="AU171" s="17" t="s">
        <v>83</v>
      </c>
    </row>
    <row r="172" s="2" customFormat="1" ht="16.5" customHeight="1">
      <c r="A172" s="38"/>
      <c r="B172" s="39"/>
      <c r="C172" s="204" t="s">
        <v>397</v>
      </c>
      <c r="D172" s="204" t="s">
        <v>147</v>
      </c>
      <c r="E172" s="205" t="s">
        <v>1467</v>
      </c>
      <c r="F172" s="206" t="s">
        <v>1468</v>
      </c>
      <c r="G172" s="207" t="s">
        <v>150</v>
      </c>
      <c r="H172" s="208">
        <v>36</v>
      </c>
      <c r="I172" s="209"/>
      <c r="J172" s="210">
        <f>ROUND(I172*H172,2)</f>
        <v>0</v>
      </c>
      <c r="K172" s="206" t="s">
        <v>19</v>
      </c>
      <c r="L172" s="44"/>
      <c r="M172" s="211" t="s">
        <v>19</v>
      </c>
      <c r="N172" s="212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527</v>
      </c>
      <c r="AT172" s="215" t="s">
        <v>147</v>
      </c>
      <c r="AU172" s="215" t="s">
        <v>83</v>
      </c>
      <c r="AY172" s="17" t="s">
        <v>144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527</v>
      </c>
      <c r="BM172" s="215" t="s">
        <v>623</v>
      </c>
    </row>
    <row r="173" s="2" customFormat="1">
      <c r="A173" s="38"/>
      <c r="B173" s="39"/>
      <c r="C173" s="40"/>
      <c r="D173" s="217" t="s">
        <v>154</v>
      </c>
      <c r="E173" s="40"/>
      <c r="F173" s="218" t="s">
        <v>1468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154</v>
      </c>
      <c r="AU173" s="17" t="s">
        <v>83</v>
      </c>
    </row>
    <row r="174" s="2" customFormat="1" ht="16.5" customHeight="1">
      <c r="A174" s="38"/>
      <c r="B174" s="39"/>
      <c r="C174" s="204" t="s">
        <v>403</v>
      </c>
      <c r="D174" s="204" t="s">
        <v>147</v>
      </c>
      <c r="E174" s="205" t="s">
        <v>1469</v>
      </c>
      <c r="F174" s="206" t="s">
        <v>1470</v>
      </c>
      <c r="G174" s="207" t="s">
        <v>203</v>
      </c>
      <c r="H174" s="208">
        <v>76</v>
      </c>
      <c r="I174" s="209"/>
      <c r="J174" s="210">
        <f>ROUND(I174*H174,2)</f>
        <v>0</v>
      </c>
      <c r="K174" s="206" t="s">
        <v>19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2.0000000000000002E-05</v>
      </c>
      <c r="R174" s="213">
        <f>Q174*H174</f>
        <v>0.0015200000000000001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527</v>
      </c>
      <c r="AT174" s="215" t="s">
        <v>147</v>
      </c>
      <c r="AU174" s="215" t="s">
        <v>83</v>
      </c>
      <c r="AY174" s="17" t="s">
        <v>144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527</v>
      </c>
      <c r="BM174" s="215" t="s">
        <v>635</v>
      </c>
    </row>
    <row r="175" s="2" customFormat="1">
      <c r="A175" s="38"/>
      <c r="B175" s="39"/>
      <c r="C175" s="40"/>
      <c r="D175" s="217" t="s">
        <v>154</v>
      </c>
      <c r="E175" s="40"/>
      <c r="F175" s="218" t="s">
        <v>1470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154</v>
      </c>
      <c r="AU175" s="17" t="s">
        <v>83</v>
      </c>
    </row>
    <row r="176" s="2" customFormat="1" ht="16.5" customHeight="1">
      <c r="A176" s="38"/>
      <c r="B176" s="39"/>
      <c r="C176" s="204" t="s">
        <v>408</v>
      </c>
      <c r="D176" s="204" t="s">
        <v>147</v>
      </c>
      <c r="E176" s="205" t="s">
        <v>1471</v>
      </c>
      <c r="F176" s="206" t="s">
        <v>1472</v>
      </c>
      <c r="G176" s="207" t="s">
        <v>279</v>
      </c>
      <c r="H176" s="208">
        <v>0.35699999999999998</v>
      </c>
      <c r="I176" s="209"/>
      <c r="J176" s="210">
        <f>ROUND(I176*H176,2)</f>
        <v>0</v>
      </c>
      <c r="K176" s="206" t="s">
        <v>19</v>
      </c>
      <c r="L176" s="44"/>
      <c r="M176" s="211" t="s">
        <v>19</v>
      </c>
      <c r="N176" s="212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527</v>
      </c>
      <c r="AT176" s="215" t="s">
        <v>147</v>
      </c>
      <c r="AU176" s="215" t="s">
        <v>83</v>
      </c>
      <c r="AY176" s="17" t="s">
        <v>144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527</v>
      </c>
      <c r="BM176" s="215" t="s">
        <v>647</v>
      </c>
    </row>
    <row r="177" s="2" customFormat="1">
      <c r="A177" s="38"/>
      <c r="B177" s="39"/>
      <c r="C177" s="40"/>
      <c r="D177" s="217" t="s">
        <v>154</v>
      </c>
      <c r="E177" s="40"/>
      <c r="F177" s="218" t="s">
        <v>1472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154</v>
      </c>
      <c r="AU177" s="17" t="s">
        <v>83</v>
      </c>
    </row>
    <row r="178" s="2" customFormat="1" ht="16.5" customHeight="1">
      <c r="A178" s="38"/>
      <c r="B178" s="39"/>
      <c r="C178" s="204" t="s">
        <v>413</v>
      </c>
      <c r="D178" s="204" t="s">
        <v>147</v>
      </c>
      <c r="E178" s="205" t="s">
        <v>1473</v>
      </c>
      <c r="F178" s="206" t="s">
        <v>1474</v>
      </c>
      <c r="G178" s="207" t="s">
        <v>279</v>
      </c>
      <c r="H178" s="208">
        <v>0.35699999999999998</v>
      </c>
      <c r="I178" s="209"/>
      <c r="J178" s="210">
        <f>ROUND(I178*H178,2)</f>
        <v>0</v>
      </c>
      <c r="K178" s="206" t="s">
        <v>19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527</v>
      </c>
      <c r="AT178" s="215" t="s">
        <v>147</v>
      </c>
      <c r="AU178" s="215" t="s">
        <v>83</v>
      </c>
      <c r="AY178" s="17" t="s">
        <v>144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527</v>
      </c>
      <c r="BM178" s="215" t="s">
        <v>658</v>
      </c>
    </row>
    <row r="179" s="2" customFormat="1">
      <c r="A179" s="38"/>
      <c r="B179" s="39"/>
      <c r="C179" s="40"/>
      <c r="D179" s="217" t="s">
        <v>154</v>
      </c>
      <c r="E179" s="40"/>
      <c r="F179" s="218" t="s">
        <v>1474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154</v>
      </c>
      <c r="AU179" s="17" t="s">
        <v>83</v>
      </c>
    </row>
    <row r="180" s="2" customFormat="1" ht="16.5" customHeight="1">
      <c r="A180" s="38"/>
      <c r="B180" s="39"/>
      <c r="C180" s="204" t="s">
        <v>419</v>
      </c>
      <c r="D180" s="204" t="s">
        <v>147</v>
      </c>
      <c r="E180" s="205" t="s">
        <v>1475</v>
      </c>
      <c r="F180" s="206" t="s">
        <v>1476</v>
      </c>
      <c r="G180" s="207" t="s">
        <v>279</v>
      </c>
      <c r="H180" s="208">
        <v>0.35699999999999998</v>
      </c>
      <c r="I180" s="209"/>
      <c r="J180" s="210">
        <f>ROUND(I180*H180,2)</f>
        <v>0</v>
      </c>
      <c r="K180" s="206" t="s">
        <v>19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527</v>
      </c>
      <c r="AT180" s="215" t="s">
        <v>147</v>
      </c>
      <c r="AU180" s="215" t="s">
        <v>83</v>
      </c>
      <c r="AY180" s="17" t="s">
        <v>144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527</v>
      </c>
      <c r="BM180" s="215" t="s">
        <v>666</v>
      </c>
    </row>
    <row r="181" s="2" customFormat="1">
      <c r="A181" s="38"/>
      <c r="B181" s="39"/>
      <c r="C181" s="40"/>
      <c r="D181" s="217" t="s">
        <v>154</v>
      </c>
      <c r="E181" s="40"/>
      <c r="F181" s="218" t="s">
        <v>1476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154</v>
      </c>
      <c r="AU181" s="17" t="s">
        <v>83</v>
      </c>
    </row>
    <row r="182" s="2" customFormat="1" ht="16.5" customHeight="1">
      <c r="A182" s="38"/>
      <c r="B182" s="39"/>
      <c r="C182" s="204" t="s">
        <v>427</v>
      </c>
      <c r="D182" s="204" t="s">
        <v>147</v>
      </c>
      <c r="E182" s="205" t="s">
        <v>1477</v>
      </c>
      <c r="F182" s="206" t="s">
        <v>1478</v>
      </c>
      <c r="G182" s="207" t="s">
        <v>279</v>
      </c>
      <c r="H182" s="208">
        <v>3.5699999999999998</v>
      </c>
      <c r="I182" s="209"/>
      <c r="J182" s="210">
        <f>ROUND(I182*H182,2)</f>
        <v>0</v>
      </c>
      <c r="K182" s="206" t="s">
        <v>19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527</v>
      </c>
      <c r="AT182" s="215" t="s">
        <v>147</v>
      </c>
      <c r="AU182" s="215" t="s">
        <v>83</v>
      </c>
      <c r="AY182" s="17" t="s">
        <v>144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527</v>
      </c>
      <c r="BM182" s="215" t="s">
        <v>678</v>
      </c>
    </row>
    <row r="183" s="2" customFormat="1">
      <c r="A183" s="38"/>
      <c r="B183" s="39"/>
      <c r="C183" s="40"/>
      <c r="D183" s="217" t="s">
        <v>154</v>
      </c>
      <c r="E183" s="40"/>
      <c r="F183" s="218" t="s">
        <v>1478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154</v>
      </c>
      <c r="AU183" s="17" t="s">
        <v>83</v>
      </c>
    </row>
    <row r="184" s="12" customFormat="1" ht="22.8" customHeight="1">
      <c r="A184" s="12"/>
      <c r="B184" s="188"/>
      <c r="C184" s="189"/>
      <c r="D184" s="190" t="s">
        <v>72</v>
      </c>
      <c r="E184" s="202" t="s">
        <v>1479</v>
      </c>
      <c r="F184" s="202" t="s">
        <v>1480</v>
      </c>
      <c r="G184" s="189"/>
      <c r="H184" s="189"/>
      <c r="I184" s="192"/>
      <c r="J184" s="203">
        <f>BK184</f>
        <v>0</v>
      </c>
      <c r="K184" s="189"/>
      <c r="L184" s="194"/>
      <c r="M184" s="195"/>
      <c r="N184" s="196"/>
      <c r="O184" s="196"/>
      <c r="P184" s="197">
        <f>SUM(P185:P186)</f>
        <v>0</v>
      </c>
      <c r="Q184" s="196"/>
      <c r="R184" s="197">
        <f>SUM(R185:R186)</f>
        <v>0</v>
      </c>
      <c r="S184" s="196"/>
      <c r="T184" s="198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9" t="s">
        <v>145</v>
      </c>
      <c r="AT184" s="200" t="s">
        <v>72</v>
      </c>
      <c r="AU184" s="200" t="s">
        <v>81</v>
      </c>
      <c r="AY184" s="199" t="s">
        <v>144</v>
      </c>
      <c r="BK184" s="201">
        <f>SUM(BK185:BK186)</f>
        <v>0</v>
      </c>
    </row>
    <row r="185" s="2" customFormat="1" ht="16.5" customHeight="1">
      <c r="A185" s="38"/>
      <c r="B185" s="39"/>
      <c r="C185" s="204" t="s">
        <v>432</v>
      </c>
      <c r="D185" s="204" t="s">
        <v>147</v>
      </c>
      <c r="E185" s="205" t="s">
        <v>1481</v>
      </c>
      <c r="F185" s="206" t="s">
        <v>1482</v>
      </c>
      <c r="G185" s="207" t="s">
        <v>1483</v>
      </c>
      <c r="H185" s="208">
        <v>30</v>
      </c>
      <c r="I185" s="209"/>
      <c r="J185" s="210">
        <f>ROUND(I185*H185,2)</f>
        <v>0</v>
      </c>
      <c r="K185" s="206" t="s">
        <v>19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527</v>
      </c>
      <c r="AT185" s="215" t="s">
        <v>147</v>
      </c>
      <c r="AU185" s="215" t="s">
        <v>83</v>
      </c>
      <c r="AY185" s="17" t="s">
        <v>144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527</v>
      </c>
      <c r="BM185" s="215" t="s">
        <v>689</v>
      </c>
    </row>
    <row r="186" s="2" customFormat="1">
      <c r="A186" s="38"/>
      <c r="B186" s="39"/>
      <c r="C186" s="40"/>
      <c r="D186" s="217" t="s">
        <v>154</v>
      </c>
      <c r="E186" s="40"/>
      <c r="F186" s="218" t="s">
        <v>1482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154</v>
      </c>
      <c r="AU186" s="17" t="s">
        <v>83</v>
      </c>
    </row>
    <row r="187" s="12" customFormat="1" ht="25.92" customHeight="1">
      <c r="A187" s="12"/>
      <c r="B187" s="188"/>
      <c r="C187" s="189"/>
      <c r="D187" s="190" t="s">
        <v>72</v>
      </c>
      <c r="E187" s="191" t="s">
        <v>795</v>
      </c>
      <c r="F187" s="191" t="s">
        <v>1484</v>
      </c>
      <c r="G187" s="189"/>
      <c r="H187" s="189"/>
      <c r="I187" s="192"/>
      <c r="J187" s="193">
        <f>BK187</f>
        <v>0</v>
      </c>
      <c r="K187" s="189"/>
      <c r="L187" s="194"/>
      <c r="M187" s="195"/>
      <c r="N187" s="196"/>
      <c r="O187" s="196"/>
      <c r="P187" s="197">
        <f>SUM(P188:P193)</f>
        <v>0</v>
      </c>
      <c r="Q187" s="196"/>
      <c r="R187" s="197">
        <f>SUM(R188:R193)</f>
        <v>0</v>
      </c>
      <c r="S187" s="196"/>
      <c r="T187" s="198">
        <f>SUM(T188:T193)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152</v>
      </c>
      <c r="AT187" s="200" t="s">
        <v>72</v>
      </c>
      <c r="AU187" s="200" t="s">
        <v>73</v>
      </c>
      <c r="AY187" s="199" t="s">
        <v>144</v>
      </c>
      <c r="BK187" s="201">
        <f>SUM(BK188:BK193)</f>
        <v>0</v>
      </c>
    </row>
    <row r="188" s="2" customFormat="1" ht="16.5" customHeight="1">
      <c r="A188" s="38"/>
      <c r="B188" s="39"/>
      <c r="C188" s="204" t="s">
        <v>436</v>
      </c>
      <c r="D188" s="204" t="s">
        <v>147</v>
      </c>
      <c r="E188" s="205" t="s">
        <v>1485</v>
      </c>
      <c r="F188" s="206" t="s">
        <v>1486</v>
      </c>
      <c r="G188" s="207" t="s">
        <v>800</v>
      </c>
      <c r="H188" s="208">
        <v>24</v>
      </c>
      <c r="I188" s="209"/>
      <c r="J188" s="210">
        <f>ROUND(I188*H188,2)</f>
        <v>0</v>
      </c>
      <c r="K188" s="206" t="s">
        <v>19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1487</v>
      </c>
      <c r="AT188" s="215" t="s">
        <v>147</v>
      </c>
      <c r="AU188" s="215" t="s">
        <v>81</v>
      </c>
      <c r="AY188" s="17" t="s">
        <v>144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1487</v>
      </c>
      <c r="BM188" s="215" t="s">
        <v>701</v>
      </c>
    </row>
    <row r="189" s="2" customFormat="1">
      <c r="A189" s="38"/>
      <c r="B189" s="39"/>
      <c r="C189" s="40"/>
      <c r="D189" s="217" t="s">
        <v>154</v>
      </c>
      <c r="E189" s="40"/>
      <c r="F189" s="218" t="s">
        <v>1486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154</v>
      </c>
      <c r="AU189" s="17" t="s">
        <v>81</v>
      </c>
    </row>
    <row r="190" s="2" customFormat="1">
      <c r="A190" s="38"/>
      <c r="B190" s="39"/>
      <c r="C190" s="40"/>
      <c r="D190" s="217" t="s">
        <v>379</v>
      </c>
      <c r="E190" s="40"/>
      <c r="F190" s="245" t="s">
        <v>1488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379</v>
      </c>
      <c r="AU190" s="17" t="s">
        <v>81</v>
      </c>
    </row>
    <row r="191" s="2" customFormat="1" ht="16.5" customHeight="1">
      <c r="A191" s="38"/>
      <c r="B191" s="39"/>
      <c r="C191" s="204" t="s">
        <v>442</v>
      </c>
      <c r="D191" s="204" t="s">
        <v>147</v>
      </c>
      <c r="E191" s="205" t="s">
        <v>1489</v>
      </c>
      <c r="F191" s="206" t="s">
        <v>1490</v>
      </c>
      <c r="G191" s="207" t="s">
        <v>800</v>
      </c>
      <c r="H191" s="208">
        <v>32</v>
      </c>
      <c r="I191" s="209"/>
      <c r="J191" s="210">
        <f>ROUND(I191*H191,2)</f>
        <v>0</v>
      </c>
      <c r="K191" s="206" t="s">
        <v>19</v>
      </c>
      <c r="L191" s="44"/>
      <c r="M191" s="211" t="s">
        <v>19</v>
      </c>
      <c r="N191" s="212" t="s">
        <v>44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1487</v>
      </c>
      <c r="AT191" s="215" t="s">
        <v>147</v>
      </c>
      <c r="AU191" s="215" t="s">
        <v>81</v>
      </c>
      <c r="AY191" s="17" t="s">
        <v>144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1487</v>
      </c>
      <c r="BM191" s="215" t="s">
        <v>714</v>
      </c>
    </row>
    <row r="192" s="2" customFormat="1">
      <c r="A192" s="38"/>
      <c r="B192" s="39"/>
      <c r="C192" s="40"/>
      <c r="D192" s="217" t="s">
        <v>154</v>
      </c>
      <c r="E192" s="40"/>
      <c r="F192" s="218" t="s">
        <v>1490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154</v>
      </c>
      <c r="AU192" s="17" t="s">
        <v>81</v>
      </c>
    </row>
    <row r="193" s="2" customFormat="1">
      <c r="A193" s="38"/>
      <c r="B193" s="39"/>
      <c r="C193" s="40"/>
      <c r="D193" s="217" t="s">
        <v>379</v>
      </c>
      <c r="E193" s="40"/>
      <c r="F193" s="245" t="s">
        <v>1491</v>
      </c>
      <c r="G193" s="40"/>
      <c r="H193" s="40"/>
      <c r="I193" s="219"/>
      <c r="J193" s="40"/>
      <c r="K193" s="40"/>
      <c r="L193" s="44"/>
      <c r="M193" s="246"/>
      <c r="N193" s="247"/>
      <c r="O193" s="248"/>
      <c r="P193" s="248"/>
      <c r="Q193" s="248"/>
      <c r="R193" s="248"/>
      <c r="S193" s="248"/>
      <c r="T193" s="249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379</v>
      </c>
      <c r="AU193" s="17" t="s">
        <v>81</v>
      </c>
    </row>
    <row r="194" s="2" customFormat="1" ht="6.96" customHeight="1">
      <c r="A194" s="38"/>
      <c r="B194" s="59"/>
      <c r="C194" s="60"/>
      <c r="D194" s="60"/>
      <c r="E194" s="60"/>
      <c r="F194" s="60"/>
      <c r="G194" s="60"/>
      <c r="H194" s="60"/>
      <c r="I194" s="60"/>
      <c r="J194" s="60"/>
      <c r="K194" s="60"/>
      <c r="L194" s="44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sheetProtection sheet="1" autoFilter="0" formatColumns="0" formatRows="0" objects="1" scenarios="1" spinCount="100000" saltValue="GxgqPVU3DL0QCKnU6T6qxZ9uj++/sxXcHAFMUASebLQIpQyaK9VP5egIJMBc0r8ZSFROinghcYFnDwcjBUhRrQ==" hashValue="3op12iIfN0m++t3BqTFbmiDoGE8Ea8oRCIWQqWM6/UXfJn2+xGHX9RQjcctUWD4giL5zgGZkuZ8wuSdKX9/Wkg==" algorithmName="SHA-512" password="CC35"/>
  <autoFilter ref="C84:K19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gynekologicko-porodního a novorozeneckého oddělení nemocnice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">
        <v>34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36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ROUND((SUM(BE84:BE186)),  2)</f>
        <v>0</v>
      </c>
      <c r="G33" s="38"/>
      <c r="H33" s="38"/>
      <c r="I33" s="148">
        <v>0.20999999999999999</v>
      </c>
      <c r="J33" s="147">
        <f>ROUND(((SUM(BE84:BE186))*I33),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ROUND((SUM(BF84:BF186)),  2)</f>
        <v>0</v>
      </c>
      <c r="G34" s="38"/>
      <c r="H34" s="38"/>
      <c r="I34" s="148">
        <v>0.14999999999999999</v>
      </c>
      <c r="J34" s="147">
        <f>ROUND(((SUM(BF84:BF186))*I34),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ROUND((SUM(BG84:BG186)),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ROUND((SUM(BH84:BH186)),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ROUND((SUM(BI84:BI186)),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gynekologicko-porodního a novorozeneckého oddělení nemocnice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06 - ELEKTRO_SLABOPROUD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Nemocnice Havíčov, p.o.</v>
      </c>
      <c r="G52" s="40"/>
      <c r="H52" s="40"/>
      <c r="I52" s="32" t="s">
        <v>23</v>
      </c>
      <c r="J52" s="72" t="str">
        <f>IF(J12="","",J12)</f>
        <v>7. 11. 2023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103</v>
      </c>
      <c r="D57" s="162"/>
      <c r="E57" s="162"/>
      <c r="F57" s="162"/>
      <c r="G57" s="162"/>
      <c r="H57" s="162"/>
      <c r="I57" s="162"/>
      <c r="J57" s="163" t="s">
        <v>104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65"/>
      <c r="C60" s="166"/>
      <c r="D60" s="167" t="s">
        <v>1493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1494</v>
      </c>
      <c r="E61" s="168"/>
      <c r="F61" s="168"/>
      <c r="G61" s="168"/>
      <c r="H61" s="168"/>
      <c r="I61" s="168"/>
      <c r="J61" s="169">
        <f>J122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1495</v>
      </c>
      <c r="E62" s="168"/>
      <c r="F62" s="168"/>
      <c r="G62" s="168"/>
      <c r="H62" s="168"/>
      <c r="I62" s="168"/>
      <c r="J62" s="169">
        <f>J167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1496</v>
      </c>
      <c r="E63" s="168"/>
      <c r="F63" s="168"/>
      <c r="G63" s="168"/>
      <c r="H63" s="168"/>
      <c r="I63" s="168"/>
      <c r="J63" s="169">
        <f>J170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1497</v>
      </c>
      <c r="E64" s="168"/>
      <c r="F64" s="168"/>
      <c r="G64" s="168"/>
      <c r="H64" s="168"/>
      <c r="I64" s="168"/>
      <c r="J64" s="169">
        <f>J179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129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Rekonstrukce gynekologicko-porodního a novorozeneckého oddělení nemocnice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06 - ELEKTRO_SLABOPROUD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Nemocnice Havíčov, p.o.</v>
      </c>
      <c r="G78" s="40"/>
      <c r="H78" s="40"/>
      <c r="I78" s="32" t="s">
        <v>23</v>
      </c>
      <c r="J78" s="72" t="str">
        <f>IF(J12="","",J12)</f>
        <v>7. 11. 2023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>Amun Pro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130</v>
      </c>
      <c r="D83" s="180" t="s">
        <v>58</v>
      </c>
      <c r="E83" s="180" t="s">
        <v>54</v>
      </c>
      <c r="F83" s="180" t="s">
        <v>55</v>
      </c>
      <c r="G83" s="180" t="s">
        <v>131</v>
      </c>
      <c r="H83" s="180" t="s">
        <v>132</v>
      </c>
      <c r="I83" s="180" t="s">
        <v>133</v>
      </c>
      <c r="J83" s="180" t="s">
        <v>104</v>
      </c>
      <c r="K83" s="181" t="s">
        <v>134</v>
      </c>
      <c r="L83" s="182"/>
      <c r="M83" s="92" t="s">
        <v>19</v>
      </c>
      <c r="N83" s="93" t="s">
        <v>43</v>
      </c>
      <c r="O83" s="93" t="s">
        <v>135</v>
      </c>
      <c r="P83" s="93" t="s">
        <v>136</v>
      </c>
      <c r="Q83" s="93" t="s">
        <v>137</v>
      </c>
      <c r="R83" s="93" t="s">
        <v>138</v>
      </c>
      <c r="S83" s="93" t="s">
        <v>139</v>
      </c>
      <c r="T83" s="94" t="s">
        <v>140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141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P85+P122+P167+P170+P179</f>
        <v>0</v>
      </c>
      <c r="Q84" s="96"/>
      <c r="R84" s="185">
        <f>R85+R122+R167+R170+R179</f>
        <v>0</v>
      </c>
      <c r="S84" s="96"/>
      <c r="T84" s="186">
        <f>T85+T122+T167+T170+T179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72</v>
      </c>
      <c r="AU84" s="17" t="s">
        <v>105</v>
      </c>
      <c r="BK84" s="187">
        <f>BK85+BK122+BK167+BK170+BK179</f>
        <v>0</v>
      </c>
    </row>
    <row r="85" s="12" customFormat="1" ht="25.92" customHeight="1">
      <c r="A85" s="12"/>
      <c r="B85" s="188"/>
      <c r="C85" s="189"/>
      <c r="D85" s="190" t="s">
        <v>72</v>
      </c>
      <c r="E85" s="191" t="s">
        <v>1498</v>
      </c>
      <c r="F85" s="191" t="s">
        <v>1498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SUM(P86:P121)</f>
        <v>0</v>
      </c>
      <c r="Q85" s="196"/>
      <c r="R85" s="197">
        <f>SUM(R86:R121)</f>
        <v>0</v>
      </c>
      <c r="S85" s="196"/>
      <c r="T85" s="198">
        <f>SUM(T86:T121)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81</v>
      </c>
      <c r="AT85" s="200" t="s">
        <v>72</v>
      </c>
      <c r="AU85" s="200" t="s">
        <v>73</v>
      </c>
      <c r="AY85" s="199" t="s">
        <v>144</v>
      </c>
      <c r="BK85" s="201">
        <f>SUM(BK86:BK121)</f>
        <v>0</v>
      </c>
    </row>
    <row r="86" s="2" customFormat="1" ht="24.15" customHeight="1">
      <c r="A86" s="38"/>
      <c r="B86" s="39"/>
      <c r="C86" s="204" t="s">
        <v>73</v>
      </c>
      <c r="D86" s="204" t="s">
        <v>147</v>
      </c>
      <c r="E86" s="205" t="s">
        <v>1499</v>
      </c>
      <c r="F86" s="206" t="s">
        <v>1500</v>
      </c>
      <c r="G86" s="207" t="s">
        <v>203</v>
      </c>
      <c r="H86" s="208">
        <v>2980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44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152</v>
      </c>
      <c r="AT86" s="215" t="s">
        <v>147</v>
      </c>
      <c r="AU86" s="215" t="s">
        <v>81</v>
      </c>
      <c r="AY86" s="17" t="s">
        <v>144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81</v>
      </c>
      <c r="BK86" s="216">
        <f>ROUND(I86*H86,2)</f>
        <v>0</v>
      </c>
      <c r="BL86" s="17" t="s">
        <v>152</v>
      </c>
      <c r="BM86" s="215" t="s">
        <v>83</v>
      </c>
    </row>
    <row r="87" s="2" customFormat="1">
      <c r="A87" s="38"/>
      <c r="B87" s="39"/>
      <c r="C87" s="40"/>
      <c r="D87" s="217" t="s">
        <v>154</v>
      </c>
      <c r="E87" s="40"/>
      <c r="F87" s="218" t="s">
        <v>1501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154</v>
      </c>
      <c r="AU87" s="17" t="s">
        <v>81</v>
      </c>
    </row>
    <row r="88" s="2" customFormat="1" ht="16.5" customHeight="1">
      <c r="A88" s="38"/>
      <c r="B88" s="39"/>
      <c r="C88" s="204" t="s">
        <v>73</v>
      </c>
      <c r="D88" s="204" t="s">
        <v>147</v>
      </c>
      <c r="E88" s="205" t="s">
        <v>1502</v>
      </c>
      <c r="F88" s="206" t="s">
        <v>1503</v>
      </c>
      <c r="G88" s="207" t="s">
        <v>1258</v>
      </c>
      <c r="H88" s="208">
        <v>19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44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152</v>
      </c>
      <c r="AT88" s="215" t="s">
        <v>147</v>
      </c>
      <c r="AU88" s="215" t="s">
        <v>81</v>
      </c>
      <c r="AY88" s="17" t="s">
        <v>144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152</v>
      </c>
      <c r="BM88" s="215" t="s">
        <v>152</v>
      </c>
    </row>
    <row r="89" s="2" customFormat="1">
      <c r="A89" s="38"/>
      <c r="B89" s="39"/>
      <c r="C89" s="40"/>
      <c r="D89" s="217" t="s">
        <v>154</v>
      </c>
      <c r="E89" s="40"/>
      <c r="F89" s="218" t="s">
        <v>1503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154</v>
      </c>
      <c r="AU89" s="17" t="s">
        <v>81</v>
      </c>
    </row>
    <row r="90" s="2" customFormat="1" ht="16.5" customHeight="1">
      <c r="A90" s="38"/>
      <c r="B90" s="39"/>
      <c r="C90" s="204" t="s">
        <v>73</v>
      </c>
      <c r="D90" s="204" t="s">
        <v>147</v>
      </c>
      <c r="E90" s="205" t="s">
        <v>1504</v>
      </c>
      <c r="F90" s="206" t="s">
        <v>1505</v>
      </c>
      <c r="G90" s="207" t="s">
        <v>1258</v>
      </c>
      <c r="H90" s="208">
        <v>19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152</v>
      </c>
      <c r="AT90" s="215" t="s">
        <v>147</v>
      </c>
      <c r="AU90" s="215" t="s">
        <v>81</v>
      </c>
      <c r="AY90" s="17" t="s">
        <v>144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152</v>
      </c>
      <c r="BM90" s="215" t="s">
        <v>167</v>
      </c>
    </row>
    <row r="91" s="2" customFormat="1">
      <c r="A91" s="38"/>
      <c r="B91" s="39"/>
      <c r="C91" s="40"/>
      <c r="D91" s="217" t="s">
        <v>154</v>
      </c>
      <c r="E91" s="40"/>
      <c r="F91" s="218" t="s">
        <v>1505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154</v>
      </c>
      <c r="AU91" s="17" t="s">
        <v>81</v>
      </c>
    </row>
    <row r="92" s="2" customFormat="1" ht="16.5" customHeight="1">
      <c r="A92" s="38"/>
      <c r="B92" s="39"/>
      <c r="C92" s="204" t="s">
        <v>73</v>
      </c>
      <c r="D92" s="204" t="s">
        <v>147</v>
      </c>
      <c r="E92" s="205" t="s">
        <v>1506</v>
      </c>
      <c r="F92" s="206" t="s">
        <v>1507</v>
      </c>
      <c r="G92" s="207" t="s">
        <v>1258</v>
      </c>
      <c r="H92" s="208">
        <v>2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152</v>
      </c>
      <c r="AT92" s="215" t="s">
        <v>147</v>
      </c>
      <c r="AU92" s="215" t="s">
        <v>81</v>
      </c>
      <c r="AY92" s="17" t="s">
        <v>144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152</v>
      </c>
      <c r="BM92" s="215" t="s">
        <v>195</v>
      </c>
    </row>
    <row r="93" s="2" customFormat="1">
      <c r="A93" s="38"/>
      <c r="B93" s="39"/>
      <c r="C93" s="40"/>
      <c r="D93" s="217" t="s">
        <v>154</v>
      </c>
      <c r="E93" s="40"/>
      <c r="F93" s="218" t="s">
        <v>1507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154</v>
      </c>
      <c r="AU93" s="17" t="s">
        <v>81</v>
      </c>
    </row>
    <row r="94" s="2" customFormat="1" ht="16.5" customHeight="1">
      <c r="A94" s="38"/>
      <c r="B94" s="39"/>
      <c r="C94" s="204" t="s">
        <v>73</v>
      </c>
      <c r="D94" s="204" t="s">
        <v>147</v>
      </c>
      <c r="E94" s="205" t="s">
        <v>1508</v>
      </c>
      <c r="F94" s="206" t="s">
        <v>1509</v>
      </c>
      <c r="G94" s="207" t="s">
        <v>1258</v>
      </c>
      <c r="H94" s="208">
        <v>7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152</v>
      </c>
      <c r="AT94" s="215" t="s">
        <v>147</v>
      </c>
      <c r="AU94" s="215" t="s">
        <v>81</v>
      </c>
      <c r="AY94" s="17" t="s">
        <v>144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152</v>
      </c>
      <c r="BM94" s="215" t="s">
        <v>214</v>
      </c>
    </row>
    <row r="95" s="2" customFormat="1">
      <c r="A95" s="38"/>
      <c r="B95" s="39"/>
      <c r="C95" s="40"/>
      <c r="D95" s="217" t="s">
        <v>154</v>
      </c>
      <c r="E95" s="40"/>
      <c r="F95" s="218" t="s">
        <v>1509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154</v>
      </c>
      <c r="AU95" s="17" t="s">
        <v>81</v>
      </c>
    </row>
    <row r="96" s="2" customFormat="1" ht="16.5" customHeight="1">
      <c r="A96" s="38"/>
      <c r="B96" s="39"/>
      <c r="C96" s="204" t="s">
        <v>73</v>
      </c>
      <c r="D96" s="204" t="s">
        <v>147</v>
      </c>
      <c r="E96" s="205" t="s">
        <v>1510</v>
      </c>
      <c r="F96" s="206" t="s">
        <v>1511</v>
      </c>
      <c r="G96" s="207" t="s">
        <v>1258</v>
      </c>
      <c r="H96" s="208">
        <v>7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152</v>
      </c>
      <c r="AT96" s="215" t="s">
        <v>147</v>
      </c>
      <c r="AU96" s="215" t="s">
        <v>81</v>
      </c>
      <c r="AY96" s="17" t="s">
        <v>144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152</v>
      </c>
      <c r="BM96" s="215" t="s">
        <v>227</v>
      </c>
    </row>
    <row r="97" s="2" customFormat="1">
      <c r="A97" s="38"/>
      <c r="B97" s="39"/>
      <c r="C97" s="40"/>
      <c r="D97" s="217" t="s">
        <v>154</v>
      </c>
      <c r="E97" s="40"/>
      <c r="F97" s="218" t="s">
        <v>1511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154</v>
      </c>
      <c r="AU97" s="17" t="s">
        <v>81</v>
      </c>
    </row>
    <row r="98" s="2" customFormat="1" ht="16.5" customHeight="1">
      <c r="A98" s="38"/>
      <c r="B98" s="39"/>
      <c r="C98" s="204" t="s">
        <v>73</v>
      </c>
      <c r="D98" s="204" t="s">
        <v>147</v>
      </c>
      <c r="E98" s="205" t="s">
        <v>1512</v>
      </c>
      <c r="F98" s="206" t="s">
        <v>1513</v>
      </c>
      <c r="G98" s="207" t="s">
        <v>1258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44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152</v>
      </c>
      <c r="AT98" s="215" t="s">
        <v>147</v>
      </c>
      <c r="AU98" s="215" t="s">
        <v>81</v>
      </c>
      <c r="AY98" s="17" t="s">
        <v>144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81</v>
      </c>
      <c r="BK98" s="216">
        <f>ROUND(I98*H98,2)</f>
        <v>0</v>
      </c>
      <c r="BL98" s="17" t="s">
        <v>152</v>
      </c>
      <c r="BM98" s="215" t="s">
        <v>235</v>
      </c>
    </row>
    <row r="99" s="2" customFormat="1">
      <c r="A99" s="38"/>
      <c r="B99" s="39"/>
      <c r="C99" s="40"/>
      <c r="D99" s="217" t="s">
        <v>154</v>
      </c>
      <c r="E99" s="40"/>
      <c r="F99" s="218" t="s">
        <v>1513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154</v>
      </c>
      <c r="AU99" s="17" t="s">
        <v>81</v>
      </c>
    </row>
    <row r="100" s="2" customFormat="1" ht="16.5" customHeight="1">
      <c r="A100" s="38"/>
      <c r="B100" s="39"/>
      <c r="C100" s="204" t="s">
        <v>73</v>
      </c>
      <c r="D100" s="204" t="s">
        <v>147</v>
      </c>
      <c r="E100" s="205" t="s">
        <v>1514</v>
      </c>
      <c r="F100" s="206" t="s">
        <v>1515</v>
      </c>
      <c r="G100" s="207" t="s">
        <v>1258</v>
      </c>
      <c r="H100" s="208">
        <v>3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152</v>
      </c>
      <c r="AT100" s="215" t="s">
        <v>147</v>
      </c>
      <c r="AU100" s="215" t="s">
        <v>81</v>
      </c>
      <c r="AY100" s="17" t="s">
        <v>144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152</v>
      </c>
      <c r="BM100" s="215" t="s">
        <v>247</v>
      </c>
    </row>
    <row r="101" s="2" customFormat="1">
      <c r="A101" s="38"/>
      <c r="B101" s="39"/>
      <c r="C101" s="40"/>
      <c r="D101" s="217" t="s">
        <v>154</v>
      </c>
      <c r="E101" s="40"/>
      <c r="F101" s="218" t="s">
        <v>1515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154</v>
      </c>
      <c r="AU101" s="17" t="s">
        <v>81</v>
      </c>
    </row>
    <row r="102" s="2" customFormat="1" ht="16.5" customHeight="1">
      <c r="A102" s="38"/>
      <c r="B102" s="39"/>
      <c r="C102" s="204" t="s">
        <v>73</v>
      </c>
      <c r="D102" s="204" t="s">
        <v>147</v>
      </c>
      <c r="E102" s="205" t="s">
        <v>1516</v>
      </c>
      <c r="F102" s="206" t="s">
        <v>1517</v>
      </c>
      <c r="G102" s="207" t="s">
        <v>1258</v>
      </c>
      <c r="H102" s="208">
        <v>53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44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152</v>
      </c>
      <c r="AT102" s="215" t="s">
        <v>147</v>
      </c>
      <c r="AU102" s="215" t="s">
        <v>81</v>
      </c>
      <c r="AY102" s="17" t="s">
        <v>144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152</v>
      </c>
      <c r="BM102" s="215" t="s">
        <v>261</v>
      </c>
    </row>
    <row r="103" s="2" customFormat="1">
      <c r="A103" s="38"/>
      <c r="B103" s="39"/>
      <c r="C103" s="40"/>
      <c r="D103" s="217" t="s">
        <v>154</v>
      </c>
      <c r="E103" s="40"/>
      <c r="F103" s="218" t="s">
        <v>1517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154</v>
      </c>
      <c r="AU103" s="17" t="s">
        <v>81</v>
      </c>
    </row>
    <row r="104" s="2" customFormat="1" ht="16.5" customHeight="1">
      <c r="A104" s="38"/>
      <c r="B104" s="39"/>
      <c r="C104" s="204" t="s">
        <v>73</v>
      </c>
      <c r="D104" s="204" t="s">
        <v>147</v>
      </c>
      <c r="E104" s="205" t="s">
        <v>1518</v>
      </c>
      <c r="F104" s="206" t="s">
        <v>1519</v>
      </c>
      <c r="G104" s="207" t="s">
        <v>1258</v>
      </c>
      <c r="H104" s="208">
        <v>3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44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152</v>
      </c>
      <c r="AT104" s="215" t="s">
        <v>147</v>
      </c>
      <c r="AU104" s="215" t="s">
        <v>81</v>
      </c>
      <c r="AY104" s="17" t="s">
        <v>144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152</v>
      </c>
      <c r="BM104" s="215" t="s">
        <v>276</v>
      </c>
    </row>
    <row r="105" s="2" customFormat="1">
      <c r="A105" s="38"/>
      <c r="B105" s="39"/>
      <c r="C105" s="40"/>
      <c r="D105" s="217" t="s">
        <v>154</v>
      </c>
      <c r="E105" s="40"/>
      <c r="F105" s="218" t="s">
        <v>1519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154</v>
      </c>
      <c r="AU105" s="17" t="s">
        <v>81</v>
      </c>
    </row>
    <row r="106" s="2" customFormat="1" ht="16.5" customHeight="1">
      <c r="A106" s="38"/>
      <c r="B106" s="39"/>
      <c r="C106" s="204" t="s">
        <v>73</v>
      </c>
      <c r="D106" s="204" t="s">
        <v>147</v>
      </c>
      <c r="E106" s="205" t="s">
        <v>1520</v>
      </c>
      <c r="F106" s="206" t="s">
        <v>1521</v>
      </c>
      <c r="G106" s="207" t="s">
        <v>1258</v>
      </c>
      <c r="H106" s="208">
        <v>3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152</v>
      </c>
      <c r="AT106" s="215" t="s">
        <v>147</v>
      </c>
      <c r="AU106" s="215" t="s">
        <v>81</v>
      </c>
      <c r="AY106" s="17" t="s">
        <v>144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152</v>
      </c>
      <c r="BM106" s="215" t="s">
        <v>287</v>
      </c>
    </row>
    <row r="107" s="2" customFormat="1">
      <c r="A107" s="38"/>
      <c r="B107" s="39"/>
      <c r="C107" s="40"/>
      <c r="D107" s="217" t="s">
        <v>154</v>
      </c>
      <c r="E107" s="40"/>
      <c r="F107" s="218" t="s">
        <v>1521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154</v>
      </c>
      <c r="AU107" s="17" t="s">
        <v>81</v>
      </c>
    </row>
    <row r="108" s="2" customFormat="1" ht="16.5" customHeight="1">
      <c r="A108" s="38"/>
      <c r="B108" s="39"/>
      <c r="C108" s="204" t="s">
        <v>73</v>
      </c>
      <c r="D108" s="204" t="s">
        <v>147</v>
      </c>
      <c r="E108" s="205" t="s">
        <v>1522</v>
      </c>
      <c r="F108" s="206" t="s">
        <v>1523</v>
      </c>
      <c r="G108" s="207" t="s">
        <v>1258</v>
      </c>
      <c r="H108" s="208">
        <v>53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152</v>
      </c>
      <c r="AT108" s="215" t="s">
        <v>147</v>
      </c>
      <c r="AU108" s="215" t="s">
        <v>81</v>
      </c>
      <c r="AY108" s="17" t="s">
        <v>144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152</v>
      </c>
      <c r="BM108" s="215" t="s">
        <v>299</v>
      </c>
    </row>
    <row r="109" s="2" customFormat="1">
      <c r="A109" s="38"/>
      <c r="B109" s="39"/>
      <c r="C109" s="40"/>
      <c r="D109" s="217" t="s">
        <v>154</v>
      </c>
      <c r="E109" s="40"/>
      <c r="F109" s="218" t="s">
        <v>1523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154</v>
      </c>
      <c r="AU109" s="17" t="s">
        <v>81</v>
      </c>
    </row>
    <row r="110" s="2" customFormat="1" ht="16.5" customHeight="1">
      <c r="A110" s="38"/>
      <c r="B110" s="39"/>
      <c r="C110" s="204" t="s">
        <v>73</v>
      </c>
      <c r="D110" s="204" t="s">
        <v>147</v>
      </c>
      <c r="E110" s="205" t="s">
        <v>1524</v>
      </c>
      <c r="F110" s="206" t="s">
        <v>1525</v>
      </c>
      <c r="G110" s="207" t="s">
        <v>800</v>
      </c>
      <c r="H110" s="208">
        <v>2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152</v>
      </c>
      <c r="AT110" s="215" t="s">
        <v>147</v>
      </c>
      <c r="AU110" s="215" t="s">
        <v>81</v>
      </c>
      <c r="AY110" s="17" t="s">
        <v>144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152</v>
      </c>
      <c r="BM110" s="215" t="s">
        <v>314</v>
      </c>
    </row>
    <row r="111" s="2" customFormat="1">
      <c r="A111" s="38"/>
      <c r="B111" s="39"/>
      <c r="C111" s="40"/>
      <c r="D111" s="217" t="s">
        <v>154</v>
      </c>
      <c r="E111" s="40"/>
      <c r="F111" s="218" t="s">
        <v>1525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154</v>
      </c>
      <c r="AU111" s="17" t="s">
        <v>81</v>
      </c>
    </row>
    <row r="112" s="2" customFormat="1" ht="16.5" customHeight="1">
      <c r="A112" s="38"/>
      <c r="B112" s="39"/>
      <c r="C112" s="204" t="s">
        <v>73</v>
      </c>
      <c r="D112" s="204" t="s">
        <v>147</v>
      </c>
      <c r="E112" s="205" t="s">
        <v>1526</v>
      </c>
      <c r="F112" s="206" t="s">
        <v>1527</v>
      </c>
      <c r="G112" s="207" t="s">
        <v>1258</v>
      </c>
      <c r="H112" s="208">
        <v>53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44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152</v>
      </c>
      <c r="AT112" s="215" t="s">
        <v>147</v>
      </c>
      <c r="AU112" s="215" t="s">
        <v>81</v>
      </c>
      <c r="AY112" s="17" t="s">
        <v>144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81</v>
      </c>
      <c r="BK112" s="216">
        <f>ROUND(I112*H112,2)</f>
        <v>0</v>
      </c>
      <c r="BL112" s="17" t="s">
        <v>152</v>
      </c>
      <c r="BM112" s="215" t="s">
        <v>322</v>
      </c>
    </row>
    <row r="113" s="2" customFormat="1">
      <c r="A113" s="38"/>
      <c r="B113" s="39"/>
      <c r="C113" s="40"/>
      <c r="D113" s="217" t="s">
        <v>154</v>
      </c>
      <c r="E113" s="40"/>
      <c r="F113" s="218" t="s">
        <v>1527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154</v>
      </c>
      <c r="AU113" s="17" t="s">
        <v>81</v>
      </c>
    </row>
    <row r="114" s="2" customFormat="1" ht="16.5" customHeight="1">
      <c r="A114" s="38"/>
      <c r="B114" s="39"/>
      <c r="C114" s="204" t="s">
        <v>73</v>
      </c>
      <c r="D114" s="204" t="s">
        <v>147</v>
      </c>
      <c r="E114" s="205" t="s">
        <v>1528</v>
      </c>
      <c r="F114" s="206" t="s">
        <v>1529</v>
      </c>
      <c r="G114" s="207" t="s">
        <v>1258</v>
      </c>
      <c r="H114" s="208">
        <v>2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152</v>
      </c>
      <c r="AT114" s="215" t="s">
        <v>147</v>
      </c>
      <c r="AU114" s="215" t="s">
        <v>81</v>
      </c>
      <c r="AY114" s="17" t="s">
        <v>144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152</v>
      </c>
      <c r="BM114" s="215" t="s">
        <v>339</v>
      </c>
    </row>
    <row r="115" s="2" customFormat="1">
      <c r="A115" s="38"/>
      <c r="B115" s="39"/>
      <c r="C115" s="40"/>
      <c r="D115" s="217" t="s">
        <v>154</v>
      </c>
      <c r="E115" s="40"/>
      <c r="F115" s="218" t="s">
        <v>1529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154</v>
      </c>
      <c r="AU115" s="17" t="s">
        <v>81</v>
      </c>
    </row>
    <row r="116" s="2" customFormat="1" ht="16.5" customHeight="1">
      <c r="A116" s="38"/>
      <c r="B116" s="39"/>
      <c r="C116" s="204" t="s">
        <v>73</v>
      </c>
      <c r="D116" s="204" t="s">
        <v>147</v>
      </c>
      <c r="E116" s="205" t="s">
        <v>1530</v>
      </c>
      <c r="F116" s="206" t="s">
        <v>1531</v>
      </c>
      <c r="G116" s="207" t="s">
        <v>1258</v>
      </c>
      <c r="H116" s="208">
        <v>4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152</v>
      </c>
      <c r="AT116" s="215" t="s">
        <v>147</v>
      </c>
      <c r="AU116" s="215" t="s">
        <v>81</v>
      </c>
      <c r="AY116" s="17" t="s">
        <v>144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152</v>
      </c>
      <c r="BM116" s="215" t="s">
        <v>312</v>
      </c>
    </row>
    <row r="117" s="2" customFormat="1">
      <c r="A117" s="38"/>
      <c r="B117" s="39"/>
      <c r="C117" s="40"/>
      <c r="D117" s="217" t="s">
        <v>154</v>
      </c>
      <c r="E117" s="40"/>
      <c r="F117" s="218" t="s">
        <v>1531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154</v>
      </c>
      <c r="AU117" s="17" t="s">
        <v>81</v>
      </c>
    </row>
    <row r="118" s="2" customFormat="1" ht="16.5" customHeight="1">
      <c r="A118" s="38"/>
      <c r="B118" s="39"/>
      <c r="C118" s="204" t="s">
        <v>73</v>
      </c>
      <c r="D118" s="204" t="s">
        <v>147</v>
      </c>
      <c r="E118" s="205" t="s">
        <v>1532</v>
      </c>
      <c r="F118" s="206" t="s">
        <v>1533</v>
      </c>
      <c r="G118" s="207" t="s">
        <v>1258</v>
      </c>
      <c r="H118" s="208">
        <v>6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152</v>
      </c>
      <c r="AT118" s="215" t="s">
        <v>147</v>
      </c>
      <c r="AU118" s="215" t="s">
        <v>81</v>
      </c>
      <c r="AY118" s="17" t="s">
        <v>144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152</v>
      </c>
      <c r="BM118" s="215" t="s">
        <v>983</v>
      </c>
    </row>
    <row r="119" s="2" customFormat="1">
      <c r="A119" s="38"/>
      <c r="B119" s="39"/>
      <c r="C119" s="40"/>
      <c r="D119" s="217" t="s">
        <v>154</v>
      </c>
      <c r="E119" s="40"/>
      <c r="F119" s="218" t="s">
        <v>1533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154</v>
      </c>
      <c r="AU119" s="17" t="s">
        <v>81</v>
      </c>
    </row>
    <row r="120" s="2" customFormat="1" ht="16.5" customHeight="1">
      <c r="A120" s="38"/>
      <c r="B120" s="39"/>
      <c r="C120" s="204" t="s">
        <v>73</v>
      </c>
      <c r="D120" s="204" t="s">
        <v>147</v>
      </c>
      <c r="E120" s="205" t="s">
        <v>1534</v>
      </c>
      <c r="F120" s="206" t="s">
        <v>1535</v>
      </c>
      <c r="G120" s="207" t="s">
        <v>1258</v>
      </c>
      <c r="H120" s="208">
        <v>3</v>
      </c>
      <c r="I120" s="209"/>
      <c r="J120" s="210">
        <f>ROUND(I120*H120,2)</f>
        <v>0</v>
      </c>
      <c r="K120" s="206" t="s">
        <v>19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152</v>
      </c>
      <c r="AT120" s="215" t="s">
        <v>147</v>
      </c>
      <c r="AU120" s="215" t="s">
        <v>81</v>
      </c>
      <c r="AY120" s="17" t="s">
        <v>144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152</v>
      </c>
      <c r="BM120" s="215" t="s">
        <v>365</v>
      </c>
    </row>
    <row r="121" s="2" customFormat="1">
      <c r="A121" s="38"/>
      <c r="B121" s="39"/>
      <c r="C121" s="40"/>
      <c r="D121" s="217" t="s">
        <v>154</v>
      </c>
      <c r="E121" s="40"/>
      <c r="F121" s="218" t="s">
        <v>1535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154</v>
      </c>
      <c r="AU121" s="17" t="s">
        <v>81</v>
      </c>
    </row>
    <row r="122" s="12" customFormat="1" ht="25.92" customHeight="1">
      <c r="A122" s="12"/>
      <c r="B122" s="188"/>
      <c r="C122" s="189"/>
      <c r="D122" s="190" t="s">
        <v>72</v>
      </c>
      <c r="E122" s="191" t="s">
        <v>1536</v>
      </c>
      <c r="F122" s="191" t="s">
        <v>1536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SUM(P123:P166)</f>
        <v>0</v>
      </c>
      <c r="Q122" s="196"/>
      <c r="R122" s="197">
        <f>SUM(R123:R166)</f>
        <v>0</v>
      </c>
      <c r="S122" s="196"/>
      <c r="T122" s="198">
        <f>SUM(T123:T166)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81</v>
      </c>
      <c r="AT122" s="200" t="s">
        <v>72</v>
      </c>
      <c r="AU122" s="200" t="s">
        <v>73</v>
      </c>
      <c r="AY122" s="199" t="s">
        <v>144</v>
      </c>
      <c r="BK122" s="201">
        <f>SUM(BK123:BK166)</f>
        <v>0</v>
      </c>
    </row>
    <row r="123" s="2" customFormat="1" ht="24.15" customHeight="1">
      <c r="A123" s="38"/>
      <c r="B123" s="39"/>
      <c r="C123" s="204" t="s">
        <v>73</v>
      </c>
      <c r="D123" s="204" t="s">
        <v>147</v>
      </c>
      <c r="E123" s="205" t="s">
        <v>1537</v>
      </c>
      <c r="F123" s="206" t="s">
        <v>1538</v>
      </c>
      <c r="G123" s="207" t="s">
        <v>203</v>
      </c>
      <c r="H123" s="208">
        <v>42</v>
      </c>
      <c r="I123" s="209"/>
      <c r="J123" s="210">
        <f>ROUND(I123*H123,2)</f>
        <v>0</v>
      </c>
      <c r="K123" s="206" t="s">
        <v>19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152</v>
      </c>
      <c r="AT123" s="215" t="s">
        <v>147</v>
      </c>
      <c r="AU123" s="215" t="s">
        <v>81</v>
      </c>
      <c r="AY123" s="17" t="s">
        <v>144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152</v>
      </c>
      <c r="BM123" s="215" t="s">
        <v>375</v>
      </c>
    </row>
    <row r="124" s="2" customFormat="1">
      <c r="A124" s="38"/>
      <c r="B124" s="39"/>
      <c r="C124" s="40"/>
      <c r="D124" s="217" t="s">
        <v>154</v>
      </c>
      <c r="E124" s="40"/>
      <c r="F124" s="218" t="s">
        <v>1539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154</v>
      </c>
      <c r="AU124" s="17" t="s">
        <v>81</v>
      </c>
    </row>
    <row r="125" s="2" customFormat="1" ht="24.15" customHeight="1">
      <c r="A125" s="38"/>
      <c r="B125" s="39"/>
      <c r="C125" s="204" t="s">
        <v>73</v>
      </c>
      <c r="D125" s="204" t="s">
        <v>147</v>
      </c>
      <c r="E125" s="205" t="s">
        <v>1540</v>
      </c>
      <c r="F125" s="206" t="s">
        <v>1541</v>
      </c>
      <c r="G125" s="207" t="s">
        <v>203</v>
      </c>
      <c r="H125" s="208">
        <v>84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152</v>
      </c>
      <c r="AT125" s="215" t="s">
        <v>147</v>
      </c>
      <c r="AU125" s="215" t="s">
        <v>81</v>
      </c>
      <c r="AY125" s="17" t="s">
        <v>144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152</v>
      </c>
      <c r="BM125" s="215" t="s">
        <v>389</v>
      </c>
    </row>
    <row r="126" s="2" customFormat="1">
      <c r="A126" s="38"/>
      <c r="B126" s="39"/>
      <c r="C126" s="40"/>
      <c r="D126" s="217" t="s">
        <v>154</v>
      </c>
      <c r="E126" s="40"/>
      <c r="F126" s="218" t="s">
        <v>1541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154</v>
      </c>
      <c r="AU126" s="17" t="s">
        <v>81</v>
      </c>
    </row>
    <row r="127" s="2" customFormat="1" ht="24.15" customHeight="1">
      <c r="A127" s="38"/>
      <c r="B127" s="39"/>
      <c r="C127" s="204" t="s">
        <v>73</v>
      </c>
      <c r="D127" s="204" t="s">
        <v>147</v>
      </c>
      <c r="E127" s="205" t="s">
        <v>1542</v>
      </c>
      <c r="F127" s="206" t="s">
        <v>1543</v>
      </c>
      <c r="G127" s="207" t="s">
        <v>203</v>
      </c>
      <c r="H127" s="208">
        <v>42</v>
      </c>
      <c r="I127" s="209"/>
      <c r="J127" s="210">
        <f>ROUND(I127*H127,2)</f>
        <v>0</v>
      </c>
      <c r="K127" s="206" t="s">
        <v>19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152</v>
      </c>
      <c r="AT127" s="215" t="s">
        <v>147</v>
      </c>
      <c r="AU127" s="215" t="s">
        <v>81</v>
      </c>
      <c r="AY127" s="17" t="s">
        <v>144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152</v>
      </c>
      <c r="BM127" s="215" t="s">
        <v>403</v>
      </c>
    </row>
    <row r="128" s="2" customFormat="1">
      <c r="A128" s="38"/>
      <c r="B128" s="39"/>
      <c r="C128" s="40"/>
      <c r="D128" s="217" t="s">
        <v>154</v>
      </c>
      <c r="E128" s="40"/>
      <c r="F128" s="218" t="s">
        <v>1543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154</v>
      </c>
      <c r="AU128" s="17" t="s">
        <v>81</v>
      </c>
    </row>
    <row r="129" s="2" customFormat="1" ht="16.5" customHeight="1">
      <c r="A129" s="38"/>
      <c r="B129" s="39"/>
      <c r="C129" s="204" t="s">
        <v>73</v>
      </c>
      <c r="D129" s="204" t="s">
        <v>147</v>
      </c>
      <c r="E129" s="205" t="s">
        <v>1544</v>
      </c>
      <c r="F129" s="206" t="s">
        <v>1545</v>
      </c>
      <c r="G129" s="207" t="s">
        <v>203</v>
      </c>
      <c r="H129" s="208">
        <v>12</v>
      </c>
      <c r="I129" s="209"/>
      <c r="J129" s="210">
        <f>ROUND(I129*H129,2)</f>
        <v>0</v>
      </c>
      <c r="K129" s="206" t="s">
        <v>19</v>
      </c>
      <c r="L129" s="44"/>
      <c r="M129" s="211" t="s">
        <v>19</v>
      </c>
      <c r="N129" s="212" t="s">
        <v>44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152</v>
      </c>
      <c r="AT129" s="215" t="s">
        <v>147</v>
      </c>
      <c r="AU129" s="215" t="s">
        <v>81</v>
      </c>
      <c r="AY129" s="17" t="s">
        <v>144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81</v>
      </c>
      <c r="BK129" s="216">
        <f>ROUND(I129*H129,2)</f>
        <v>0</v>
      </c>
      <c r="BL129" s="17" t="s">
        <v>152</v>
      </c>
      <c r="BM129" s="215" t="s">
        <v>413</v>
      </c>
    </row>
    <row r="130" s="2" customFormat="1">
      <c r="A130" s="38"/>
      <c r="B130" s="39"/>
      <c r="C130" s="40"/>
      <c r="D130" s="217" t="s">
        <v>154</v>
      </c>
      <c r="E130" s="40"/>
      <c r="F130" s="218" t="s">
        <v>1545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154</v>
      </c>
      <c r="AU130" s="17" t="s">
        <v>81</v>
      </c>
    </row>
    <row r="131" s="2" customFormat="1" ht="16.5" customHeight="1">
      <c r="A131" s="38"/>
      <c r="B131" s="39"/>
      <c r="C131" s="204" t="s">
        <v>73</v>
      </c>
      <c r="D131" s="204" t="s">
        <v>147</v>
      </c>
      <c r="E131" s="205" t="s">
        <v>1546</v>
      </c>
      <c r="F131" s="206" t="s">
        <v>1547</v>
      </c>
      <c r="G131" s="207" t="s">
        <v>1258</v>
      </c>
      <c r="H131" s="208">
        <v>30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152</v>
      </c>
      <c r="AT131" s="215" t="s">
        <v>147</v>
      </c>
      <c r="AU131" s="215" t="s">
        <v>81</v>
      </c>
      <c r="AY131" s="17" t="s">
        <v>144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152</v>
      </c>
      <c r="BM131" s="215" t="s">
        <v>427</v>
      </c>
    </row>
    <row r="132" s="2" customFormat="1">
      <c r="A132" s="38"/>
      <c r="B132" s="39"/>
      <c r="C132" s="40"/>
      <c r="D132" s="217" t="s">
        <v>154</v>
      </c>
      <c r="E132" s="40"/>
      <c r="F132" s="218" t="s">
        <v>1547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154</v>
      </c>
      <c r="AU132" s="17" t="s">
        <v>81</v>
      </c>
    </row>
    <row r="133" s="2" customFormat="1" ht="16.5" customHeight="1">
      <c r="A133" s="38"/>
      <c r="B133" s="39"/>
      <c r="C133" s="204" t="s">
        <v>73</v>
      </c>
      <c r="D133" s="204" t="s">
        <v>147</v>
      </c>
      <c r="E133" s="205" t="s">
        <v>1548</v>
      </c>
      <c r="F133" s="206" t="s">
        <v>1549</v>
      </c>
      <c r="G133" s="207" t="s">
        <v>1258</v>
      </c>
      <c r="H133" s="208">
        <v>10</v>
      </c>
      <c r="I133" s="209"/>
      <c r="J133" s="210">
        <f>ROUND(I133*H133,2)</f>
        <v>0</v>
      </c>
      <c r="K133" s="206" t="s">
        <v>19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152</v>
      </c>
      <c r="AT133" s="215" t="s">
        <v>147</v>
      </c>
      <c r="AU133" s="215" t="s">
        <v>81</v>
      </c>
      <c r="AY133" s="17" t="s">
        <v>144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152</v>
      </c>
      <c r="BM133" s="215" t="s">
        <v>436</v>
      </c>
    </row>
    <row r="134" s="2" customFormat="1">
      <c r="A134" s="38"/>
      <c r="B134" s="39"/>
      <c r="C134" s="40"/>
      <c r="D134" s="217" t="s">
        <v>154</v>
      </c>
      <c r="E134" s="40"/>
      <c r="F134" s="218" t="s">
        <v>1549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154</v>
      </c>
      <c r="AU134" s="17" t="s">
        <v>81</v>
      </c>
    </row>
    <row r="135" s="2" customFormat="1" ht="16.5" customHeight="1">
      <c r="A135" s="38"/>
      <c r="B135" s="39"/>
      <c r="C135" s="204" t="s">
        <v>73</v>
      </c>
      <c r="D135" s="204" t="s">
        <v>147</v>
      </c>
      <c r="E135" s="205" t="s">
        <v>1550</v>
      </c>
      <c r="F135" s="206" t="s">
        <v>1551</v>
      </c>
      <c r="G135" s="207" t="s">
        <v>1258</v>
      </c>
      <c r="H135" s="208">
        <v>20</v>
      </c>
      <c r="I135" s="209"/>
      <c r="J135" s="210">
        <f>ROUND(I135*H135,2)</f>
        <v>0</v>
      </c>
      <c r="K135" s="206" t="s">
        <v>19</v>
      </c>
      <c r="L135" s="44"/>
      <c r="M135" s="211" t="s">
        <v>19</v>
      </c>
      <c r="N135" s="212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152</v>
      </c>
      <c r="AT135" s="215" t="s">
        <v>147</v>
      </c>
      <c r="AU135" s="215" t="s">
        <v>81</v>
      </c>
      <c r="AY135" s="17" t="s">
        <v>144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152</v>
      </c>
      <c r="BM135" s="215" t="s">
        <v>446</v>
      </c>
    </row>
    <row r="136" s="2" customFormat="1">
      <c r="A136" s="38"/>
      <c r="B136" s="39"/>
      <c r="C136" s="40"/>
      <c r="D136" s="217" t="s">
        <v>154</v>
      </c>
      <c r="E136" s="40"/>
      <c r="F136" s="218" t="s">
        <v>1551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154</v>
      </c>
      <c r="AU136" s="17" t="s">
        <v>81</v>
      </c>
    </row>
    <row r="137" s="2" customFormat="1" ht="16.5" customHeight="1">
      <c r="A137" s="38"/>
      <c r="B137" s="39"/>
      <c r="C137" s="204" t="s">
        <v>73</v>
      </c>
      <c r="D137" s="204" t="s">
        <v>147</v>
      </c>
      <c r="E137" s="205" t="s">
        <v>1552</v>
      </c>
      <c r="F137" s="206" t="s">
        <v>1553</v>
      </c>
      <c r="G137" s="207" t="s">
        <v>1258</v>
      </c>
      <c r="H137" s="208">
        <v>20</v>
      </c>
      <c r="I137" s="209"/>
      <c r="J137" s="210">
        <f>ROUND(I137*H137,2)</f>
        <v>0</v>
      </c>
      <c r="K137" s="206" t="s">
        <v>19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152</v>
      </c>
      <c r="AT137" s="215" t="s">
        <v>147</v>
      </c>
      <c r="AU137" s="215" t="s">
        <v>81</v>
      </c>
      <c r="AY137" s="17" t="s">
        <v>144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152</v>
      </c>
      <c r="BM137" s="215" t="s">
        <v>457</v>
      </c>
    </row>
    <row r="138" s="2" customFormat="1">
      <c r="A138" s="38"/>
      <c r="B138" s="39"/>
      <c r="C138" s="40"/>
      <c r="D138" s="217" t="s">
        <v>154</v>
      </c>
      <c r="E138" s="40"/>
      <c r="F138" s="218" t="s">
        <v>1553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154</v>
      </c>
      <c r="AU138" s="17" t="s">
        <v>81</v>
      </c>
    </row>
    <row r="139" s="2" customFormat="1" ht="16.5" customHeight="1">
      <c r="A139" s="38"/>
      <c r="B139" s="39"/>
      <c r="C139" s="204" t="s">
        <v>73</v>
      </c>
      <c r="D139" s="204" t="s">
        <v>147</v>
      </c>
      <c r="E139" s="205" t="s">
        <v>1554</v>
      </c>
      <c r="F139" s="206" t="s">
        <v>1555</v>
      </c>
      <c r="G139" s="207" t="s">
        <v>1258</v>
      </c>
      <c r="H139" s="208">
        <v>30</v>
      </c>
      <c r="I139" s="209"/>
      <c r="J139" s="210">
        <f>ROUND(I139*H139,2)</f>
        <v>0</v>
      </c>
      <c r="K139" s="206" t="s">
        <v>19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152</v>
      </c>
      <c r="AT139" s="215" t="s">
        <v>147</v>
      </c>
      <c r="AU139" s="215" t="s">
        <v>81</v>
      </c>
      <c r="AY139" s="17" t="s">
        <v>144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152</v>
      </c>
      <c r="BM139" s="215" t="s">
        <v>468</v>
      </c>
    </row>
    <row r="140" s="2" customFormat="1">
      <c r="A140" s="38"/>
      <c r="B140" s="39"/>
      <c r="C140" s="40"/>
      <c r="D140" s="217" t="s">
        <v>154</v>
      </c>
      <c r="E140" s="40"/>
      <c r="F140" s="218" t="s">
        <v>1555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154</v>
      </c>
      <c r="AU140" s="17" t="s">
        <v>81</v>
      </c>
    </row>
    <row r="141" s="2" customFormat="1" ht="16.5" customHeight="1">
      <c r="A141" s="38"/>
      <c r="B141" s="39"/>
      <c r="C141" s="204" t="s">
        <v>73</v>
      </c>
      <c r="D141" s="204" t="s">
        <v>147</v>
      </c>
      <c r="E141" s="205" t="s">
        <v>1556</v>
      </c>
      <c r="F141" s="206" t="s">
        <v>1557</v>
      </c>
      <c r="G141" s="207" t="s">
        <v>1258</v>
      </c>
      <c r="H141" s="208">
        <v>7</v>
      </c>
      <c r="I141" s="209"/>
      <c r="J141" s="210">
        <f>ROUND(I141*H141,2)</f>
        <v>0</v>
      </c>
      <c r="K141" s="206" t="s">
        <v>19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152</v>
      </c>
      <c r="AT141" s="215" t="s">
        <v>147</v>
      </c>
      <c r="AU141" s="215" t="s">
        <v>81</v>
      </c>
      <c r="AY141" s="17" t="s">
        <v>144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152</v>
      </c>
      <c r="BM141" s="215" t="s">
        <v>478</v>
      </c>
    </row>
    <row r="142" s="2" customFormat="1">
      <c r="A142" s="38"/>
      <c r="B142" s="39"/>
      <c r="C142" s="40"/>
      <c r="D142" s="217" t="s">
        <v>154</v>
      </c>
      <c r="E142" s="40"/>
      <c r="F142" s="218" t="s">
        <v>1557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154</v>
      </c>
      <c r="AU142" s="17" t="s">
        <v>81</v>
      </c>
    </row>
    <row r="143" s="2" customFormat="1" ht="16.5" customHeight="1">
      <c r="A143" s="38"/>
      <c r="B143" s="39"/>
      <c r="C143" s="204" t="s">
        <v>73</v>
      </c>
      <c r="D143" s="204" t="s">
        <v>147</v>
      </c>
      <c r="E143" s="205" t="s">
        <v>1558</v>
      </c>
      <c r="F143" s="206" t="s">
        <v>1559</v>
      </c>
      <c r="G143" s="207" t="s">
        <v>1258</v>
      </c>
      <c r="H143" s="208">
        <v>1</v>
      </c>
      <c r="I143" s="209"/>
      <c r="J143" s="210">
        <f>ROUND(I143*H143,2)</f>
        <v>0</v>
      </c>
      <c r="K143" s="206" t="s">
        <v>19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152</v>
      </c>
      <c r="AT143" s="215" t="s">
        <v>147</v>
      </c>
      <c r="AU143" s="215" t="s">
        <v>81</v>
      </c>
      <c r="AY143" s="17" t="s">
        <v>144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152</v>
      </c>
      <c r="BM143" s="215" t="s">
        <v>491</v>
      </c>
    </row>
    <row r="144" s="2" customFormat="1">
      <c r="A144" s="38"/>
      <c r="B144" s="39"/>
      <c r="C144" s="40"/>
      <c r="D144" s="217" t="s">
        <v>154</v>
      </c>
      <c r="E144" s="40"/>
      <c r="F144" s="218" t="s">
        <v>1559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154</v>
      </c>
      <c r="AU144" s="17" t="s">
        <v>81</v>
      </c>
    </row>
    <row r="145" s="2" customFormat="1" ht="16.5" customHeight="1">
      <c r="A145" s="38"/>
      <c r="B145" s="39"/>
      <c r="C145" s="204" t="s">
        <v>73</v>
      </c>
      <c r="D145" s="204" t="s">
        <v>147</v>
      </c>
      <c r="E145" s="205" t="s">
        <v>1560</v>
      </c>
      <c r="F145" s="206" t="s">
        <v>1561</v>
      </c>
      <c r="G145" s="207" t="s">
        <v>203</v>
      </c>
      <c r="H145" s="208">
        <v>8</v>
      </c>
      <c r="I145" s="209"/>
      <c r="J145" s="210">
        <f>ROUND(I145*H145,2)</f>
        <v>0</v>
      </c>
      <c r="K145" s="206" t="s">
        <v>19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152</v>
      </c>
      <c r="AT145" s="215" t="s">
        <v>147</v>
      </c>
      <c r="AU145" s="215" t="s">
        <v>81</v>
      </c>
      <c r="AY145" s="17" t="s">
        <v>144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152</v>
      </c>
      <c r="BM145" s="215" t="s">
        <v>507</v>
      </c>
    </row>
    <row r="146" s="2" customFormat="1">
      <c r="A146" s="38"/>
      <c r="B146" s="39"/>
      <c r="C146" s="40"/>
      <c r="D146" s="217" t="s">
        <v>154</v>
      </c>
      <c r="E146" s="40"/>
      <c r="F146" s="218" t="s">
        <v>1561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154</v>
      </c>
      <c r="AU146" s="17" t="s">
        <v>81</v>
      </c>
    </row>
    <row r="147" s="2" customFormat="1" ht="16.5" customHeight="1">
      <c r="A147" s="38"/>
      <c r="B147" s="39"/>
      <c r="C147" s="204" t="s">
        <v>73</v>
      </c>
      <c r="D147" s="204" t="s">
        <v>147</v>
      </c>
      <c r="E147" s="205" t="s">
        <v>1562</v>
      </c>
      <c r="F147" s="206" t="s">
        <v>1563</v>
      </c>
      <c r="G147" s="207" t="s">
        <v>203</v>
      </c>
      <c r="H147" s="208">
        <v>26</v>
      </c>
      <c r="I147" s="209"/>
      <c r="J147" s="210">
        <f>ROUND(I147*H147,2)</f>
        <v>0</v>
      </c>
      <c r="K147" s="206" t="s">
        <v>19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152</v>
      </c>
      <c r="AT147" s="215" t="s">
        <v>147</v>
      </c>
      <c r="AU147" s="215" t="s">
        <v>81</v>
      </c>
      <c r="AY147" s="17" t="s">
        <v>144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152</v>
      </c>
      <c r="BM147" s="215" t="s">
        <v>515</v>
      </c>
    </row>
    <row r="148" s="2" customFormat="1">
      <c r="A148" s="38"/>
      <c r="B148" s="39"/>
      <c r="C148" s="40"/>
      <c r="D148" s="217" t="s">
        <v>154</v>
      </c>
      <c r="E148" s="40"/>
      <c r="F148" s="218" t="s">
        <v>1563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154</v>
      </c>
      <c r="AU148" s="17" t="s">
        <v>81</v>
      </c>
    </row>
    <row r="149" s="2" customFormat="1" ht="16.5" customHeight="1">
      <c r="A149" s="38"/>
      <c r="B149" s="39"/>
      <c r="C149" s="204" t="s">
        <v>73</v>
      </c>
      <c r="D149" s="204" t="s">
        <v>147</v>
      </c>
      <c r="E149" s="205" t="s">
        <v>1564</v>
      </c>
      <c r="F149" s="206" t="s">
        <v>1565</v>
      </c>
      <c r="G149" s="207" t="s">
        <v>1258</v>
      </c>
      <c r="H149" s="208">
        <v>7</v>
      </c>
      <c r="I149" s="209"/>
      <c r="J149" s="210">
        <f>ROUND(I149*H149,2)</f>
        <v>0</v>
      </c>
      <c r="K149" s="206" t="s">
        <v>19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152</v>
      </c>
      <c r="AT149" s="215" t="s">
        <v>147</v>
      </c>
      <c r="AU149" s="215" t="s">
        <v>81</v>
      </c>
      <c r="AY149" s="17" t="s">
        <v>144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152</v>
      </c>
      <c r="BM149" s="215" t="s">
        <v>527</v>
      </c>
    </row>
    <row r="150" s="2" customFormat="1">
      <c r="A150" s="38"/>
      <c r="B150" s="39"/>
      <c r="C150" s="40"/>
      <c r="D150" s="217" t="s">
        <v>154</v>
      </c>
      <c r="E150" s="40"/>
      <c r="F150" s="218" t="s">
        <v>1565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154</v>
      </c>
      <c r="AU150" s="17" t="s">
        <v>81</v>
      </c>
    </row>
    <row r="151" s="2" customFormat="1" ht="16.5" customHeight="1">
      <c r="A151" s="38"/>
      <c r="B151" s="39"/>
      <c r="C151" s="204" t="s">
        <v>73</v>
      </c>
      <c r="D151" s="204" t="s">
        <v>147</v>
      </c>
      <c r="E151" s="205" t="s">
        <v>1566</v>
      </c>
      <c r="F151" s="206" t="s">
        <v>1567</v>
      </c>
      <c r="G151" s="207" t="s">
        <v>1258</v>
      </c>
      <c r="H151" s="208">
        <v>1</v>
      </c>
      <c r="I151" s="209"/>
      <c r="J151" s="210">
        <f>ROUND(I151*H151,2)</f>
        <v>0</v>
      </c>
      <c r="K151" s="206" t="s">
        <v>19</v>
      </c>
      <c r="L151" s="44"/>
      <c r="M151" s="211" t="s">
        <v>19</v>
      </c>
      <c r="N151" s="212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152</v>
      </c>
      <c r="AT151" s="215" t="s">
        <v>147</v>
      </c>
      <c r="AU151" s="215" t="s">
        <v>81</v>
      </c>
      <c r="AY151" s="17" t="s">
        <v>144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152</v>
      </c>
      <c r="BM151" s="215" t="s">
        <v>537</v>
      </c>
    </row>
    <row r="152" s="2" customFormat="1">
      <c r="A152" s="38"/>
      <c r="B152" s="39"/>
      <c r="C152" s="40"/>
      <c r="D152" s="217" t="s">
        <v>154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154</v>
      </c>
      <c r="AU152" s="17" t="s">
        <v>81</v>
      </c>
    </row>
    <row r="153" s="2" customFormat="1" ht="16.5" customHeight="1">
      <c r="A153" s="38"/>
      <c r="B153" s="39"/>
      <c r="C153" s="204" t="s">
        <v>73</v>
      </c>
      <c r="D153" s="204" t="s">
        <v>147</v>
      </c>
      <c r="E153" s="205" t="s">
        <v>1568</v>
      </c>
      <c r="F153" s="206" t="s">
        <v>1569</v>
      </c>
      <c r="G153" s="207" t="s">
        <v>1258</v>
      </c>
      <c r="H153" s="208">
        <v>26</v>
      </c>
      <c r="I153" s="209"/>
      <c r="J153" s="210">
        <f>ROUND(I153*H153,2)</f>
        <v>0</v>
      </c>
      <c r="K153" s="206" t="s">
        <v>19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152</v>
      </c>
      <c r="AT153" s="215" t="s">
        <v>147</v>
      </c>
      <c r="AU153" s="215" t="s">
        <v>81</v>
      </c>
      <c r="AY153" s="17" t="s">
        <v>144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152</v>
      </c>
      <c r="BM153" s="215" t="s">
        <v>547</v>
      </c>
    </row>
    <row r="154" s="2" customFormat="1">
      <c r="A154" s="38"/>
      <c r="B154" s="39"/>
      <c r="C154" s="40"/>
      <c r="D154" s="217" t="s">
        <v>154</v>
      </c>
      <c r="E154" s="40"/>
      <c r="F154" s="218" t="s">
        <v>1569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154</v>
      </c>
      <c r="AU154" s="17" t="s">
        <v>81</v>
      </c>
    </row>
    <row r="155" s="2" customFormat="1" ht="16.5" customHeight="1">
      <c r="A155" s="38"/>
      <c r="B155" s="39"/>
      <c r="C155" s="204" t="s">
        <v>73</v>
      </c>
      <c r="D155" s="204" t="s">
        <v>147</v>
      </c>
      <c r="E155" s="205" t="s">
        <v>1570</v>
      </c>
      <c r="F155" s="206" t="s">
        <v>1571</v>
      </c>
      <c r="G155" s="207" t="s">
        <v>203</v>
      </c>
      <c r="H155" s="208">
        <v>4</v>
      </c>
      <c r="I155" s="209"/>
      <c r="J155" s="210">
        <f>ROUND(I155*H155,2)</f>
        <v>0</v>
      </c>
      <c r="K155" s="206" t="s">
        <v>19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152</v>
      </c>
      <c r="AT155" s="215" t="s">
        <v>147</v>
      </c>
      <c r="AU155" s="215" t="s">
        <v>81</v>
      </c>
      <c r="AY155" s="17" t="s">
        <v>144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152</v>
      </c>
      <c r="BM155" s="215" t="s">
        <v>559</v>
      </c>
    </row>
    <row r="156" s="2" customFormat="1">
      <c r="A156" s="38"/>
      <c r="B156" s="39"/>
      <c r="C156" s="40"/>
      <c r="D156" s="217" t="s">
        <v>154</v>
      </c>
      <c r="E156" s="40"/>
      <c r="F156" s="218" t="s">
        <v>1571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154</v>
      </c>
      <c r="AU156" s="17" t="s">
        <v>81</v>
      </c>
    </row>
    <row r="157" s="2" customFormat="1" ht="16.5" customHeight="1">
      <c r="A157" s="38"/>
      <c r="B157" s="39"/>
      <c r="C157" s="204" t="s">
        <v>73</v>
      </c>
      <c r="D157" s="204" t="s">
        <v>147</v>
      </c>
      <c r="E157" s="205" t="s">
        <v>1572</v>
      </c>
      <c r="F157" s="206" t="s">
        <v>1573</v>
      </c>
      <c r="G157" s="207" t="s">
        <v>1258</v>
      </c>
      <c r="H157" s="208">
        <v>16</v>
      </c>
      <c r="I157" s="209"/>
      <c r="J157" s="210">
        <f>ROUND(I157*H157,2)</f>
        <v>0</v>
      </c>
      <c r="K157" s="206" t="s">
        <v>19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152</v>
      </c>
      <c r="AT157" s="215" t="s">
        <v>147</v>
      </c>
      <c r="AU157" s="215" t="s">
        <v>81</v>
      </c>
      <c r="AY157" s="17" t="s">
        <v>144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152</v>
      </c>
      <c r="BM157" s="215" t="s">
        <v>568</v>
      </c>
    </row>
    <row r="158" s="2" customFormat="1">
      <c r="A158" s="38"/>
      <c r="B158" s="39"/>
      <c r="C158" s="40"/>
      <c r="D158" s="217" t="s">
        <v>154</v>
      </c>
      <c r="E158" s="40"/>
      <c r="F158" s="218" t="s">
        <v>1573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154</v>
      </c>
      <c r="AU158" s="17" t="s">
        <v>81</v>
      </c>
    </row>
    <row r="159" s="2" customFormat="1" ht="16.5" customHeight="1">
      <c r="A159" s="38"/>
      <c r="B159" s="39"/>
      <c r="C159" s="204" t="s">
        <v>73</v>
      </c>
      <c r="D159" s="204" t="s">
        <v>147</v>
      </c>
      <c r="E159" s="205" t="s">
        <v>1574</v>
      </c>
      <c r="F159" s="206" t="s">
        <v>1575</v>
      </c>
      <c r="G159" s="207" t="s">
        <v>1258</v>
      </c>
      <c r="H159" s="208">
        <v>1</v>
      </c>
      <c r="I159" s="209"/>
      <c r="J159" s="210">
        <f>ROUND(I159*H159,2)</f>
        <v>0</v>
      </c>
      <c r="K159" s="206" t="s">
        <v>19</v>
      </c>
      <c r="L159" s="44"/>
      <c r="M159" s="211" t="s">
        <v>19</v>
      </c>
      <c r="N159" s="212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152</v>
      </c>
      <c r="AT159" s="215" t="s">
        <v>147</v>
      </c>
      <c r="AU159" s="215" t="s">
        <v>81</v>
      </c>
      <c r="AY159" s="17" t="s">
        <v>144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152</v>
      </c>
      <c r="BM159" s="215" t="s">
        <v>578</v>
      </c>
    </row>
    <row r="160" s="2" customFormat="1">
      <c r="A160" s="38"/>
      <c r="B160" s="39"/>
      <c r="C160" s="40"/>
      <c r="D160" s="217" t="s">
        <v>154</v>
      </c>
      <c r="E160" s="40"/>
      <c r="F160" s="218" t="s">
        <v>1575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154</v>
      </c>
      <c r="AU160" s="17" t="s">
        <v>81</v>
      </c>
    </row>
    <row r="161" s="2" customFormat="1" ht="16.5" customHeight="1">
      <c r="A161" s="38"/>
      <c r="B161" s="39"/>
      <c r="C161" s="204" t="s">
        <v>73</v>
      </c>
      <c r="D161" s="204" t="s">
        <v>147</v>
      </c>
      <c r="E161" s="205" t="s">
        <v>1576</v>
      </c>
      <c r="F161" s="206" t="s">
        <v>1577</v>
      </c>
      <c r="G161" s="207" t="s">
        <v>1258</v>
      </c>
      <c r="H161" s="208">
        <v>2</v>
      </c>
      <c r="I161" s="209"/>
      <c r="J161" s="210">
        <f>ROUND(I161*H161,2)</f>
        <v>0</v>
      </c>
      <c r="K161" s="206" t="s">
        <v>19</v>
      </c>
      <c r="L161" s="44"/>
      <c r="M161" s="211" t="s">
        <v>19</v>
      </c>
      <c r="N161" s="212" t="s">
        <v>44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152</v>
      </c>
      <c r="AT161" s="215" t="s">
        <v>147</v>
      </c>
      <c r="AU161" s="215" t="s">
        <v>81</v>
      </c>
      <c r="AY161" s="17" t="s">
        <v>144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152</v>
      </c>
      <c r="BM161" s="215" t="s">
        <v>591</v>
      </c>
    </row>
    <row r="162" s="2" customFormat="1">
      <c r="A162" s="38"/>
      <c r="B162" s="39"/>
      <c r="C162" s="40"/>
      <c r="D162" s="217" t="s">
        <v>154</v>
      </c>
      <c r="E162" s="40"/>
      <c r="F162" s="218" t="s">
        <v>1577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154</v>
      </c>
      <c r="AU162" s="17" t="s">
        <v>81</v>
      </c>
    </row>
    <row r="163" s="2" customFormat="1" ht="16.5" customHeight="1">
      <c r="A163" s="38"/>
      <c r="B163" s="39"/>
      <c r="C163" s="204" t="s">
        <v>73</v>
      </c>
      <c r="D163" s="204" t="s">
        <v>147</v>
      </c>
      <c r="E163" s="205" t="s">
        <v>1578</v>
      </c>
      <c r="F163" s="206" t="s">
        <v>1579</v>
      </c>
      <c r="G163" s="207" t="s">
        <v>1258</v>
      </c>
      <c r="H163" s="208">
        <v>19</v>
      </c>
      <c r="I163" s="209"/>
      <c r="J163" s="210">
        <f>ROUND(I163*H163,2)</f>
        <v>0</v>
      </c>
      <c r="K163" s="206" t="s">
        <v>19</v>
      </c>
      <c r="L163" s="44"/>
      <c r="M163" s="211" t="s">
        <v>19</v>
      </c>
      <c r="N163" s="212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152</v>
      </c>
      <c r="AT163" s="215" t="s">
        <v>147</v>
      </c>
      <c r="AU163" s="215" t="s">
        <v>81</v>
      </c>
      <c r="AY163" s="17" t="s">
        <v>144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152</v>
      </c>
      <c r="BM163" s="215" t="s">
        <v>602</v>
      </c>
    </row>
    <row r="164" s="2" customFormat="1">
      <c r="A164" s="38"/>
      <c r="B164" s="39"/>
      <c r="C164" s="40"/>
      <c r="D164" s="217" t="s">
        <v>154</v>
      </c>
      <c r="E164" s="40"/>
      <c r="F164" s="218" t="s">
        <v>1579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154</v>
      </c>
      <c r="AU164" s="17" t="s">
        <v>81</v>
      </c>
    </row>
    <row r="165" s="2" customFormat="1" ht="16.5" customHeight="1">
      <c r="A165" s="38"/>
      <c r="B165" s="39"/>
      <c r="C165" s="204" t="s">
        <v>73</v>
      </c>
      <c r="D165" s="204" t="s">
        <v>147</v>
      </c>
      <c r="E165" s="205" t="s">
        <v>1580</v>
      </c>
      <c r="F165" s="206" t="s">
        <v>1581</v>
      </c>
      <c r="G165" s="207" t="s">
        <v>800</v>
      </c>
      <c r="H165" s="208">
        <v>10</v>
      </c>
      <c r="I165" s="209"/>
      <c r="J165" s="210">
        <f>ROUND(I165*H165,2)</f>
        <v>0</v>
      </c>
      <c r="K165" s="206" t="s">
        <v>19</v>
      </c>
      <c r="L165" s="44"/>
      <c r="M165" s="211" t="s">
        <v>19</v>
      </c>
      <c r="N165" s="212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152</v>
      </c>
      <c r="AT165" s="215" t="s">
        <v>147</v>
      </c>
      <c r="AU165" s="215" t="s">
        <v>81</v>
      </c>
      <c r="AY165" s="17" t="s">
        <v>144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152</v>
      </c>
      <c r="BM165" s="215" t="s">
        <v>613</v>
      </c>
    </row>
    <row r="166" s="2" customFormat="1">
      <c r="A166" s="38"/>
      <c r="B166" s="39"/>
      <c r="C166" s="40"/>
      <c r="D166" s="217" t="s">
        <v>154</v>
      </c>
      <c r="E166" s="40"/>
      <c r="F166" s="218" t="s">
        <v>1581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154</v>
      </c>
      <c r="AU166" s="17" t="s">
        <v>81</v>
      </c>
    </row>
    <row r="167" s="12" customFormat="1" ht="25.92" customHeight="1">
      <c r="A167" s="12"/>
      <c r="B167" s="188"/>
      <c r="C167" s="189"/>
      <c r="D167" s="190" t="s">
        <v>72</v>
      </c>
      <c r="E167" s="191" t="s">
        <v>1582</v>
      </c>
      <c r="F167" s="191" t="s">
        <v>1582</v>
      </c>
      <c r="G167" s="189"/>
      <c r="H167" s="189"/>
      <c r="I167" s="192"/>
      <c r="J167" s="193">
        <f>BK167</f>
        <v>0</v>
      </c>
      <c r="K167" s="189"/>
      <c r="L167" s="194"/>
      <c r="M167" s="195"/>
      <c r="N167" s="196"/>
      <c r="O167" s="196"/>
      <c r="P167" s="197">
        <f>SUM(P168:P169)</f>
        <v>0</v>
      </c>
      <c r="Q167" s="196"/>
      <c r="R167" s="197">
        <f>SUM(R168:R169)</f>
        <v>0</v>
      </c>
      <c r="S167" s="196"/>
      <c r="T167" s="198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81</v>
      </c>
      <c r="AT167" s="200" t="s">
        <v>72</v>
      </c>
      <c r="AU167" s="200" t="s">
        <v>73</v>
      </c>
      <c r="AY167" s="199" t="s">
        <v>144</v>
      </c>
      <c r="BK167" s="201">
        <f>SUM(BK168:BK169)</f>
        <v>0</v>
      </c>
    </row>
    <row r="168" s="2" customFormat="1" ht="24.15" customHeight="1">
      <c r="A168" s="38"/>
      <c r="B168" s="39"/>
      <c r="C168" s="204" t="s">
        <v>73</v>
      </c>
      <c r="D168" s="204" t="s">
        <v>147</v>
      </c>
      <c r="E168" s="205" t="s">
        <v>1583</v>
      </c>
      <c r="F168" s="206" t="s">
        <v>1584</v>
      </c>
      <c r="G168" s="207" t="s">
        <v>203</v>
      </c>
      <c r="H168" s="208">
        <v>65</v>
      </c>
      <c r="I168" s="209"/>
      <c r="J168" s="210">
        <f>ROUND(I168*H168,2)</f>
        <v>0</v>
      </c>
      <c r="K168" s="206" t="s">
        <v>19</v>
      </c>
      <c r="L168" s="44"/>
      <c r="M168" s="211" t="s">
        <v>19</v>
      </c>
      <c r="N168" s="212" t="s">
        <v>44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152</v>
      </c>
      <c r="AT168" s="215" t="s">
        <v>147</v>
      </c>
      <c r="AU168" s="215" t="s">
        <v>81</v>
      </c>
      <c r="AY168" s="17" t="s">
        <v>144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81</v>
      </c>
      <c r="BK168" s="216">
        <f>ROUND(I168*H168,2)</f>
        <v>0</v>
      </c>
      <c r="BL168" s="17" t="s">
        <v>152</v>
      </c>
      <c r="BM168" s="215" t="s">
        <v>623</v>
      </c>
    </row>
    <row r="169" s="2" customFormat="1">
      <c r="A169" s="38"/>
      <c r="B169" s="39"/>
      <c r="C169" s="40"/>
      <c r="D169" s="217" t="s">
        <v>154</v>
      </c>
      <c r="E169" s="40"/>
      <c r="F169" s="218" t="s">
        <v>1584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154</v>
      </c>
      <c r="AU169" s="17" t="s">
        <v>81</v>
      </c>
    </row>
    <row r="170" s="12" customFormat="1" ht="25.92" customHeight="1">
      <c r="A170" s="12"/>
      <c r="B170" s="188"/>
      <c r="C170" s="189"/>
      <c r="D170" s="190" t="s">
        <v>72</v>
      </c>
      <c r="E170" s="191" t="s">
        <v>1345</v>
      </c>
      <c r="F170" s="191" t="s">
        <v>1345</v>
      </c>
      <c r="G170" s="189"/>
      <c r="H170" s="189"/>
      <c r="I170" s="192"/>
      <c r="J170" s="193">
        <f>BK170</f>
        <v>0</v>
      </c>
      <c r="K170" s="189"/>
      <c r="L170" s="194"/>
      <c r="M170" s="195"/>
      <c r="N170" s="196"/>
      <c r="O170" s="196"/>
      <c r="P170" s="197">
        <f>SUM(P171:P178)</f>
        <v>0</v>
      </c>
      <c r="Q170" s="196"/>
      <c r="R170" s="197">
        <f>SUM(R171:R178)</f>
        <v>0</v>
      </c>
      <c r="S170" s="196"/>
      <c r="T170" s="198">
        <f>SUM(T171:T178)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9" t="s">
        <v>81</v>
      </c>
      <c r="AT170" s="200" t="s">
        <v>72</v>
      </c>
      <c r="AU170" s="200" t="s">
        <v>73</v>
      </c>
      <c r="AY170" s="199" t="s">
        <v>144</v>
      </c>
      <c r="BK170" s="201">
        <f>SUM(BK171:BK178)</f>
        <v>0</v>
      </c>
    </row>
    <row r="171" s="2" customFormat="1" ht="16.5" customHeight="1">
      <c r="A171" s="38"/>
      <c r="B171" s="39"/>
      <c r="C171" s="204" t="s">
        <v>73</v>
      </c>
      <c r="D171" s="204" t="s">
        <v>147</v>
      </c>
      <c r="E171" s="205" t="s">
        <v>1585</v>
      </c>
      <c r="F171" s="206" t="s">
        <v>1586</v>
      </c>
      <c r="G171" s="207" t="s">
        <v>800</v>
      </c>
      <c r="H171" s="208">
        <v>24</v>
      </c>
      <c r="I171" s="209"/>
      <c r="J171" s="210">
        <f>ROUND(I171*H171,2)</f>
        <v>0</v>
      </c>
      <c r="K171" s="206" t="s">
        <v>19</v>
      </c>
      <c r="L171" s="44"/>
      <c r="M171" s="211" t="s">
        <v>19</v>
      </c>
      <c r="N171" s="212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152</v>
      </c>
      <c r="AT171" s="215" t="s">
        <v>147</v>
      </c>
      <c r="AU171" s="215" t="s">
        <v>81</v>
      </c>
      <c r="AY171" s="17" t="s">
        <v>144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152</v>
      </c>
      <c r="BM171" s="215" t="s">
        <v>635</v>
      </c>
    </row>
    <row r="172" s="2" customFormat="1">
      <c r="A172" s="38"/>
      <c r="B172" s="39"/>
      <c r="C172" s="40"/>
      <c r="D172" s="217" t="s">
        <v>154</v>
      </c>
      <c r="E172" s="40"/>
      <c r="F172" s="218" t="s">
        <v>1586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154</v>
      </c>
      <c r="AU172" s="17" t="s">
        <v>81</v>
      </c>
    </row>
    <row r="173" s="2" customFormat="1" ht="16.5" customHeight="1">
      <c r="A173" s="38"/>
      <c r="B173" s="39"/>
      <c r="C173" s="204" t="s">
        <v>73</v>
      </c>
      <c r="D173" s="204" t="s">
        <v>147</v>
      </c>
      <c r="E173" s="205" t="s">
        <v>1587</v>
      </c>
      <c r="F173" s="206" t="s">
        <v>1588</v>
      </c>
      <c r="G173" s="207" t="s">
        <v>1255</v>
      </c>
      <c r="H173" s="208">
        <v>1</v>
      </c>
      <c r="I173" s="209"/>
      <c r="J173" s="210">
        <f>ROUND(I173*H173,2)</f>
        <v>0</v>
      </c>
      <c r="K173" s="206" t="s">
        <v>19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152</v>
      </c>
      <c r="AT173" s="215" t="s">
        <v>147</v>
      </c>
      <c r="AU173" s="215" t="s">
        <v>81</v>
      </c>
      <c r="AY173" s="17" t="s">
        <v>144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152</v>
      </c>
      <c r="BM173" s="215" t="s">
        <v>647</v>
      </c>
    </row>
    <row r="174" s="2" customFormat="1">
      <c r="A174" s="38"/>
      <c r="B174" s="39"/>
      <c r="C174" s="40"/>
      <c r="D174" s="217" t="s">
        <v>154</v>
      </c>
      <c r="E174" s="40"/>
      <c r="F174" s="218" t="s">
        <v>1589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154</v>
      </c>
      <c r="AU174" s="17" t="s">
        <v>81</v>
      </c>
    </row>
    <row r="175" s="2" customFormat="1" ht="16.5" customHeight="1">
      <c r="A175" s="38"/>
      <c r="B175" s="39"/>
      <c r="C175" s="204" t="s">
        <v>73</v>
      </c>
      <c r="D175" s="204" t="s">
        <v>147</v>
      </c>
      <c r="E175" s="205" t="s">
        <v>1590</v>
      </c>
      <c r="F175" s="206" t="s">
        <v>1591</v>
      </c>
      <c r="G175" s="207" t="s">
        <v>1255</v>
      </c>
      <c r="H175" s="208">
        <v>1</v>
      </c>
      <c r="I175" s="209"/>
      <c r="J175" s="210">
        <f>ROUND(I175*H175,2)</f>
        <v>0</v>
      </c>
      <c r="K175" s="206" t="s">
        <v>19</v>
      </c>
      <c r="L175" s="44"/>
      <c r="M175" s="211" t="s">
        <v>19</v>
      </c>
      <c r="N175" s="212" t="s">
        <v>44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152</v>
      </c>
      <c r="AT175" s="215" t="s">
        <v>147</v>
      </c>
      <c r="AU175" s="215" t="s">
        <v>81</v>
      </c>
      <c r="AY175" s="17" t="s">
        <v>144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152</v>
      </c>
      <c r="BM175" s="215" t="s">
        <v>658</v>
      </c>
    </row>
    <row r="176" s="2" customFormat="1">
      <c r="A176" s="38"/>
      <c r="B176" s="39"/>
      <c r="C176" s="40"/>
      <c r="D176" s="217" t="s">
        <v>154</v>
      </c>
      <c r="E176" s="40"/>
      <c r="F176" s="218" t="s">
        <v>1591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154</v>
      </c>
      <c r="AU176" s="17" t="s">
        <v>81</v>
      </c>
    </row>
    <row r="177" s="2" customFormat="1" ht="16.5" customHeight="1">
      <c r="A177" s="38"/>
      <c r="B177" s="39"/>
      <c r="C177" s="204" t="s">
        <v>73</v>
      </c>
      <c r="D177" s="204" t="s">
        <v>147</v>
      </c>
      <c r="E177" s="205" t="s">
        <v>1592</v>
      </c>
      <c r="F177" s="206" t="s">
        <v>1593</v>
      </c>
      <c r="G177" s="207" t="s">
        <v>19</v>
      </c>
      <c r="H177" s="208">
        <v>0.050000000000000003</v>
      </c>
      <c r="I177" s="209"/>
      <c r="J177" s="210">
        <f>ROUND(I177*H177,2)</f>
        <v>0</v>
      </c>
      <c r="K177" s="206" t="s">
        <v>19</v>
      </c>
      <c r="L177" s="44"/>
      <c r="M177" s="211" t="s">
        <v>19</v>
      </c>
      <c r="N177" s="212" t="s">
        <v>44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152</v>
      </c>
      <c r="AT177" s="215" t="s">
        <v>147</v>
      </c>
      <c r="AU177" s="215" t="s">
        <v>81</v>
      </c>
      <c r="AY177" s="17" t="s">
        <v>144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152</v>
      </c>
      <c r="BM177" s="215" t="s">
        <v>666</v>
      </c>
    </row>
    <row r="178" s="2" customFormat="1">
      <c r="A178" s="38"/>
      <c r="B178" s="39"/>
      <c r="C178" s="40"/>
      <c r="D178" s="217" t="s">
        <v>154</v>
      </c>
      <c r="E178" s="40"/>
      <c r="F178" s="218" t="s">
        <v>1593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154</v>
      </c>
      <c r="AU178" s="17" t="s">
        <v>81</v>
      </c>
    </row>
    <row r="179" s="12" customFormat="1" ht="25.92" customHeight="1">
      <c r="A179" s="12"/>
      <c r="B179" s="188"/>
      <c r="C179" s="189"/>
      <c r="D179" s="190" t="s">
        <v>72</v>
      </c>
      <c r="E179" s="191" t="s">
        <v>810</v>
      </c>
      <c r="F179" s="191" t="s">
        <v>810</v>
      </c>
      <c r="G179" s="189"/>
      <c r="H179" s="189"/>
      <c r="I179" s="192"/>
      <c r="J179" s="193">
        <f>BK179</f>
        <v>0</v>
      </c>
      <c r="K179" s="189"/>
      <c r="L179" s="194"/>
      <c r="M179" s="195"/>
      <c r="N179" s="196"/>
      <c r="O179" s="196"/>
      <c r="P179" s="197">
        <f>SUM(P180:P186)</f>
        <v>0</v>
      </c>
      <c r="Q179" s="196"/>
      <c r="R179" s="197">
        <f>SUM(R180:R186)</f>
        <v>0</v>
      </c>
      <c r="S179" s="196"/>
      <c r="T179" s="198">
        <f>SUM(T180:T186)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180</v>
      </c>
      <c r="AT179" s="200" t="s">
        <v>72</v>
      </c>
      <c r="AU179" s="200" t="s">
        <v>73</v>
      </c>
      <c r="AY179" s="199" t="s">
        <v>144</v>
      </c>
      <c r="BK179" s="201">
        <f>SUM(BK180:BK186)</f>
        <v>0</v>
      </c>
    </row>
    <row r="180" s="2" customFormat="1" ht="16.5" customHeight="1">
      <c r="A180" s="38"/>
      <c r="B180" s="39"/>
      <c r="C180" s="204" t="s">
        <v>73</v>
      </c>
      <c r="D180" s="204" t="s">
        <v>147</v>
      </c>
      <c r="E180" s="205" t="s">
        <v>1594</v>
      </c>
      <c r="F180" s="206" t="s">
        <v>1595</v>
      </c>
      <c r="G180" s="207" t="s">
        <v>1258</v>
      </c>
      <c r="H180" s="208">
        <v>1</v>
      </c>
      <c r="I180" s="209"/>
      <c r="J180" s="210">
        <f>ROUND(I180*H180,2)</f>
        <v>0</v>
      </c>
      <c r="K180" s="206" t="s">
        <v>19</v>
      </c>
      <c r="L180" s="44"/>
      <c r="M180" s="211" t="s">
        <v>19</v>
      </c>
      <c r="N180" s="212" t="s">
        <v>44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152</v>
      </c>
      <c r="AT180" s="215" t="s">
        <v>147</v>
      </c>
      <c r="AU180" s="215" t="s">
        <v>81</v>
      </c>
      <c r="AY180" s="17" t="s">
        <v>144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152</v>
      </c>
      <c r="BM180" s="215" t="s">
        <v>678</v>
      </c>
    </row>
    <row r="181" s="2" customFormat="1">
      <c r="A181" s="38"/>
      <c r="B181" s="39"/>
      <c r="C181" s="40"/>
      <c r="D181" s="217" t="s">
        <v>154</v>
      </c>
      <c r="E181" s="40"/>
      <c r="F181" s="218" t="s">
        <v>1595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154</v>
      </c>
      <c r="AU181" s="17" t="s">
        <v>81</v>
      </c>
    </row>
    <row r="182" s="2" customFormat="1" ht="16.5" customHeight="1">
      <c r="A182" s="38"/>
      <c r="B182" s="39"/>
      <c r="C182" s="204" t="s">
        <v>73</v>
      </c>
      <c r="D182" s="204" t="s">
        <v>147</v>
      </c>
      <c r="E182" s="205" t="s">
        <v>1596</v>
      </c>
      <c r="F182" s="206" t="s">
        <v>1597</v>
      </c>
      <c r="G182" s="207" t="s">
        <v>19</v>
      </c>
      <c r="H182" s="208">
        <v>0.029999999999999999</v>
      </c>
      <c r="I182" s="209"/>
      <c r="J182" s="210">
        <f>ROUND(I182*H182,2)</f>
        <v>0</v>
      </c>
      <c r="K182" s="206" t="s">
        <v>19</v>
      </c>
      <c r="L182" s="44"/>
      <c r="M182" s="211" t="s">
        <v>19</v>
      </c>
      <c r="N182" s="212" t="s">
        <v>44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152</v>
      </c>
      <c r="AT182" s="215" t="s">
        <v>147</v>
      </c>
      <c r="AU182" s="215" t="s">
        <v>81</v>
      </c>
      <c r="AY182" s="17" t="s">
        <v>144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152</v>
      </c>
      <c r="BM182" s="215" t="s">
        <v>689</v>
      </c>
    </row>
    <row r="183" s="2" customFormat="1">
      <c r="A183" s="38"/>
      <c r="B183" s="39"/>
      <c r="C183" s="40"/>
      <c r="D183" s="217" t="s">
        <v>154</v>
      </c>
      <c r="E183" s="40"/>
      <c r="F183" s="218" t="s">
        <v>1597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154</v>
      </c>
      <c r="AU183" s="17" t="s">
        <v>81</v>
      </c>
    </row>
    <row r="184" s="2" customFormat="1" ht="16.5" customHeight="1">
      <c r="A184" s="38"/>
      <c r="B184" s="39"/>
      <c r="C184" s="204" t="s">
        <v>73</v>
      </c>
      <c r="D184" s="204" t="s">
        <v>147</v>
      </c>
      <c r="E184" s="205" t="s">
        <v>1598</v>
      </c>
      <c r="F184" s="206" t="s">
        <v>1599</v>
      </c>
      <c r="G184" s="207" t="s">
        <v>19</v>
      </c>
      <c r="H184" s="208">
        <v>0.02</v>
      </c>
      <c r="I184" s="209"/>
      <c r="J184" s="210">
        <f>ROUND(I184*H184,2)</f>
        <v>0</v>
      </c>
      <c r="K184" s="206" t="s">
        <v>19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152</v>
      </c>
      <c r="AT184" s="215" t="s">
        <v>147</v>
      </c>
      <c r="AU184" s="215" t="s">
        <v>81</v>
      </c>
      <c r="AY184" s="17" t="s">
        <v>144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152</v>
      </c>
      <c r="BM184" s="215" t="s">
        <v>701</v>
      </c>
    </row>
    <row r="185" s="2" customFormat="1">
      <c r="A185" s="38"/>
      <c r="B185" s="39"/>
      <c r="C185" s="40"/>
      <c r="D185" s="217" t="s">
        <v>154</v>
      </c>
      <c r="E185" s="40"/>
      <c r="F185" s="218" t="s">
        <v>1599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154</v>
      </c>
      <c r="AU185" s="17" t="s">
        <v>81</v>
      </c>
    </row>
    <row r="186" s="2" customFormat="1">
      <c r="A186" s="38"/>
      <c r="B186" s="39"/>
      <c r="C186" s="40"/>
      <c r="D186" s="217" t="s">
        <v>379</v>
      </c>
      <c r="E186" s="40"/>
      <c r="F186" s="245" t="s">
        <v>1600</v>
      </c>
      <c r="G186" s="40"/>
      <c r="H186" s="40"/>
      <c r="I186" s="219"/>
      <c r="J186" s="40"/>
      <c r="K186" s="40"/>
      <c r="L186" s="44"/>
      <c r="M186" s="246"/>
      <c r="N186" s="247"/>
      <c r="O186" s="248"/>
      <c r="P186" s="248"/>
      <c r="Q186" s="248"/>
      <c r="R186" s="248"/>
      <c r="S186" s="248"/>
      <c r="T186" s="249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379</v>
      </c>
      <c r="AU186" s="17" t="s">
        <v>81</v>
      </c>
    </row>
    <row r="187" s="2" customFormat="1" ht="6.96" customHeight="1">
      <c r="A187" s="38"/>
      <c r="B187" s="59"/>
      <c r="C187" s="60"/>
      <c r="D187" s="60"/>
      <c r="E187" s="60"/>
      <c r="F187" s="60"/>
      <c r="G187" s="60"/>
      <c r="H187" s="60"/>
      <c r="I187" s="60"/>
      <c r="J187" s="60"/>
      <c r="K187" s="60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LwTuhzmERp3gU7tI8Gk7jHj2fsmYP6/eN0I/7FtqHH8n/I9BtzJ7s+o/tU4BRQW5KIJmbP7xTUf0+/WfH31/1g==" hashValue="tafQY0gmXtl6BAM0F0nEC8OCO0ivJ0jN7NCkd+98+VmOX9Ktx+y71lM9dH3G2QcG2+kSmMe1qfB47h3a1fgHkw==" algorithmName="SHA-512" password="CC35"/>
  <autoFilter ref="C83:K18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5" customFormat="1" ht="45" customHeight="1">
      <c r="B3" s="272"/>
      <c r="C3" s="273" t="s">
        <v>1601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1602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1603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1604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1605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1606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1607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1608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1609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1610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1611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80</v>
      </c>
      <c r="F18" s="279" t="s">
        <v>1612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1613</v>
      </c>
      <c r="F19" s="279" t="s">
        <v>1614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1615</v>
      </c>
      <c r="F20" s="279" t="s">
        <v>1616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1617</v>
      </c>
      <c r="F21" s="279" t="s">
        <v>1618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1619</v>
      </c>
      <c r="F22" s="279" t="s">
        <v>1345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1620</v>
      </c>
      <c r="F23" s="279" t="s">
        <v>1621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1622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1623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1624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1625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1626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1627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1628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1629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1630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130</v>
      </c>
      <c r="F36" s="279"/>
      <c r="G36" s="279" t="s">
        <v>1631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1632</v>
      </c>
      <c r="F37" s="279"/>
      <c r="G37" s="279" t="s">
        <v>1633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54</v>
      </c>
      <c r="F38" s="279"/>
      <c r="G38" s="279" t="s">
        <v>1634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55</v>
      </c>
      <c r="F39" s="279"/>
      <c r="G39" s="279" t="s">
        <v>1635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131</v>
      </c>
      <c r="F40" s="279"/>
      <c r="G40" s="279" t="s">
        <v>1636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132</v>
      </c>
      <c r="F41" s="279"/>
      <c r="G41" s="279" t="s">
        <v>1637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1638</v>
      </c>
      <c r="F42" s="279"/>
      <c r="G42" s="279" t="s">
        <v>1639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1640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1641</v>
      </c>
      <c r="F44" s="279"/>
      <c r="G44" s="279" t="s">
        <v>1642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134</v>
      </c>
      <c r="F45" s="279"/>
      <c r="G45" s="279" t="s">
        <v>1643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1644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1645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1646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1647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1648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1649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1650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1651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1652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1653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1654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1655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1656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1657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1658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1659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1660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1661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1662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1663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1664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1665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1666</v>
      </c>
      <c r="D76" s="297"/>
      <c r="E76" s="297"/>
      <c r="F76" s="297" t="s">
        <v>1667</v>
      </c>
      <c r="G76" s="298"/>
      <c r="H76" s="297" t="s">
        <v>55</v>
      </c>
      <c r="I76" s="297" t="s">
        <v>58</v>
      </c>
      <c r="J76" s="297" t="s">
        <v>1668</v>
      </c>
      <c r="K76" s="296"/>
    </row>
    <row r="77" s="1" customFormat="1" ht="17.25" customHeight="1">
      <c r="B77" s="294"/>
      <c r="C77" s="299" t="s">
        <v>1669</v>
      </c>
      <c r="D77" s="299"/>
      <c r="E77" s="299"/>
      <c r="F77" s="300" t="s">
        <v>1670</v>
      </c>
      <c r="G77" s="301"/>
      <c r="H77" s="299"/>
      <c r="I77" s="299"/>
      <c r="J77" s="299" t="s">
        <v>1671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54</v>
      </c>
      <c r="D79" s="304"/>
      <c r="E79" s="304"/>
      <c r="F79" s="305" t="s">
        <v>1672</v>
      </c>
      <c r="G79" s="306"/>
      <c r="H79" s="282" t="s">
        <v>1673</v>
      </c>
      <c r="I79" s="282" t="s">
        <v>1674</v>
      </c>
      <c r="J79" s="282">
        <v>20</v>
      </c>
      <c r="K79" s="296"/>
    </row>
    <row r="80" s="1" customFormat="1" ht="15" customHeight="1">
      <c r="B80" s="294"/>
      <c r="C80" s="282" t="s">
        <v>79</v>
      </c>
      <c r="D80" s="282"/>
      <c r="E80" s="282"/>
      <c r="F80" s="305" t="s">
        <v>1672</v>
      </c>
      <c r="G80" s="306"/>
      <c r="H80" s="282" t="s">
        <v>1675</v>
      </c>
      <c r="I80" s="282" t="s">
        <v>1674</v>
      </c>
      <c r="J80" s="282">
        <v>120</v>
      </c>
      <c r="K80" s="296"/>
    </row>
    <row r="81" s="1" customFormat="1" ht="15" customHeight="1">
      <c r="B81" s="307"/>
      <c r="C81" s="282" t="s">
        <v>1676</v>
      </c>
      <c r="D81" s="282"/>
      <c r="E81" s="282"/>
      <c r="F81" s="305" t="s">
        <v>1677</v>
      </c>
      <c r="G81" s="306"/>
      <c r="H81" s="282" t="s">
        <v>1678</v>
      </c>
      <c r="I81" s="282" t="s">
        <v>1674</v>
      </c>
      <c r="J81" s="282">
        <v>50</v>
      </c>
      <c r="K81" s="296"/>
    </row>
    <row r="82" s="1" customFormat="1" ht="15" customHeight="1">
      <c r="B82" s="307"/>
      <c r="C82" s="282" t="s">
        <v>1679</v>
      </c>
      <c r="D82" s="282"/>
      <c r="E82" s="282"/>
      <c r="F82" s="305" t="s">
        <v>1672</v>
      </c>
      <c r="G82" s="306"/>
      <c r="H82" s="282" t="s">
        <v>1680</v>
      </c>
      <c r="I82" s="282" t="s">
        <v>1681</v>
      </c>
      <c r="J82" s="282"/>
      <c r="K82" s="296"/>
    </row>
    <row r="83" s="1" customFormat="1" ht="15" customHeight="1">
      <c r="B83" s="307"/>
      <c r="C83" s="308" t="s">
        <v>1682</v>
      </c>
      <c r="D83" s="308"/>
      <c r="E83" s="308"/>
      <c r="F83" s="309" t="s">
        <v>1677</v>
      </c>
      <c r="G83" s="308"/>
      <c r="H83" s="308" t="s">
        <v>1683</v>
      </c>
      <c r="I83" s="308" t="s">
        <v>1674</v>
      </c>
      <c r="J83" s="308">
        <v>15</v>
      </c>
      <c r="K83" s="296"/>
    </row>
    <row r="84" s="1" customFormat="1" ht="15" customHeight="1">
      <c r="B84" s="307"/>
      <c r="C84" s="308" t="s">
        <v>1684</v>
      </c>
      <c r="D84" s="308"/>
      <c r="E84" s="308"/>
      <c r="F84" s="309" t="s">
        <v>1677</v>
      </c>
      <c r="G84" s="308"/>
      <c r="H84" s="308" t="s">
        <v>1685</v>
      </c>
      <c r="I84" s="308" t="s">
        <v>1674</v>
      </c>
      <c r="J84" s="308">
        <v>15</v>
      </c>
      <c r="K84" s="296"/>
    </row>
    <row r="85" s="1" customFormat="1" ht="15" customHeight="1">
      <c r="B85" s="307"/>
      <c r="C85" s="308" t="s">
        <v>1686</v>
      </c>
      <c r="D85" s="308"/>
      <c r="E85" s="308"/>
      <c r="F85" s="309" t="s">
        <v>1677</v>
      </c>
      <c r="G85" s="308"/>
      <c r="H85" s="308" t="s">
        <v>1687</v>
      </c>
      <c r="I85" s="308" t="s">
        <v>1674</v>
      </c>
      <c r="J85" s="308">
        <v>20</v>
      </c>
      <c r="K85" s="296"/>
    </row>
    <row r="86" s="1" customFormat="1" ht="15" customHeight="1">
      <c r="B86" s="307"/>
      <c r="C86" s="308" t="s">
        <v>1688</v>
      </c>
      <c r="D86" s="308"/>
      <c r="E86" s="308"/>
      <c r="F86" s="309" t="s">
        <v>1677</v>
      </c>
      <c r="G86" s="308"/>
      <c r="H86" s="308" t="s">
        <v>1689</v>
      </c>
      <c r="I86" s="308" t="s">
        <v>1674</v>
      </c>
      <c r="J86" s="308">
        <v>20</v>
      </c>
      <c r="K86" s="296"/>
    </row>
    <row r="87" s="1" customFormat="1" ht="15" customHeight="1">
      <c r="B87" s="307"/>
      <c r="C87" s="282" t="s">
        <v>1690</v>
      </c>
      <c r="D87" s="282"/>
      <c r="E87" s="282"/>
      <c r="F87" s="305" t="s">
        <v>1677</v>
      </c>
      <c r="G87" s="306"/>
      <c r="H87" s="282" t="s">
        <v>1691</v>
      </c>
      <c r="I87" s="282" t="s">
        <v>1674</v>
      </c>
      <c r="J87" s="282">
        <v>50</v>
      </c>
      <c r="K87" s="296"/>
    </row>
    <row r="88" s="1" customFormat="1" ht="15" customHeight="1">
      <c r="B88" s="307"/>
      <c r="C88" s="282" t="s">
        <v>1692</v>
      </c>
      <c r="D88" s="282"/>
      <c r="E88" s="282"/>
      <c r="F88" s="305" t="s">
        <v>1677</v>
      </c>
      <c r="G88" s="306"/>
      <c r="H88" s="282" t="s">
        <v>1693</v>
      </c>
      <c r="I88" s="282" t="s">
        <v>1674</v>
      </c>
      <c r="J88" s="282">
        <v>20</v>
      </c>
      <c r="K88" s="296"/>
    </row>
    <row r="89" s="1" customFormat="1" ht="15" customHeight="1">
      <c r="B89" s="307"/>
      <c r="C89" s="282" t="s">
        <v>1694</v>
      </c>
      <c r="D89" s="282"/>
      <c r="E89" s="282"/>
      <c r="F89" s="305" t="s">
        <v>1677</v>
      </c>
      <c r="G89" s="306"/>
      <c r="H89" s="282" t="s">
        <v>1695</v>
      </c>
      <c r="I89" s="282" t="s">
        <v>1674</v>
      </c>
      <c r="J89" s="282">
        <v>20</v>
      </c>
      <c r="K89" s="296"/>
    </row>
    <row r="90" s="1" customFormat="1" ht="15" customHeight="1">
      <c r="B90" s="307"/>
      <c r="C90" s="282" t="s">
        <v>1696</v>
      </c>
      <c r="D90" s="282"/>
      <c r="E90" s="282"/>
      <c r="F90" s="305" t="s">
        <v>1677</v>
      </c>
      <c r="G90" s="306"/>
      <c r="H90" s="282" t="s">
        <v>1697</v>
      </c>
      <c r="I90" s="282" t="s">
        <v>1674</v>
      </c>
      <c r="J90" s="282">
        <v>50</v>
      </c>
      <c r="K90" s="296"/>
    </row>
    <row r="91" s="1" customFormat="1" ht="15" customHeight="1">
      <c r="B91" s="307"/>
      <c r="C91" s="282" t="s">
        <v>1698</v>
      </c>
      <c r="D91" s="282"/>
      <c r="E91" s="282"/>
      <c r="F91" s="305" t="s">
        <v>1677</v>
      </c>
      <c r="G91" s="306"/>
      <c r="H91" s="282" t="s">
        <v>1698</v>
      </c>
      <c r="I91" s="282" t="s">
        <v>1674</v>
      </c>
      <c r="J91" s="282">
        <v>50</v>
      </c>
      <c r="K91" s="296"/>
    </row>
    <row r="92" s="1" customFormat="1" ht="15" customHeight="1">
      <c r="B92" s="307"/>
      <c r="C92" s="282" t="s">
        <v>1699</v>
      </c>
      <c r="D92" s="282"/>
      <c r="E92" s="282"/>
      <c r="F92" s="305" t="s">
        <v>1677</v>
      </c>
      <c r="G92" s="306"/>
      <c r="H92" s="282" t="s">
        <v>1700</v>
      </c>
      <c r="I92" s="282" t="s">
        <v>1674</v>
      </c>
      <c r="J92" s="282">
        <v>255</v>
      </c>
      <c r="K92" s="296"/>
    </row>
    <row r="93" s="1" customFormat="1" ht="15" customHeight="1">
      <c r="B93" s="307"/>
      <c r="C93" s="282" t="s">
        <v>1701</v>
      </c>
      <c r="D93" s="282"/>
      <c r="E93" s="282"/>
      <c r="F93" s="305" t="s">
        <v>1672</v>
      </c>
      <c r="G93" s="306"/>
      <c r="H93" s="282" t="s">
        <v>1702</v>
      </c>
      <c r="I93" s="282" t="s">
        <v>1703</v>
      </c>
      <c r="J93" s="282"/>
      <c r="K93" s="296"/>
    </row>
    <row r="94" s="1" customFormat="1" ht="15" customHeight="1">
      <c r="B94" s="307"/>
      <c r="C94" s="282" t="s">
        <v>1704</v>
      </c>
      <c r="D94" s="282"/>
      <c r="E94" s="282"/>
      <c r="F94" s="305" t="s">
        <v>1672</v>
      </c>
      <c r="G94" s="306"/>
      <c r="H94" s="282" t="s">
        <v>1705</v>
      </c>
      <c r="I94" s="282" t="s">
        <v>1706</v>
      </c>
      <c r="J94" s="282"/>
      <c r="K94" s="296"/>
    </row>
    <row r="95" s="1" customFormat="1" ht="15" customHeight="1">
      <c r="B95" s="307"/>
      <c r="C95" s="282" t="s">
        <v>1707</v>
      </c>
      <c r="D95" s="282"/>
      <c r="E95" s="282"/>
      <c r="F95" s="305" t="s">
        <v>1672</v>
      </c>
      <c r="G95" s="306"/>
      <c r="H95" s="282" t="s">
        <v>1707</v>
      </c>
      <c r="I95" s="282" t="s">
        <v>1706</v>
      </c>
      <c r="J95" s="282"/>
      <c r="K95" s="296"/>
    </row>
    <row r="96" s="1" customFormat="1" ht="15" customHeight="1">
      <c r="B96" s="307"/>
      <c r="C96" s="282" t="s">
        <v>39</v>
      </c>
      <c r="D96" s="282"/>
      <c r="E96" s="282"/>
      <c r="F96" s="305" t="s">
        <v>1672</v>
      </c>
      <c r="G96" s="306"/>
      <c r="H96" s="282" t="s">
        <v>1708</v>
      </c>
      <c r="I96" s="282" t="s">
        <v>1706</v>
      </c>
      <c r="J96" s="282"/>
      <c r="K96" s="296"/>
    </row>
    <row r="97" s="1" customFormat="1" ht="15" customHeight="1">
      <c r="B97" s="307"/>
      <c r="C97" s="282" t="s">
        <v>49</v>
      </c>
      <c r="D97" s="282"/>
      <c r="E97" s="282"/>
      <c r="F97" s="305" t="s">
        <v>1672</v>
      </c>
      <c r="G97" s="306"/>
      <c r="H97" s="282" t="s">
        <v>1709</v>
      </c>
      <c r="I97" s="282" t="s">
        <v>1706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1710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1666</v>
      </c>
      <c r="D103" s="297"/>
      <c r="E103" s="297"/>
      <c r="F103" s="297" t="s">
        <v>1667</v>
      </c>
      <c r="G103" s="298"/>
      <c r="H103" s="297" t="s">
        <v>55</v>
      </c>
      <c r="I103" s="297" t="s">
        <v>58</v>
      </c>
      <c r="J103" s="297" t="s">
        <v>1668</v>
      </c>
      <c r="K103" s="296"/>
    </row>
    <row r="104" s="1" customFormat="1" ht="17.25" customHeight="1">
      <c r="B104" s="294"/>
      <c r="C104" s="299" t="s">
        <v>1669</v>
      </c>
      <c r="D104" s="299"/>
      <c r="E104" s="299"/>
      <c r="F104" s="300" t="s">
        <v>1670</v>
      </c>
      <c r="G104" s="301"/>
      <c r="H104" s="299"/>
      <c r="I104" s="299"/>
      <c r="J104" s="299" t="s">
        <v>1671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54</v>
      </c>
      <c r="D106" s="304"/>
      <c r="E106" s="304"/>
      <c r="F106" s="305" t="s">
        <v>1672</v>
      </c>
      <c r="G106" s="282"/>
      <c r="H106" s="282" t="s">
        <v>1711</v>
      </c>
      <c r="I106" s="282" t="s">
        <v>1674</v>
      </c>
      <c r="J106" s="282">
        <v>20</v>
      </c>
      <c r="K106" s="296"/>
    </row>
    <row r="107" s="1" customFormat="1" ht="15" customHeight="1">
      <c r="B107" s="294"/>
      <c r="C107" s="282" t="s">
        <v>79</v>
      </c>
      <c r="D107" s="282"/>
      <c r="E107" s="282"/>
      <c r="F107" s="305" t="s">
        <v>1672</v>
      </c>
      <c r="G107" s="282"/>
      <c r="H107" s="282" t="s">
        <v>1711</v>
      </c>
      <c r="I107" s="282" t="s">
        <v>1674</v>
      </c>
      <c r="J107" s="282">
        <v>120</v>
      </c>
      <c r="K107" s="296"/>
    </row>
    <row r="108" s="1" customFormat="1" ht="15" customHeight="1">
      <c r="B108" s="307"/>
      <c r="C108" s="282" t="s">
        <v>1676</v>
      </c>
      <c r="D108" s="282"/>
      <c r="E108" s="282"/>
      <c r="F108" s="305" t="s">
        <v>1677</v>
      </c>
      <c r="G108" s="282"/>
      <c r="H108" s="282" t="s">
        <v>1711</v>
      </c>
      <c r="I108" s="282" t="s">
        <v>1674</v>
      </c>
      <c r="J108" s="282">
        <v>50</v>
      </c>
      <c r="K108" s="296"/>
    </row>
    <row r="109" s="1" customFormat="1" ht="15" customHeight="1">
      <c r="B109" s="307"/>
      <c r="C109" s="282" t="s">
        <v>1679</v>
      </c>
      <c r="D109" s="282"/>
      <c r="E109" s="282"/>
      <c r="F109" s="305" t="s">
        <v>1672</v>
      </c>
      <c r="G109" s="282"/>
      <c r="H109" s="282" t="s">
        <v>1711</v>
      </c>
      <c r="I109" s="282" t="s">
        <v>1681</v>
      </c>
      <c r="J109" s="282"/>
      <c r="K109" s="296"/>
    </row>
    <row r="110" s="1" customFormat="1" ht="15" customHeight="1">
      <c r="B110" s="307"/>
      <c r="C110" s="282" t="s">
        <v>1690</v>
      </c>
      <c r="D110" s="282"/>
      <c r="E110" s="282"/>
      <c r="F110" s="305" t="s">
        <v>1677</v>
      </c>
      <c r="G110" s="282"/>
      <c r="H110" s="282" t="s">
        <v>1711</v>
      </c>
      <c r="I110" s="282" t="s">
        <v>1674</v>
      </c>
      <c r="J110" s="282">
        <v>50</v>
      </c>
      <c r="K110" s="296"/>
    </row>
    <row r="111" s="1" customFormat="1" ht="15" customHeight="1">
      <c r="B111" s="307"/>
      <c r="C111" s="282" t="s">
        <v>1698</v>
      </c>
      <c r="D111" s="282"/>
      <c r="E111" s="282"/>
      <c r="F111" s="305" t="s">
        <v>1677</v>
      </c>
      <c r="G111" s="282"/>
      <c r="H111" s="282" t="s">
        <v>1711</v>
      </c>
      <c r="I111" s="282" t="s">
        <v>1674</v>
      </c>
      <c r="J111" s="282">
        <v>50</v>
      </c>
      <c r="K111" s="296"/>
    </row>
    <row r="112" s="1" customFormat="1" ht="15" customHeight="1">
      <c r="B112" s="307"/>
      <c r="C112" s="282" t="s">
        <v>1696</v>
      </c>
      <c r="D112" s="282"/>
      <c r="E112" s="282"/>
      <c r="F112" s="305" t="s">
        <v>1677</v>
      </c>
      <c r="G112" s="282"/>
      <c r="H112" s="282" t="s">
        <v>1711</v>
      </c>
      <c r="I112" s="282" t="s">
        <v>1674</v>
      </c>
      <c r="J112" s="282">
        <v>50</v>
      </c>
      <c r="K112" s="296"/>
    </row>
    <row r="113" s="1" customFormat="1" ht="15" customHeight="1">
      <c r="B113" s="307"/>
      <c r="C113" s="282" t="s">
        <v>54</v>
      </c>
      <c r="D113" s="282"/>
      <c r="E113" s="282"/>
      <c r="F113" s="305" t="s">
        <v>1672</v>
      </c>
      <c r="G113" s="282"/>
      <c r="H113" s="282" t="s">
        <v>1712</v>
      </c>
      <c r="I113" s="282" t="s">
        <v>1674</v>
      </c>
      <c r="J113" s="282">
        <v>20</v>
      </c>
      <c r="K113" s="296"/>
    </row>
    <row r="114" s="1" customFormat="1" ht="15" customHeight="1">
      <c r="B114" s="307"/>
      <c r="C114" s="282" t="s">
        <v>1713</v>
      </c>
      <c r="D114" s="282"/>
      <c r="E114" s="282"/>
      <c r="F114" s="305" t="s">
        <v>1672</v>
      </c>
      <c r="G114" s="282"/>
      <c r="H114" s="282" t="s">
        <v>1714</v>
      </c>
      <c r="I114" s="282" t="s">
        <v>1674</v>
      </c>
      <c r="J114" s="282">
        <v>120</v>
      </c>
      <c r="K114" s="296"/>
    </row>
    <row r="115" s="1" customFormat="1" ht="15" customHeight="1">
      <c r="B115" s="307"/>
      <c r="C115" s="282" t="s">
        <v>39</v>
      </c>
      <c r="D115" s="282"/>
      <c r="E115" s="282"/>
      <c r="F115" s="305" t="s">
        <v>1672</v>
      </c>
      <c r="G115" s="282"/>
      <c r="H115" s="282" t="s">
        <v>1715</v>
      </c>
      <c r="I115" s="282" t="s">
        <v>1706</v>
      </c>
      <c r="J115" s="282"/>
      <c r="K115" s="296"/>
    </row>
    <row r="116" s="1" customFormat="1" ht="15" customHeight="1">
      <c r="B116" s="307"/>
      <c r="C116" s="282" t="s">
        <v>49</v>
      </c>
      <c r="D116" s="282"/>
      <c r="E116" s="282"/>
      <c r="F116" s="305" t="s">
        <v>1672</v>
      </c>
      <c r="G116" s="282"/>
      <c r="H116" s="282" t="s">
        <v>1716</v>
      </c>
      <c r="I116" s="282" t="s">
        <v>1706</v>
      </c>
      <c r="J116" s="282"/>
      <c r="K116" s="296"/>
    </row>
    <row r="117" s="1" customFormat="1" ht="15" customHeight="1">
      <c r="B117" s="307"/>
      <c r="C117" s="282" t="s">
        <v>58</v>
      </c>
      <c r="D117" s="282"/>
      <c r="E117" s="282"/>
      <c r="F117" s="305" t="s">
        <v>1672</v>
      </c>
      <c r="G117" s="282"/>
      <c r="H117" s="282" t="s">
        <v>1717</v>
      </c>
      <c r="I117" s="282" t="s">
        <v>1718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1719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1666</v>
      </c>
      <c r="D123" s="297"/>
      <c r="E123" s="297"/>
      <c r="F123" s="297" t="s">
        <v>1667</v>
      </c>
      <c r="G123" s="298"/>
      <c r="H123" s="297" t="s">
        <v>55</v>
      </c>
      <c r="I123" s="297" t="s">
        <v>58</v>
      </c>
      <c r="J123" s="297" t="s">
        <v>1668</v>
      </c>
      <c r="K123" s="326"/>
    </row>
    <row r="124" s="1" customFormat="1" ht="17.25" customHeight="1">
      <c r="B124" s="325"/>
      <c r="C124" s="299" t="s">
        <v>1669</v>
      </c>
      <c r="D124" s="299"/>
      <c r="E124" s="299"/>
      <c r="F124" s="300" t="s">
        <v>1670</v>
      </c>
      <c r="G124" s="301"/>
      <c r="H124" s="299"/>
      <c r="I124" s="299"/>
      <c r="J124" s="299" t="s">
        <v>1671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79</v>
      </c>
      <c r="D126" s="304"/>
      <c r="E126" s="304"/>
      <c r="F126" s="305" t="s">
        <v>1672</v>
      </c>
      <c r="G126" s="282"/>
      <c r="H126" s="282" t="s">
        <v>1711</v>
      </c>
      <c r="I126" s="282" t="s">
        <v>1674</v>
      </c>
      <c r="J126" s="282">
        <v>120</v>
      </c>
      <c r="K126" s="330"/>
    </row>
    <row r="127" s="1" customFormat="1" ht="15" customHeight="1">
      <c r="B127" s="327"/>
      <c r="C127" s="282" t="s">
        <v>1720</v>
      </c>
      <c r="D127" s="282"/>
      <c r="E127" s="282"/>
      <c r="F127" s="305" t="s">
        <v>1672</v>
      </c>
      <c r="G127" s="282"/>
      <c r="H127" s="282" t="s">
        <v>1721</v>
      </c>
      <c r="I127" s="282" t="s">
        <v>1674</v>
      </c>
      <c r="J127" s="282" t="s">
        <v>1722</v>
      </c>
      <c r="K127" s="330"/>
    </row>
    <row r="128" s="1" customFormat="1" ht="15" customHeight="1">
      <c r="B128" s="327"/>
      <c r="C128" s="282" t="s">
        <v>1620</v>
      </c>
      <c r="D128" s="282"/>
      <c r="E128" s="282"/>
      <c r="F128" s="305" t="s">
        <v>1672</v>
      </c>
      <c r="G128" s="282"/>
      <c r="H128" s="282" t="s">
        <v>1723</v>
      </c>
      <c r="I128" s="282" t="s">
        <v>1674</v>
      </c>
      <c r="J128" s="282" t="s">
        <v>1722</v>
      </c>
      <c r="K128" s="330"/>
    </row>
    <row r="129" s="1" customFormat="1" ht="15" customHeight="1">
      <c r="B129" s="327"/>
      <c r="C129" s="282" t="s">
        <v>1682</v>
      </c>
      <c r="D129" s="282"/>
      <c r="E129" s="282"/>
      <c r="F129" s="305" t="s">
        <v>1677</v>
      </c>
      <c r="G129" s="282"/>
      <c r="H129" s="282" t="s">
        <v>1683</v>
      </c>
      <c r="I129" s="282" t="s">
        <v>1674</v>
      </c>
      <c r="J129" s="282">
        <v>15</v>
      </c>
      <c r="K129" s="330"/>
    </row>
    <row r="130" s="1" customFormat="1" ht="15" customHeight="1">
      <c r="B130" s="327"/>
      <c r="C130" s="308" t="s">
        <v>1684</v>
      </c>
      <c r="D130" s="308"/>
      <c r="E130" s="308"/>
      <c r="F130" s="309" t="s">
        <v>1677</v>
      </c>
      <c r="G130" s="308"/>
      <c r="H130" s="308" t="s">
        <v>1685</v>
      </c>
      <c r="I130" s="308" t="s">
        <v>1674</v>
      </c>
      <c r="J130" s="308">
        <v>15</v>
      </c>
      <c r="K130" s="330"/>
    </row>
    <row r="131" s="1" customFormat="1" ht="15" customHeight="1">
      <c r="B131" s="327"/>
      <c r="C131" s="308" t="s">
        <v>1686</v>
      </c>
      <c r="D131" s="308"/>
      <c r="E131" s="308"/>
      <c r="F131" s="309" t="s">
        <v>1677</v>
      </c>
      <c r="G131" s="308"/>
      <c r="H131" s="308" t="s">
        <v>1687</v>
      </c>
      <c r="I131" s="308" t="s">
        <v>1674</v>
      </c>
      <c r="J131" s="308">
        <v>20</v>
      </c>
      <c r="K131" s="330"/>
    </row>
    <row r="132" s="1" customFormat="1" ht="15" customHeight="1">
      <c r="B132" s="327"/>
      <c r="C132" s="308" t="s">
        <v>1688</v>
      </c>
      <c r="D132" s="308"/>
      <c r="E132" s="308"/>
      <c r="F132" s="309" t="s">
        <v>1677</v>
      </c>
      <c r="G132" s="308"/>
      <c r="H132" s="308" t="s">
        <v>1689</v>
      </c>
      <c r="I132" s="308" t="s">
        <v>1674</v>
      </c>
      <c r="J132" s="308">
        <v>20</v>
      </c>
      <c r="K132" s="330"/>
    </row>
    <row r="133" s="1" customFormat="1" ht="15" customHeight="1">
      <c r="B133" s="327"/>
      <c r="C133" s="282" t="s">
        <v>1676</v>
      </c>
      <c r="D133" s="282"/>
      <c r="E133" s="282"/>
      <c r="F133" s="305" t="s">
        <v>1677</v>
      </c>
      <c r="G133" s="282"/>
      <c r="H133" s="282" t="s">
        <v>1711</v>
      </c>
      <c r="I133" s="282" t="s">
        <v>1674</v>
      </c>
      <c r="J133" s="282">
        <v>50</v>
      </c>
      <c r="K133" s="330"/>
    </row>
    <row r="134" s="1" customFormat="1" ht="15" customHeight="1">
      <c r="B134" s="327"/>
      <c r="C134" s="282" t="s">
        <v>1690</v>
      </c>
      <c r="D134" s="282"/>
      <c r="E134" s="282"/>
      <c r="F134" s="305" t="s">
        <v>1677</v>
      </c>
      <c r="G134" s="282"/>
      <c r="H134" s="282" t="s">
        <v>1711</v>
      </c>
      <c r="I134" s="282" t="s">
        <v>1674</v>
      </c>
      <c r="J134" s="282">
        <v>50</v>
      </c>
      <c r="K134" s="330"/>
    </row>
    <row r="135" s="1" customFormat="1" ht="15" customHeight="1">
      <c r="B135" s="327"/>
      <c r="C135" s="282" t="s">
        <v>1696</v>
      </c>
      <c r="D135" s="282"/>
      <c r="E135" s="282"/>
      <c r="F135" s="305" t="s">
        <v>1677</v>
      </c>
      <c r="G135" s="282"/>
      <c r="H135" s="282" t="s">
        <v>1711</v>
      </c>
      <c r="I135" s="282" t="s">
        <v>1674</v>
      </c>
      <c r="J135" s="282">
        <v>50</v>
      </c>
      <c r="K135" s="330"/>
    </row>
    <row r="136" s="1" customFormat="1" ht="15" customHeight="1">
      <c r="B136" s="327"/>
      <c r="C136" s="282" t="s">
        <v>1698</v>
      </c>
      <c r="D136" s="282"/>
      <c r="E136" s="282"/>
      <c r="F136" s="305" t="s">
        <v>1677</v>
      </c>
      <c r="G136" s="282"/>
      <c r="H136" s="282" t="s">
        <v>1711</v>
      </c>
      <c r="I136" s="282" t="s">
        <v>1674</v>
      </c>
      <c r="J136" s="282">
        <v>50</v>
      </c>
      <c r="K136" s="330"/>
    </row>
    <row r="137" s="1" customFormat="1" ht="15" customHeight="1">
      <c r="B137" s="327"/>
      <c r="C137" s="282" t="s">
        <v>1699</v>
      </c>
      <c r="D137" s="282"/>
      <c r="E137" s="282"/>
      <c r="F137" s="305" t="s">
        <v>1677</v>
      </c>
      <c r="G137" s="282"/>
      <c r="H137" s="282" t="s">
        <v>1724</v>
      </c>
      <c r="I137" s="282" t="s">
        <v>1674</v>
      </c>
      <c r="J137" s="282">
        <v>255</v>
      </c>
      <c r="K137" s="330"/>
    </row>
    <row r="138" s="1" customFormat="1" ht="15" customHeight="1">
      <c r="B138" s="327"/>
      <c r="C138" s="282" t="s">
        <v>1701</v>
      </c>
      <c r="D138" s="282"/>
      <c r="E138" s="282"/>
      <c r="F138" s="305" t="s">
        <v>1672</v>
      </c>
      <c r="G138" s="282"/>
      <c r="H138" s="282" t="s">
        <v>1725</v>
      </c>
      <c r="I138" s="282" t="s">
        <v>1703</v>
      </c>
      <c r="J138" s="282"/>
      <c r="K138" s="330"/>
    </row>
    <row r="139" s="1" customFormat="1" ht="15" customHeight="1">
      <c r="B139" s="327"/>
      <c r="C139" s="282" t="s">
        <v>1704</v>
      </c>
      <c r="D139" s="282"/>
      <c r="E139" s="282"/>
      <c r="F139" s="305" t="s">
        <v>1672</v>
      </c>
      <c r="G139" s="282"/>
      <c r="H139" s="282" t="s">
        <v>1726</v>
      </c>
      <c r="I139" s="282" t="s">
        <v>1706</v>
      </c>
      <c r="J139" s="282"/>
      <c r="K139" s="330"/>
    </row>
    <row r="140" s="1" customFormat="1" ht="15" customHeight="1">
      <c r="B140" s="327"/>
      <c r="C140" s="282" t="s">
        <v>1707</v>
      </c>
      <c r="D140" s="282"/>
      <c r="E140" s="282"/>
      <c r="F140" s="305" t="s">
        <v>1672</v>
      </c>
      <c r="G140" s="282"/>
      <c r="H140" s="282" t="s">
        <v>1707</v>
      </c>
      <c r="I140" s="282" t="s">
        <v>1706</v>
      </c>
      <c r="J140" s="282"/>
      <c r="K140" s="330"/>
    </row>
    <row r="141" s="1" customFormat="1" ht="15" customHeight="1">
      <c r="B141" s="327"/>
      <c r="C141" s="282" t="s">
        <v>39</v>
      </c>
      <c r="D141" s="282"/>
      <c r="E141" s="282"/>
      <c r="F141" s="305" t="s">
        <v>1672</v>
      </c>
      <c r="G141" s="282"/>
      <c r="H141" s="282" t="s">
        <v>1727</v>
      </c>
      <c r="I141" s="282" t="s">
        <v>1706</v>
      </c>
      <c r="J141" s="282"/>
      <c r="K141" s="330"/>
    </row>
    <row r="142" s="1" customFormat="1" ht="15" customHeight="1">
      <c r="B142" s="327"/>
      <c r="C142" s="282" t="s">
        <v>1728</v>
      </c>
      <c r="D142" s="282"/>
      <c r="E142" s="282"/>
      <c r="F142" s="305" t="s">
        <v>1672</v>
      </c>
      <c r="G142" s="282"/>
      <c r="H142" s="282" t="s">
        <v>1729</v>
      </c>
      <c r="I142" s="282" t="s">
        <v>1706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1730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1666</v>
      </c>
      <c r="D148" s="297"/>
      <c r="E148" s="297"/>
      <c r="F148" s="297" t="s">
        <v>1667</v>
      </c>
      <c r="G148" s="298"/>
      <c r="H148" s="297" t="s">
        <v>55</v>
      </c>
      <c r="I148" s="297" t="s">
        <v>58</v>
      </c>
      <c r="J148" s="297" t="s">
        <v>1668</v>
      </c>
      <c r="K148" s="296"/>
    </row>
    <row r="149" s="1" customFormat="1" ht="17.25" customHeight="1">
      <c r="B149" s="294"/>
      <c r="C149" s="299" t="s">
        <v>1669</v>
      </c>
      <c r="D149" s="299"/>
      <c r="E149" s="299"/>
      <c r="F149" s="300" t="s">
        <v>1670</v>
      </c>
      <c r="G149" s="301"/>
      <c r="H149" s="299"/>
      <c r="I149" s="299"/>
      <c r="J149" s="299" t="s">
        <v>1671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79</v>
      </c>
      <c r="D151" s="282"/>
      <c r="E151" s="282"/>
      <c r="F151" s="335" t="s">
        <v>1672</v>
      </c>
      <c r="G151" s="282"/>
      <c r="H151" s="334" t="s">
        <v>1711</v>
      </c>
      <c r="I151" s="334" t="s">
        <v>1674</v>
      </c>
      <c r="J151" s="334">
        <v>120</v>
      </c>
      <c r="K151" s="330"/>
    </row>
    <row r="152" s="1" customFormat="1" ht="15" customHeight="1">
      <c r="B152" s="307"/>
      <c r="C152" s="334" t="s">
        <v>1720</v>
      </c>
      <c r="D152" s="282"/>
      <c r="E152" s="282"/>
      <c r="F152" s="335" t="s">
        <v>1672</v>
      </c>
      <c r="G152" s="282"/>
      <c r="H152" s="334" t="s">
        <v>1731</v>
      </c>
      <c r="I152" s="334" t="s">
        <v>1674</v>
      </c>
      <c r="J152" s="334" t="s">
        <v>1722</v>
      </c>
      <c r="K152" s="330"/>
    </row>
    <row r="153" s="1" customFormat="1" ht="15" customHeight="1">
      <c r="B153" s="307"/>
      <c r="C153" s="334" t="s">
        <v>1620</v>
      </c>
      <c r="D153" s="282"/>
      <c r="E153" s="282"/>
      <c r="F153" s="335" t="s">
        <v>1672</v>
      </c>
      <c r="G153" s="282"/>
      <c r="H153" s="334" t="s">
        <v>1732</v>
      </c>
      <c r="I153" s="334" t="s">
        <v>1674</v>
      </c>
      <c r="J153" s="334" t="s">
        <v>1722</v>
      </c>
      <c r="K153" s="330"/>
    </row>
    <row r="154" s="1" customFormat="1" ht="15" customHeight="1">
      <c r="B154" s="307"/>
      <c r="C154" s="334" t="s">
        <v>1676</v>
      </c>
      <c r="D154" s="282"/>
      <c r="E154" s="282"/>
      <c r="F154" s="335" t="s">
        <v>1677</v>
      </c>
      <c r="G154" s="282"/>
      <c r="H154" s="334" t="s">
        <v>1711</v>
      </c>
      <c r="I154" s="334" t="s">
        <v>1674</v>
      </c>
      <c r="J154" s="334">
        <v>50</v>
      </c>
      <c r="K154" s="330"/>
    </row>
    <row r="155" s="1" customFormat="1" ht="15" customHeight="1">
      <c r="B155" s="307"/>
      <c r="C155" s="334" t="s">
        <v>1679</v>
      </c>
      <c r="D155" s="282"/>
      <c r="E155" s="282"/>
      <c r="F155" s="335" t="s">
        <v>1672</v>
      </c>
      <c r="G155" s="282"/>
      <c r="H155" s="334" t="s">
        <v>1711</v>
      </c>
      <c r="I155" s="334" t="s">
        <v>1681</v>
      </c>
      <c r="J155" s="334"/>
      <c r="K155" s="330"/>
    </row>
    <row r="156" s="1" customFormat="1" ht="15" customHeight="1">
      <c r="B156" s="307"/>
      <c r="C156" s="334" t="s">
        <v>1690</v>
      </c>
      <c r="D156" s="282"/>
      <c r="E156" s="282"/>
      <c r="F156" s="335" t="s">
        <v>1677</v>
      </c>
      <c r="G156" s="282"/>
      <c r="H156" s="334" t="s">
        <v>1711</v>
      </c>
      <c r="I156" s="334" t="s">
        <v>1674</v>
      </c>
      <c r="J156" s="334">
        <v>50</v>
      </c>
      <c r="K156" s="330"/>
    </row>
    <row r="157" s="1" customFormat="1" ht="15" customHeight="1">
      <c r="B157" s="307"/>
      <c r="C157" s="334" t="s">
        <v>1698</v>
      </c>
      <c r="D157" s="282"/>
      <c r="E157" s="282"/>
      <c r="F157" s="335" t="s">
        <v>1677</v>
      </c>
      <c r="G157" s="282"/>
      <c r="H157" s="334" t="s">
        <v>1711</v>
      </c>
      <c r="I157" s="334" t="s">
        <v>1674</v>
      </c>
      <c r="J157" s="334">
        <v>50</v>
      </c>
      <c r="K157" s="330"/>
    </row>
    <row r="158" s="1" customFormat="1" ht="15" customHeight="1">
      <c r="B158" s="307"/>
      <c r="C158" s="334" t="s">
        <v>1696</v>
      </c>
      <c r="D158" s="282"/>
      <c r="E158" s="282"/>
      <c r="F158" s="335" t="s">
        <v>1677</v>
      </c>
      <c r="G158" s="282"/>
      <c r="H158" s="334" t="s">
        <v>1711</v>
      </c>
      <c r="I158" s="334" t="s">
        <v>1674</v>
      </c>
      <c r="J158" s="334">
        <v>50</v>
      </c>
      <c r="K158" s="330"/>
    </row>
    <row r="159" s="1" customFormat="1" ht="15" customHeight="1">
      <c r="B159" s="307"/>
      <c r="C159" s="334" t="s">
        <v>103</v>
      </c>
      <c r="D159" s="282"/>
      <c r="E159" s="282"/>
      <c r="F159" s="335" t="s">
        <v>1672</v>
      </c>
      <c r="G159" s="282"/>
      <c r="H159" s="334" t="s">
        <v>1733</v>
      </c>
      <c r="I159" s="334" t="s">
        <v>1674</v>
      </c>
      <c r="J159" s="334" t="s">
        <v>1734</v>
      </c>
      <c r="K159" s="330"/>
    </row>
    <row r="160" s="1" customFormat="1" ht="15" customHeight="1">
      <c r="B160" s="307"/>
      <c r="C160" s="334" t="s">
        <v>1735</v>
      </c>
      <c r="D160" s="282"/>
      <c r="E160" s="282"/>
      <c r="F160" s="335" t="s">
        <v>1672</v>
      </c>
      <c r="G160" s="282"/>
      <c r="H160" s="334" t="s">
        <v>1736</v>
      </c>
      <c r="I160" s="334" t="s">
        <v>1706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1737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1666</v>
      </c>
      <c r="D166" s="297"/>
      <c r="E166" s="297"/>
      <c r="F166" s="297" t="s">
        <v>1667</v>
      </c>
      <c r="G166" s="339"/>
      <c r="H166" s="340" t="s">
        <v>55</v>
      </c>
      <c r="I166" s="340" t="s">
        <v>58</v>
      </c>
      <c r="J166" s="297" t="s">
        <v>1668</v>
      </c>
      <c r="K166" s="274"/>
    </row>
    <row r="167" s="1" customFormat="1" ht="17.25" customHeight="1">
      <c r="B167" s="275"/>
      <c r="C167" s="299" t="s">
        <v>1669</v>
      </c>
      <c r="D167" s="299"/>
      <c r="E167" s="299"/>
      <c r="F167" s="300" t="s">
        <v>1670</v>
      </c>
      <c r="G167" s="341"/>
      <c r="H167" s="342"/>
      <c r="I167" s="342"/>
      <c r="J167" s="299" t="s">
        <v>1671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79</v>
      </c>
      <c r="D169" s="282"/>
      <c r="E169" s="282"/>
      <c r="F169" s="305" t="s">
        <v>1672</v>
      </c>
      <c r="G169" s="282"/>
      <c r="H169" s="282" t="s">
        <v>1711</v>
      </c>
      <c r="I169" s="282" t="s">
        <v>1674</v>
      </c>
      <c r="J169" s="282">
        <v>120</v>
      </c>
      <c r="K169" s="330"/>
    </row>
    <row r="170" s="1" customFormat="1" ht="15" customHeight="1">
      <c r="B170" s="307"/>
      <c r="C170" s="282" t="s">
        <v>1720</v>
      </c>
      <c r="D170" s="282"/>
      <c r="E170" s="282"/>
      <c r="F170" s="305" t="s">
        <v>1672</v>
      </c>
      <c r="G170" s="282"/>
      <c r="H170" s="282" t="s">
        <v>1721</v>
      </c>
      <c r="I170" s="282" t="s">
        <v>1674</v>
      </c>
      <c r="J170" s="282" t="s">
        <v>1722</v>
      </c>
      <c r="K170" s="330"/>
    </row>
    <row r="171" s="1" customFormat="1" ht="15" customHeight="1">
      <c r="B171" s="307"/>
      <c r="C171" s="282" t="s">
        <v>1620</v>
      </c>
      <c r="D171" s="282"/>
      <c r="E171" s="282"/>
      <c r="F171" s="305" t="s">
        <v>1672</v>
      </c>
      <c r="G171" s="282"/>
      <c r="H171" s="282" t="s">
        <v>1738</v>
      </c>
      <c r="I171" s="282" t="s">
        <v>1674</v>
      </c>
      <c r="J171" s="282" t="s">
        <v>1722</v>
      </c>
      <c r="K171" s="330"/>
    </row>
    <row r="172" s="1" customFormat="1" ht="15" customHeight="1">
      <c r="B172" s="307"/>
      <c r="C172" s="282" t="s">
        <v>1676</v>
      </c>
      <c r="D172" s="282"/>
      <c r="E172" s="282"/>
      <c r="F172" s="305" t="s">
        <v>1677</v>
      </c>
      <c r="G172" s="282"/>
      <c r="H172" s="282" t="s">
        <v>1738</v>
      </c>
      <c r="I172" s="282" t="s">
        <v>1674</v>
      </c>
      <c r="J172" s="282">
        <v>50</v>
      </c>
      <c r="K172" s="330"/>
    </row>
    <row r="173" s="1" customFormat="1" ht="15" customHeight="1">
      <c r="B173" s="307"/>
      <c r="C173" s="282" t="s">
        <v>1679</v>
      </c>
      <c r="D173" s="282"/>
      <c r="E173" s="282"/>
      <c r="F173" s="305" t="s">
        <v>1672</v>
      </c>
      <c r="G173" s="282"/>
      <c r="H173" s="282" t="s">
        <v>1738</v>
      </c>
      <c r="I173" s="282" t="s">
        <v>1681</v>
      </c>
      <c r="J173" s="282"/>
      <c r="K173" s="330"/>
    </row>
    <row r="174" s="1" customFormat="1" ht="15" customHeight="1">
      <c r="B174" s="307"/>
      <c r="C174" s="282" t="s">
        <v>1690</v>
      </c>
      <c r="D174" s="282"/>
      <c r="E174" s="282"/>
      <c r="F174" s="305" t="s">
        <v>1677</v>
      </c>
      <c r="G174" s="282"/>
      <c r="H174" s="282" t="s">
        <v>1738</v>
      </c>
      <c r="I174" s="282" t="s">
        <v>1674</v>
      </c>
      <c r="J174" s="282">
        <v>50</v>
      </c>
      <c r="K174" s="330"/>
    </row>
    <row r="175" s="1" customFormat="1" ht="15" customHeight="1">
      <c r="B175" s="307"/>
      <c r="C175" s="282" t="s">
        <v>1698</v>
      </c>
      <c r="D175" s="282"/>
      <c r="E175" s="282"/>
      <c r="F175" s="305" t="s">
        <v>1677</v>
      </c>
      <c r="G175" s="282"/>
      <c r="H175" s="282" t="s">
        <v>1738</v>
      </c>
      <c r="I175" s="282" t="s">
        <v>1674</v>
      </c>
      <c r="J175" s="282">
        <v>50</v>
      </c>
      <c r="K175" s="330"/>
    </row>
    <row r="176" s="1" customFormat="1" ht="15" customHeight="1">
      <c r="B176" s="307"/>
      <c r="C176" s="282" t="s">
        <v>1696</v>
      </c>
      <c r="D176" s="282"/>
      <c r="E176" s="282"/>
      <c r="F176" s="305" t="s">
        <v>1677</v>
      </c>
      <c r="G176" s="282"/>
      <c r="H176" s="282" t="s">
        <v>1738</v>
      </c>
      <c r="I176" s="282" t="s">
        <v>1674</v>
      </c>
      <c r="J176" s="282">
        <v>50</v>
      </c>
      <c r="K176" s="330"/>
    </row>
    <row r="177" s="1" customFormat="1" ht="15" customHeight="1">
      <c r="B177" s="307"/>
      <c r="C177" s="282" t="s">
        <v>130</v>
      </c>
      <c r="D177" s="282"/>
      <c r="E177" s="282"/>
      <c r="F177" s="305" t="s">
        <v>1672</v>
      </c>
      <c r="G177" s="282"/>
      <c r="H177" s="282" t="s">
        <v>1739</v>
      </c>
      <c r="I177" s="282" t="s">
        <v>1740</v>
      </c>
      <c r="J177" s="282"/>
      <c r="K177" s="330"/>
    </row>
    <row r="178" s="1" customFormat="1" ht="15" customHeight="1">
      <c r="B178" s="307"/>
      <c r="C178" s="282" t="s">
        <v>58</v>
      </c>
      <c r="D178" s="282"/>
      <c r="E178" s="282"/>
      <c r="F178" s="305" t="s">
        <v>1672</v>
      </c>
      <c r="G178" s="282"/>
      <c r="H178" s="282" t="s">
        <v>1741</v>
      </c>
      <c r="I178" s="282" t="s">
        <v>1742</v>
      </c>
      <c r="J178" s="282">
        <v>1</v>
      </c>
      <c r="K178" s="330"/>
    </row>
    <row r="179" s="1" customFormat="1" ht="15" customHeight="1">
      <c r="B179" s="307"/>
      <c r="C179" s="282" t="s">
        <v>54</v>
      </c>
      <c r="D179" s="282"/>
      <c r="E179" s="282"/>
      <c r="F179" s="305" t="s">
        <v>1672</v>
      </c>
      <c r="G179" s="282"/>
      <c r="H179" s="282" t="s">
        <v>1743</v>
      </c>
      <c r="I179" s="282" t="s">
        <v>1674</v>
      </c>
      <c r="J179" s="282">
        <v>20</v>
      </c>
      <c r="K179" s="330"/>
    </row>
    <row r="180" s="1" customFormat="1" ht="15" customHeight="1">
      <c r="B180" s="307"/>
      <c r="C180" s="282" t="s">
        <v>55</v>
      </c>
      <c r="D180" s="282"/>
      <c r="E180" s="282"/>
      <c r="F180" s="305" t="s">
        <v>1672</v>
      </c>
      <c r="G180" s="282"/>
      <c r="H180" s="282" t="s">
        <v>1744</v>
      </c>
      <c r="I180" s="282" t="s">
        <v>1674</v>
      </c>
      <c r="J180" s="282">
        <v>255</v>
      </c>
      <c r="K180" s="330"/>
    </row>
    <row r="181" s="1" customFormat="1" ht="15" customHeight="1">
      <c r="B181" s="307"/>
      <c r="C181" s="282" t="s">
        <v>131</v>
      </c>
      <c r="D181" s="282"/>
      <c r="E181" s="282"/>
      <c r="F181" s="305" t="s">
        <v>1672</v>
      </c>
      <c r="G181" s="282"/>
      <c r="H181" s="282" t="s">
        <v>1636</v>
      </c>
      <c r="I181" s="282" t="s">
        <v>1674</v>
      </c>
      <c r="J181" s="282">
        <v>10</v>
      </c>
      <c r="K181" s="330"/>
    </row>
    <row r="182" s="1" customFormat="1" ht="15" customHeight="1">
      <c r="B182" s="307"/>
      <c r="C182" s="282" t="s">
        <v>132</v>
      </c>
      <c r="D182" s="282"/>
      <c r="E182" s="282"/>
      <c r="F182" s="305" t="s">
        <v>1672</v>
      </c>
      <c r="G182" s="282"/>
      <c r="H182" s="282" t="s">
        <v>1745</v>
      </c>
      <c r="I182" s="282" t="s">
        <v>1706</v>
      </c>
      <c r="J182" s="282"/>
      <c r="K182" s="330"/>
    </row>
    <row r="183" s="1" customFormat="1" ht="15" customHeight="1">
      <c r="B183" s="307"/>
      <c r="C183" s="282" t="s">
        <v>1746</v>
      </c>
      <c r="D183" s="282"/>
      <c r="E183" s="282"/>
      <c r="F183" s="305" t="s">
        <v>1672</v>
      </c>
      <c r="G183" s="282"/>
      <c r="H183" s="282" t="s">
        <v>1747</v>
      </c>
      <c r="I183" s="282" t="s">
        <v>1706</v>
      </c>
      <c r="J183" s="282"/>
      <c r="K183" s="330"/>
    </row>
    <row r="184" s="1" customFormat="1" ht="15" customHeight="1">
      <c r="B184" s="307"/>
      <c r="C184" s="282" t="s">
        <v>1735</v>
      </c>
      <c r="D184" s="282"/>
      <c r="E184" s="282"/>
      <c r="F184" s="305" t="s">
        <v>1672</v>
      </c>
      <c r="G184" s="282"/>
      <c r="H184" s="282" t="s">
        <v>1748</v>
      </c>
      <c r="I184" s="282" t="s">
        <v>1706</v>
      </c>
      <c r="J184" s="282"/>
      <c r="K184" s="330"/>
    </row>
    <row r="185" s="1" customFormat="1" ht="15" customHeight="1">
      <c r="B185" s="307"/>
      <c r="C185" s="282" t="s">
        <v>134</v>
      </c>
      <c r="D185" s="282"/>
      <c r="E185" s="282"/>
      <c r="F185" s="305" t="s">
        <v>1677</v>
      </c>
      <c r="G185" s="282"/>
      <c r="H185" s="282" t="s">
        <v>1749</v>
      </c>
      <c r="I185" s="282" t="s">
        <v>1674</v>
      </c>
      <c r="J185" s="282">
        <v>50</v>
      </c>
      <c r="K185" s="330"/>
    </row>
    <row r="186" s="1" customFormat="1" ht="15" customHeight="1">
      <c r="B186" s="307"/>
      <c r="C186" s="282" t="s">
        <v>1750</v>
      </c>
      <c r="D186" s="282"/>
      <c r="E186" s="282"/>
      <c r="F186" s="305" t="s">
        <v>1677</v>
      </c>
      <c r="G186" s="282"/>
      <c r="H186" s="282" t="s">
        <v>1751</v>
      </c>
      <c r="I186" s="282" t="s">
        <v>1752</v>
      </c>
      <c r="J186" s="282"/>
      <c r="K186" s="330"/>
    </row>
    <row r="187" s="1" customFormat="1" ht="15" customHeight="1">
      <c r="B187" s="307"/>
      <c r="C187" s="282" t="s">
        <v>1753</v>
      </c>
      <c r="D187" s="282"/>
      <c r="E187" s="282"/>
      <c r="F187" s="305" t="s">
        <v>1677</v>
      </c>
      <c r="G187" s="282"/>
      <c r="H187" s="282" t="s">
        <v>1754</v>
      </c>
      <c r="I187" s="282" t="s">
        <v>1752</v>
      </c>
      <c r="J187" s="282"/>
      <c r="K187" s="330"/>
    </row>
    <row r="188" s="1" customFormat="1" ht="15" customHeight="1">
      <c r="B188" s="307"/>
      <c r="C188" s="282" t="s">
        <v>1755</v>
      </c>
      <c r="D188" s="282"/>
      <c r="E188" s="282"/>
      <c r="F188" s="305" t="s">
        <v>1677</v>
      </c>
      <c r="G188" s="282"/>
      <c r="H188" s="282" t="s">
        <v>1756</v>
      </c>
      <c r="I188" s="282" t="s">
        <v>1752</v>
      </c>
      <c r="J188" s="282"/>
      <c r="K188" s="330"/>
    </row>
    <row r="189" s="1" customFormat="1" ht="15" customHeight="1">
      <c r="B189" s="307"/>
      <c r="C189" s="343" t="s">
        <v>1757</v>
      </c>
      <c r="D189" s="282"/>
      <c r="E189" s="282"/>
      <c r="F189" s="305" t="s">
        <v>1677</v>
      </c>
      <c r="G189" s="282"/>
      <c r="H189" s="282" t="s">
        <v>1758</v>
      </c>
      <c r="I189" s="282" t="s">
        <v>1759</v>
      </c>
      <c r="J189" s="344" t="s">
        <v>1760</v>
      </c>
      <c r="K189" s="330"/>
    </row>
    <row r="190" s="1" customFormat="1" ht="15" customHeight="1">
      <c r="B190" s="307"/>
      <c r="C190" s="343" t="s">
        <v>43</v>
      </c>
      <c r="D190" s="282"/>
      <c r="E190" s="282"/>
      <c r="F190" s="305" t="s">
        <v>1672</v>
      </c>
      <c r="G190" s="282"/>
      <c r="H190" s="279" t="s">
        <v>1761</v>
      </c>
      <c r="I190" s="282" t="s">
        <v>1762</v>
      </c>
      <c r="J190" s="282"/>
      <c r="K190" s="330"/>
    </row>
    <row r="191" s="1" customFormat="1" ht="15" customHeight="1">
      <c r="B191" s="307"/>
      <c r="C191" s="343" t="s">
        <v>1763</v>
      </c>
      <c r="D191" s="282"/>
      <c r="E191" s="282"/>
      <c r="F191" s="305" t="s">
        <v>1672</v>
      </c>
      <c r="G191" s="282"/>
      <c r="H191" s="282" t="s">
        <v>1764</v>
      </c>
      <c r="I191" s="282" t="s">
        <v>1706</v>
      </c>
      <c r="J191" s="282"/>
      <c r="K191" s="330"/>
    </row>
    <row r="192" s="1" customFormat="1" ht="15" customHeight="1">
      <c r="B192" s="307"/>
      <c r="C192" s="343" t="s">
        <v>1765</v>
      </c>
      <c r="D192" s="282"/>
      <c r="E192" s="282"/>
      <c r="F192" s="305" t="s">
        <v>1672</v>
      </c>
      <c r="G192" s="282"/>
      <c r="H192" s="282" t="s">
        <v>1766</v>
      </c>
      <c r="I192" s="282" t="s">
        <v>1706</v>
      </c>
      <c r="J192" s="282"/>
      <c r="K192" s="330"/>
    </row>
    <row r="193" s="1" customFormat="1" ht="15" customHeight="1">
      <c r="B193" s="307"/>
      <c r="C193" s="343" t="s">
        <v>1767</v>
      </c>
      <c r="D193" s="282"/>
      <c r="E193" s="282"/>
      <c r="F193" s="305" t="s">
        <v>1677</v>
      </c>
      <c r="G193" s="282"/>
      <c r="H193" s="282" t="s">
        <v>1768</v>
      </c>
      <c r="I193" s="282" t="s">
        <v>1706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1769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1770</v>
      </c>
      <c r="D200" s="346"/>
      <c r="E200" s="346"/>
      <c r="F200" s="346" t="s">
        <v>1771</v>
      </c>
      <c r="G200" s="347"/>
      <c r="H200" s="346" t="s">
        <v>1772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1762</v>
      </c>
      <c r="D202" s="282"/>
      <c r="E202" s="282"/>
      <c r="F202" s="305" t="s">
        <v>44</v>
      </c>
      <c r="G202" s="282"/>
      <c r="H202" s="282" t="s">
        <v>1773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45</v>
      </c>
      <c r="G203" s="282"/>
      <c r="H203" s="282" t="s">
        <v>1774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48</v>
      </c>
      <c r="G204" s="282"/>
      <c r="H204" s="282" t="s">
        <v>1775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46</v>
      </c>
      <c r="G205" s="282"/>
      <c r="H205" s="282" t="s">
        <v>1776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47</v>
      </c>
      <c r="G206" s="282"/>
      <c r="H206" s="282" t="s">
        <v>1777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1718</v>
      </c>
      <c r="D208" s="282"/>
      <c r="E208" s="282"/>
      <c r="F208" s="305" t="s">
        <v>80</v>
      </c>
      <c r="G208" s="282"/>
      <c r="H208" s="282" t="s">
        <v>1778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1615</v>
      </c>
      <c r="G209" s="282"/>
      <c r="H209" s="282" t="s">
        <v>1616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1613</v>
      </c>
      <c r="G210" s="282"/>
      <c r="H210" s="282" t="s">
        <v>1779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1617</v>
      </c>
      <c r="G211" s="343"/>
      <c r="H211" s="334" t="s">
        <v>1618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1619</v>
      </c>
      <c r="G212" s="343"/>
      <c r="H212" s="334" t="s">
        <v>1780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1742</v>
      </c>
      <c r="D214" s="282"/>
      <c r="E214" s="282"/>
      <c r="F214" s="305">
        <v>1</v>
      </c>
      <c r="G214" s="343"/>
      <c r="H214" s="334" t="s">
        <v>1781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1782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1783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1784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2023-11-07T18:29:15Z</dcterms:created>
  <dcterms:modified xsi:type="dcterms:W3CDTF">2023-11-07T18:29:23Z</dcterms:modified>
</cp:coreProperties>
</file>