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1-Akce\2022\Nemocnice_Třinec_porodní_pokoj(Gřundělová)\"/>
    </mc:Choice>
  </mc:AlternateContent>
  <xr:revisionPtr revIDLastSave="0" documentId="8_{D3996107-5901-4733-A2A2-2E15826F85AF}" xr6:coauthVersionLast="47" xr6:coauthVersionMax="47" xr10:uidLastSave="{00000000-0000-0000-0000-000000000000}"/>
  <bookViews>
    <workbookView xWindow="-120" yWindow="-120" windowWidth="29040" windowHeight="15990" activeTab="3" xr2:uid="{B897E680-F253-4D87-A29A-870EB7005597}"/>
  </bookViews>
  <sheets>
    <sheet name="REKAPITULACE OBJEKTŮ STAVBY" sheetId="1" r:id="rId1"/>
    <sheet name="KRYCÍ LIST" sheetId="2" r:id="rId2"/>
    <sheet name="REKAPITULACE" sheetId="3" r:id="rId3"/>
    <sheet name="ROZPOČE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D12" i="1"/>
  <c r="E11" i="1"/>
  <c r="D11" i="1"/>
  <c r="H39" i="2"/>
  <c r="H38" i="2"/>
  <c r="H36" i="2"/>
  <c r="H35" i="2"/>
  <c r="M8" i="2"/>
  <c r="E28" i="2"/>
  <c r="E27" i="2"/>
  <c r="E26" i="2"/>
  <c r="E25" i="2"/>
  <c r="M28" i="2"/>
  <c r="M26" i="2"/>
  <c r="M25" i="2"/>
  <c r="M23" i="2"/>
  <c r="M22" i="2"/>
  <c r="M21" i="2"/>
  <c r="M20" i="2"/>
  <c r="M19" i="2"/>
  <c r="M18" i="2"/>
  <c r="M17" i="2"/>
  <c r="M16" i="2"/>
  <c r="M15" i="2"/>
  <c r="M14" i="2"/>
  <c r="E24" i="2"/>
  <c r="E20" i="2"/>
  <c r="L58" i="4" s="1"/>
  <c r="E18" i="2"/>
  <c r="E17" i="2"/>
  <c r="E15" i="2"/>
  <c r="E14" i="2"/>
  <c r="E17" i="3"/>
  <c r="D17" i="3"/>
  <c r="C17" i="3"/>
  <c r="E15" i="3"/>
  <c r="D15" i="3"/>
  <c r="C15" i="3"/>
  <c r="E14" i="3"/>
  <c r="D14" i="3"/>
  <c r="C14" i="3"/>
  <c r="E13" i="3"/>
  <c r="D13" i="3"/>
  <c r="C13" i="3"/>
  <c r="E10" i="3"/>
  <c r="D10" i="3"/>
  <c r="C10" i="3"/>
  <c r="E9" i="3"/>
  <c r="D9" i="3"/>
  <c r="C9" i="3"/>
  <c r="M56" i="4"/>
  <c r="K56" i="4"/>
  <c r="I56" i="4"/>
  <c r="G56" i="4"/>
  <c r="M55" i="4"/>
  <c r="K55" i="4"/>
  <c r="I55" i="4"/>
  <c r="G55" i="4"/>
  <c r="A55" i="4"/>
  <c r="M54" i="4"/>
  <c r="K54" i="4"/>
  <c r="I54" i="4"/>
  <c r="G54" i="4"/>
  <c r="A54" i="4"/>
  <c r="M52" i="4"/>
  <c r="K52" i="4"/>
  <c r="I52" i="4"/>
  <c r="G52" i="4"/>
  <c r="M51" i="4"/>
  <c r="K51" i="4"/>
  <c r="I51" i="4"/>
  <c r="G51" i="4"/>
  <c r="A51" i="4"/>
  <c r="M50" i="4"/>
  <c r="K50" i="4"/>
  <c r="I50" i="4"/>
  <c r="G50" i="4"/>
  <c r="A50" i="4"/>
  <c r="M49" i="4"/>
  <c r="K49" i="4"/>
  <c r="I49" i="4"/>
  <c r="G49" i="4"/>
  <c r="A49" i="4"/>
  <c r="M48" i="4"/>
  <c r="K48" i="4"/>
  <c r="I48" i="4"/>
  <c r="G48" i="4"/>
  <c r="A48" i="4"/>
  <c r="M47" i="4"/>
  <c r="K47" i="4"/>
  <c r="I47" i="4"/>
  <c r="G47" i="4"/>
  <c r="A47" i="4"/>
  <c r="M46" i="4"/>
  <c r="K46" i="4"/>
  <c r="I46" i="4"/>
  <c r="G46" i="4"/>
  <c r="A46" i="4"/>
  <c r="M45" i="4"/>
  <c r="K45" i="4"/>
  <c r="I45" i="4"/>
  <c r="G45" i="4"/>
  <c r="A45" i="4"/>
  <c r="M44" i="4"/>
  <c r="K44" i="4"/>
  <c r="I44" i="4"/>
  <c r="G44" i="4"/>
  <c r="A44" i="4"/>
  <c r="M43" i="4"/>
  <c r="K43" i="4"/>
  <c r="I43" i="4"/>
  <c r="G43" i="4"/>
  <c r="A43" i="4"/>
  <c r="M41" i="4"/>
  <c r="K41" i="4"/>
  <c r="I41" i="4"/>
  <c r="G41" i="4"/>
  <c r="M40" i="4"/>
  <c r="K40" i="4"/>
  <c r="I40" i="4"/>
  <c r="G40" i="4"/>
  <c r="A40" i="4"/>
  <c r="M39" i="4"/>
  <c r="K39" i="4"/>
  <c r="I39" i="4"/>
  <c r="G39" i="4"/>
  <c r="A39" i="4"/>
  <c r="M38" i="4"/>
  <c r="K38" i="4"/>
  <c r="I38" i="4"/>
  <c r="G38" i="4"/>
  <c r="A38" i="4"/>
  <c r="M36" i="4"/>
  <c r="K36" i="4"/>
  <c r="I36" i="4"/>
  <c r="G36" i="4"/>
  <c r="M35" i="4"/>
  <c r="K35" i="4"/>
  <c r="I35" i="4"/>
  <c r="G35" i="4"/>
  <c r="A35" i="4"/>
  <c r="M34" i="4"/>
  <c r="K34" i="4"/>
  <c r="I34" i="4"/>
  <c r="G34" i="4"/>
  <c r="A34" i="4"/>
  <c r="M33" i="4"/>
  <c r="K33" i="4"/>
  <c r="I33" i="4"/>
  <c r="G33" i="4"/>
  <c r="A33" i="4"/>
  <c r="M32" i="4"/>
  <c r="K32" i="4"/>
  <c r="I32" i="4"/>
  <c r="G32" i="4"/>
  <c r="A32" i="4"/>
  <c r="M31" i="4"/>
  <c r="K31" i="4"/>
  <c r="I31" i="4"/>
  <c r="G31" i="4"/>
  <c r="A31" i="4"/>
  <c r="M30" i="4"/>
  <c r="K30" i="4"/>
  <c r="I30" i="4"/>
  <c r="G30" i="4"/>
  <c r="A30" i="4"/>
  <c r="M29" i="4"/>
  <c r="K29" i="4"/>
  <c r="I29" i="4"/>
  <c r="G29" i="4"/>
  <c r="A29" i="4"/>
  <c r="M28" i="4"/>
  <c r="K28" i="4"/>
  <c r="I28" i="4"/>
  <c r="G28" i="4"/>
  <c r="A28" i="4"/>
  <c r="M27" i="4"/>
  <c r="K27" i="4"/>
  <c r="I27" i="4"/>
  <c r="G27" i="4"/>
  <c r="A27" i="4"/>
  <c r="M19" i="4"/>
  <c r="K19" i="4"/>
  <c r="I19" i="4"/>
  <c r="G19" i="4"/>
  <c r="M18" i="4"/>
  <c r="K18" i="4"/>
  <c r="I18" i="4"/>
  <c r="G18" i="4"/>
  <c r="A18" i="4"/>
  <c r="M17" i="4"/>
  <c r="K17" i="4"/>
  <c r="I17" i="4"/>
  <c r="G17" i="4"/>
  <c r="A17" i="4"/>
  <c r="M16" i="4"/>
  <c r="K16" i="4"/>
  <c r="I16" i="4"/>
  <c r="G16" i="4"/>
  <c r="A16" i="4"/>
  <c r="M15" i="4"/>
  <c r="K15" i="4"/>
  <c r="I15" i="4"/>
  <c r="G15" i="4"/>
  <c r="A15" i="4"/>
  <c r="M14" i="4"/>
  <c r="K14" i="4"/>
  <c r="I14" i="4"/>
  <c r="G14" i="4"/>
  <c r="A14" i="4"/>
  <c r="M13" i="4"/>
  <c r="K13" i="4"/>
  <c r="I13" i="4"/>
  <c r="G13" i="4"/>
  <c r="A13" i="4"/>
  <c r="M12" i="4"/>
  <c r="K12" i="4"/>
  <c r="I12" i="4"/>
  <c r="G12" i="4"/>
</calcChain>
</file>

<file path=xl/sharedStrings.xml><?xml version="1.0" encoding="utf-8"?>
<sst xmlns="http://schemas.openxmlformats.org/spreadsheetml/2006/main" count="318" uniqueCount="195">
  <si>
    <t xml:space="preserve">Stavba :  - </t>
  </si>
  <si>
    <t>Cenová úroveň : 2022/I</t>
  </si>
  <si>
    <t>Objekt : SO-01 - D 1.4.2 Rozvody chl. vody (rodinný pokoj)</t>
  </si>
  <si>
    <t xml:space="preserve">Datum zpracování : </t>
  </si>
  <si>
    <t>SOUPIS PRACÍ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</si>
  <si>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</si>
  <si>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</si>
  <si>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</si>
  <si>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</si>
  <si>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</si>
  <si>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</si>
  <si>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</si>
  <si>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</si>
  <si>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</si>
  <si>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</si>
  <si>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</si>
  <si>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</si>
  <si>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</si>
  <si>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</si>
  <si>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</si>
  <si>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</si>
  <si>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</si>
  <si>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</si>
  <si>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</si>
  <si>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</si>
  <si>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</si>
  <si>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</si>
  <si>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Materiál</t>
  </si>
  <si>
    <t>10.</t>
  </si>
  <si>
    <t>11.</t>
  </si>
  <si>
    <t>Bourání</t>
  </si>
  <si>
    <t>12.</t>
  </si>
  <si>
    <t>13.</t>
  </si>
  <si>
    <t>PSV:</t>
  </si>
  <si>
    <t>oddíl 713</t>
  </si>
  <si>
    <t>Izolace tepelné:</t>
  </si>
  <si>
    <t>C-713463411-0</t>
  </si>
  <si>
    <t>IZOL TEP POTRUBI NAVLEKOVYMI POUZDRY</t>
  </si>
  <si>
    <t>M</t>
  </si>
  <si>
    <t>Izolace z kaučukových trubic 22-13</t>
  </si>
  <si>
    <t>m</t>
  </si>
  <si>
    <t>Izolace z kaučukových trubic 28-13</t>
  </si>
  <si>
    <t>Izolace z kaučukových trubic 35-13</t>
  </si>
  <si>
    <t>C-713392431-0</t>
  </si>
  <si>
    <t>IZOL TELES OBALENI FOLIE</t>
  </si>
  <si>
    <t>M2</t>
  </si>
  <si>
    <t>Izolace z kaučukových pásů samolep., tl. 6 mm</t>
  </si>
  <si>
    <t>m2</t>
  </si>
  <si>
    <t>H-59845140-1</t>
  </si>
  <si>
    <t>PASY PROTIPOZ OCHRANNE 50mm</t>
  </si>
  <si>
    <t>IZOLACE TEPELNÉ CELKEM</t>
  </si>
  <si>
    <t>INSTALACE:</t>
  </si>
  <si>
    <t>oddíl 722</t>
  </si>
  <si>
    <t>Vodovod vnitřní:</t>
  </si>
  <si>
    <t>C-722176213-0</t>
  </si>
  <si>
    <t>MTZ VOD ROZV PLAST SVAR POLYFUZI D 25</t>
  </si>
  <si>
    <t>Potrubí PE100, PN 10, D 25x2,3 vč. tvarovek</t>
  </si>
  <si>
    <t>Plnoprůtočné EPDM pancéř. hadice DN 20, L 0,5 m se závit. šroubením</t>
  </si>
  <si>
    <t>kus</t>
  </si>
  <si>
    <t>C-722176214-0</t>
  </si>
  <si>
    <t>MTZ VOD ROZV PLAST SVAR POLYFUZI D 32</t>
  </si>
  <si>
    <t>Potrubí PE100, PN 10, D 32x2,9 vč. tvarovek</t>
  </si>
  <si>
    <t>O-72229-0</t>
  </si>
  <si>
    <t>ZKOUSKY TESNOSTI VODOVODNIHO POTRUBI</t>
  </si>
  <si>
    <t>C-722999991-0</t>
  </si>
  <si>
    <t>HZS PRACE INSTALATERSKE VODOVODNI- napojení na stáv. rozvod</t>
  </si>
  <si>
    <t>HOD</t>
  </si>
  <si>
    <t>HZS PRACE INSTALATERSKE VODOVODNI- funkční zkouška</t>
  </si>
  <si>
    <t>C-998722104-0</t>
  </si>
  <si>
    <t>VODOVOD PRESUN HMOT VYSKA -36M</t>
  </si>
  <si>
    <t>T</t>
  </si>
  <si>
    <t>VODOVOD VNITŘNÍ CELKEM</t>
  </si>
  <si>
    <t>oddíl 733</t>
  </si>
  <si>
    <t>Rozvody ÚT:</t>
  </si>
  <si>
    <t>C-733122324-0</t>
  </si>
  <si>
    <t>POTRUBI NEREZOVE LISOVANE D 22x1,2MM</t>
  </si>
  <si>
    <t>O-73319-0</t>
  </si>
  <si>
    <t>TLAKOVA ZKOUSKA POTRUBI</t>
  </si>
  <si>
    <t>C-998733104-0</t>
  </si>
  <si>
    <t>POTRUBI UT PRESUN HMOT VYSKA -36M</t>
  </si>
  <si>
    <t>ROZVODY ÚT CELKEM</t>
  </si>
  <si>
    <t>oddíl 734</t>
  </si>
  <si>
    <t>Armatury ÚT:</t>
  </si>
  <si>
    <t>C-734209103-0</t>
  </si>
  <si>
    <t>MTZ ARMATUR S 1 ZAVITEM DN 15</t>
  </si>
  <si>
    <t>KS</t>
  </si>
  <si>
    <t>Vypouštěcí kohout kulový, 1/2"</t>
  </si>
  <si>
    <t>Automatický odvzduš. ventil, 1/2"</t>
  </si>
  <si>
    <t>C-734209113-0</t>
  </si>
  <si>
    <t>MTZ ARMATUR SE 2 ZAVITY DN 15</t>
  </si>
  <si>
    <t>Automat. regul. a vyvaž. ventil s lineární char., 88-470 l/h, zdvih 4 mm, 1/2"</t>
  </si>
  <si>
    <t>C-734209114-0</t>
  </si>
  <si>
    <t>MTZ ARMATUR SE 2 ZAVITY DN 20</t>
  </si>
  <si>
    <t>Kulový kohout uzavírací, 3/4"</t>
  </si>
  <si>
    <t>C-734209115-0</t>
  </si>
  <si>
    <t>MTZ ARMATUR SE 2 ZAVITY DN 25</t>
  </si>
  <si>
    <t>Kulový kohout uzavírací, 1"</t>
  </si>
  <si>
    <t>ARMATURY ÚT CELKEM</t>
  </si>
  <si>
    <t>oddíl 735</t>
  </si>
  <si>
    <t>Otopná tělesa:</t>
  </si>
  <si>
    <t>C-735000912-0</t>
  </si>
  <si>
    <t>OPR VYREGUL 2REG VENT/KOH OVL TERMOST</t>
  </si>
  <si>
    <t>Termopohon M30x1,5, zdvih 4,5 mm, 230 V, on/off, NC</t>
  </si>
  <si>
    <t>OTOPNÁ TĚLESA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</si>
  <si>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</si>
  <si>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</si>
  <si>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</si>
  <si>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</si>
  <si>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</si>
  <si>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</si>
  <si>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Izolace tepelné</t>
  </si>
  <si>
    <t>PSV CELKEM</t>
  </si>
  <si>
    <t>Zdravotně technické instalace</t>
  </si>
  <si>
    <t>Ústřední vytápění</t>
  </si>
  <si>
    <t>INSTALACE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</si>
  <si>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</si>
  <si>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</si>
  <si>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</si>
  <si>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</si>
  <si>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</si>
  <si>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</si>
  <si>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SO-01</t>
  </si>
  <si>
    <t>D 1.4.2 Rozvody chl. vody (rodinný pokoj)</t>
  </si>
  <si>
    <t/>
  </si>
  <si>
    <t>2022/I</t>
  </si>
  <si>
    <t>Kód stavby:</t>
  </si>
  <si>
    <t>Název stavby:</t>
  </si>
  <si>
    <t>SKP:</t>
  </si>
  <si>
    <t>Účelová M.J:</t>
  </si>
  <si>
    <t>Projektant:</t>
  </si>
  <si>
    <t>Objednatel:</t>
  </si>
  <si>
    <t>Počet listů:</t>
  </si>
  <si>
    <t>Zpracovatel: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</si>
  <si>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</si>
  <si>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</si>
  <si>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</si>
  <si>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</si>
  <si>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</si>
  <si>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</si>
  <si>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</si>
  <si>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</si>
  <si>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</si>
  <si>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</si>
  <si>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</si>
  <si>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</si>
  <si>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</si>
  <si>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</si>
  <si>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</si>
  <si>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</si>
  <si>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</si>
  <si>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</si>
  <si>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</si>
  <si>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</si>
  <si>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</si>
  <si>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</si>
  <si>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</si>
  <si>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</si>
  <si>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</si>
  <si>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</si>
  <si>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</si>
  <si>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</si>
  <si>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</si>
  <si>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</si>
  <si>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</si>
  <si>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</si>
  <si>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</si>
  <si>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</si>
  <si>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</si>
  <si>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</si>
  <si>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</si>
  <si>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</si>
  <si>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</si>
  <si>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</si>
  <si>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</si>
  <si>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</si>
  <si>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</si>
  <si>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</si>
  <si>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</si>
  <si>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</si>
  <si>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</si>
  <si>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</si>
  <si>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</si>
  <si>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</si>
  <si>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>REKAPITULACE OBJEKTŮ STAVBY</t>
  </si>
  <si>
    <t xml:space="preserve">Kód stavby : </t>
  </si>
  <si>
    <t xml:space="preserve">Název stavby : </t>
  </si>
  <si>
    <t xml:space="preserve">Datum: </t>
  </si>
  <si>
    <t>Místo stavby:</t>
  </si>
  <si>
    <t>NÁKLADY ZA JEDNOTLIVÉ STAVEBNÍ OBJEKTY</t>
  </si>
  <si>
    <t>Kód objektu</t>
  </si>
  <si>
    <t>Název objektu</t>
  </si>
  <si>
    <t>JKSO</t>
  </si>
  <si>
    <t>Cena bez DPH
(Kč)</t>
  </si>
  <si>
    <t>Cena s DPH
(Kč)</t>
  </si>
  <si>
    <t>CENA ZA STAVBU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</si>
</sst>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0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0" fillId="0" borderId="0" xfId="0" applyAlignment="1"/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1" fillId="2" borderId="19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0" fillId="0" borderId="22" xfId="0" applyBorder="1" applyAlignment="1"/>
    <xf numFmtId="0" fontId="1" fillId="0" borderId="23" xfId="0" applyFont="1" applyBorder="1" applyAlignment="1">
      <alignment horizontal="center" vertical="center"/>
    </xf>
    <xf numFmtId="0" fontId="0" fillId="0" borderId="1" xfId="0" applyBorder="1" applyAlignment="1"/>
    <xf numFmtId="0" fontId="1" fillId="0" borderId="26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2" borderId="31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/>
    </xf>
    <xf numFmtId="0" fontId="0" fillId="0" borderId="35" xfId="0" applyBorder="1" applyAlignment="1"/>
    <xf numFmtId="0" fontId="0" fillId="0" borderId="36" xfId="0" applyBorder="1" applyAlignment="1"/>
    <xf numFmtId="0" fontId="1" fillId="0" borderId="36" xfId="0" applyFont="1" applyBorder="1" applyAlignment="1">
      <alignment horizontal="center" vertical="center"/>
    </xf>
    <xf numFmtId="0" fontId="1" fillId="2" borderId="38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40" xfId="0" applyFont="1" applyBorder="1"/>
    <xf numFmtId="0" fontId="5" fillId="0" borderId="41" xfId="0" applyFont="1" applyBorder="1"/>
    <xf numFmtId="0" fontId="5" fillId="0" borderId="43" xfId="0" applyFont="1" applyBorder="1"/>
    <xf numFmtId="0" fontId="5" fillId="0" borderId="44" xfId="0" applyFont="1" applyBorder="1"/>
    <xf numFmtId="0" fontId="5" fillId="0" borderId="1" xfId="0" applyFont="1" applyBorder="1"/>
    <xf numFmtId="0" fontId="5" fillId="0" borderId="28" xfId="0" applyFont="1" applyBorder="1"/>
    <xf numFmtId="0" fontId="5" fillId="0" borderId="23" xfId="0" applyFont="1" applyBorder="1"/>
    <xf numFmtId="0" fontId="5" fillId="0" borderId="28" xfId="0" applyFont="1" applyBorder="1" applyAlignment="1">
      <alignment horizontal="right" vertical="center"/>
    </xf>
    <xf numFmtId="0" fontId="5" fillId="0" borderId="28" xfId="0" applyFont="1" applyBorder="1" applyAlignment="1">
      <alignment horizontal="left" vertical="center"/>
    </xf>
    <xf numFmtId="0" fontId="5" fillId="0" borderId="26" xfId="0" applyFont="1" applyBorder="1"/>
    <xf numFmtId="0" fontId="5" fillId="0" borderId="45" xfId="0" applyFont="1" applyBorder="1"/>
    <xf numFmtId="0" fontId="5" fillId="0" borderId="32" xfId="0" applyFont="1" applyBorder="1"/>
    <xf numFmtId="0" fontId="5" fillId="0" borderId="46" xfId="0" applyFont="1" applyBorder="1"/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47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165" fontId="1" fillId="0" borderId="47" xfId="0" applyNumberFormat="1" applyFont="1" applyBorder="1" applyAlignment="1">
      <alignment vertical="center"/>
    </xf>
    <xf numFmtId="165" fontId="1" fillId="0" borderId="49" xfId="0" applyNumberFormat="1" applyFont="1" applyBorder="1" applyAlignment="1">
      <alignment vertical="center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1" xfId="0" applyFont="1" applyFill="1" applyBorder="1"/>
    <xf numFmtId="0" fontId="5" fillId="2" borderId="52" xfId="0" applyFont="1" applyFill="1" applyBorder="1"/>
    <xf numFmtId="164" fontId="5" fillId="2" borderId="48" xfId="0" applyNumberFormat="1" applyFont="1" applyFill="1" applyBorder="1" applyAlignment="1">
      <alignment vertical="center"/>
    </xf>
    <xf numFmtId="165" fontId="5" fillId="2" borderId="48" xfId="0" applyNumberFormat="1" applyFont="1" applyFill="1" applyBorder="1" applyAlignment="1">
      <alignment vertical="center"/>
    </xf>
    <xf numFmtId="165" fontId="5" fillId="2" borderId="49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53" xfId="0" applyFont="1" applyFill="1" applyBorder="1" applyAlignment="1">
      <alignment horizontal="right" vertical="center"/>
    </xf>
    <xf numFmtId="0" fontId="5" fillId="2" borderId="53" xfId="0" applyFont="1" applyFill="1" applyBorder="1" applyAlignment="1">
      <alignment horizontal="left" vertical="center"/>
    </xf>
    <xf numFmtId="0" fontId="5" fillId="2" borderId="53" xfId="0" applyFont="1" applyFill="1" applyBorder="1"/>
    <xf numFmtId="0" fontId="5" fillId="2" borderId="54" xfId="0" applyFont="1" applyFill="1" applyBorder="1"/>
    <xf numFmtId="164" fontId="5" fillId="2" borderId="55" xfId="0" applyNumberFormat="1" applyFont="1" applyFill="1" applyBorder="1" applyAlignment="1">
      <alignment vertical="center"/>
    </xf>
    <xf numFmtId="0" fontId="5" fillId="2" borderId="56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5" xfId="0" applyNumberFormat="1" applyFont="1" applyFill="1" applyBorder="1" applyAlignment="1">
      <alignment vertical="center"/>
    </xf>
    <xf numFmtId="165" fontId="5" fillId="2" borderId="57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0" fontId="0" fillId="0" borderId="2" xfId="0" applyBorder="1"/>
    <xf numFmtId="0" fontId="5" fillId="2" borderId="59" xfId="0" applyFont="1" applyFill="1" applyBorder="1"/>
    <xf numFmtId="0" fontId="5" fillId="2" borderId="60" xfId="0" applyFont="1" applyFill="1" applyBorder="1"/>
    <xf numFmtId="0" fontId="5" fillId="2" borderId="61" xfId="0" applyFont="1" applyFill="1" applyBorder="1"/>
    <xf numFmtId="0" fontId="5" fillId="2" borderId="61" xfId="0" applyFont="1" applyFill="1" applyBorder="1" applyAlignment="1">
      <alignment vertical="center"/>
    </xf>
    <xf numFmtId="3" fontId="5" fillId="2" borderId="17" xfId="0" applyNumberFormat="1" applyFont="1" applyFill="1" applyBorder="1" applyAlignment="1">
      <alignment horizontal="right" vertical="center"/>
    </xf>
    <xf numFmtId="0" fontId="0" fillId="0" borderId="62" xfId="0" applyBorder="1" applyAlignment="1"/>
    <xf numFmtId="0" fontId="1" fillId="0" borderId="39" xfId="0" applyFont="1" applyBorder="1" applyAlignment="1">
      <alignment horizontal="center" vertical="center"/>
    </xf>
    <xf numFmtId="0" fontId="0" fillId="0" borderId="64" xfId="0" applyBorder="1" applyAlignment="1"/>
    <xf numFmtId="0" fontId="1" fillId="0" borderId="42" xfId="0" applyFont="1" applyBorder="1" applyAlignment="1">
      <alignment horizontal="center" vertical="center"/>
    </xf>
    <xf numFmtId="0" fontId="0" fillId="0" borderId="63" xfId="0" applyBorder="1" applyAlignment="1"/>
    <xf numFmtId="0" fontId="1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34" xfId="0" applyFont="1" applyBorder="1"/>
    <xf numFmtId="0" fontId="4" fillId="0" borderId="33" xfId="0" applyFont="1" applyBorder="1"/>
    <xf numFmtId="0" fontId="5" fillId="0" borderId="34" xfId="0" applyFont="1" applyBorder="1" applyAlignment="1">
      <alignment horizontal="left" vertical="center"/>
    </xf>
    <xf numFmtId="0" fontId="5" fillId="0" borderId="23" xfId="0" applyFont="1" applyBorder="1" applyAlignment="1">
      <alignment horizontal="right" vertical="center"/>
    </xf>
    <xf numFmtId="3" fontId="4" fillId="0" borderId="28" xfId="0" applyNumberFormat="1" applyFont="1" applyBorder="1" applyAlignment="1">
      <alignment vertical="center"/>
    </xf>
    <xf numFmtId="3" fontId="5" fillId="0" borderId="37" xfId="0" applyNumberFormat="1" applyFont="1" applyBorder="1" applyAlignment="1">
      <alignment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left" vertical="center"/>
    </xf>
    <xf numFmtId="3" fontId="5" fillId="2" borderId="19" xfId="0" applyNumberFormat="1" applyFont="1" applyFill="1" applyBorder="1" applyAlignment="1">
      <alignment vertical="center"/>
    </xf>
    <xf numFmtId="3" fontId="5" fillId="2" borderId="70" xfId="0" applyNumberFormat="1" applyFont="1" applyFill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71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vertical="center"/>
    </xf>
    <xf numFmtId="3" fontId="5" fillId="2" borderId="73" xfId="0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0" fillId="0" borderId="14" xfId="0" applyBorder="1" applyAlignment="1"/>
    <xf numFmtId="0" fontId="0" fillId="0" borderId="74" xfId="0" applyFont="1" applyBorder="1" applyAlignment="1">
      <alignment horizontal="left"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3" xfId="0" applyFont="1" applyBorder="1" applyAlignment="1">
      <alignment horizontal="left" vertical="center"/>
    </xf>
    <xf numFmtId="49" fontId="0" fillId="0" borderId="71" xfId="0" applyNumberFormat="1" applyFont="1" applyBorder="1" applyAlignment="1">
      <alignment horizontal="center" vertical="center"/>
    </xf>
    <xf numFmtId="0" fontId="0" fillId="0" borderId="12" xfId="0" applyBorder="1" applyAlignment="1"/>
    <xf numFmtId="0" fontId="0" fillId="0" borderId="75" xfId="0" applyBorder="1" applyAlignment="1"/>
    <xf numFmtId="49" fontId="0" fillId="0" borderId="53" xfId="0" applyNumberFormat="1" applyFont="1" applyBorder="1" applyAlignment="1">
      <alignment horizontal="center" vertical="center"/>
    </xf>
    <xf numFmtId="49" fontId="0" fillId="2" borderId="53" xfId="0" applyNumberFormat="1" applyFont="1" applyFill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0" borderId="75" xfId="0" applyBorder="1" applyAlignment="1">
      <alignment wrapText="1"/>
    </xf>
    <xf numFmtId="0" fontId="0" fillId="0" borderId="37" xfId="0" applyFont="1" applyBorder="1" applyAlignment="1">
      <alignment horizontal="left" vertical="center"/>
    </xf>
    <xf numFmtId="0" fontId="0" fillId="0" borderId="58" xfId="0" applyBorder="1" applyAlignment="1"/>
    <xf numFmtId="0" fontId="0" fillId="0" borderId="28" xfId="0" applyFont="1" applyBorder="1" applyAlignment="1">
      <alignment horizontal="left" vertical="center"/>
    </xf>
    <xf numFmtId="0" fontId="0" fillId="0" borderId="67" xfId="0" applyBorder="1" applyAlignment="1"/>
    <xf numFmtId="49" fontId="0" fillId="0" borderId="1" xfId="0" applyNumberFormat="1" applyFont="1" applyBorder="1" applyAlignment="1">
      <alignment horizontal="left" vertical="center"/>
    </xf>
    <xf numFmtId="49" fontId="0" fillId="0" borderId="67" xfId="0" applyNumberFormat="1" applyFont="1" applyBorder="1" applyAlignment="1">
      <alignment horizontal="left" vertical="center"/>
    </xf>
    <xf numFmtId="0" fontId="0" fillId="0" borderId="76" xfId="0" applyBorder="1" applyAlignment="1"/>
    <xf numFmtId="0" fontId="0" fillId="0" borderId="77" xfId="0" applyBorder="1" applyAlignment="1"/>
    <xf numFmtId="0" fontId="0" fillId="0" borderId="78" xfId="0" applyFont="1" applyBorder="1" applyAlignment="1">
      <alignment horizontal="left" vertical="center"/>
    </xf>
    <xf numFmtId="0" fontId="0" fillId="0" borderId="67" xfId="0" applyFont="1" applyBorder="1" applyAlignment="1"/>
    <xf numFmtId="0" fontId="0" fillId="0" borderId="76" xfId="0" applyFont="1" applyBorder="1" applyAlignment="1"/>
    <xf numFmtId="0" fontId="0" fillId="0" borderId="36" xfId="0" applyFont="1" applyBorder="1" applyAlignment="1">
      <alignment vertical="center"/>
    </xf>
    <xf numFmtId="3" fontId="0" fillId="0" borderId="36" xfId="0" applyNumberFormat="1" applyFont="1" applyBorder="1" applyAlignment="1">
      <alignment vertical="center"/>
    </xf>
    <xf numFmtId="49" fontId="0" fillId="0" borderId="67" xfId="0" applyNumberFormat="1" applyFont="1" applyBorder="1" applyAlignment="1">
      <alignment horizontal="right" vertical="center"/>
    </xf>
    <xf numFmtId="0" fontId="0" fillId="0" borderId="68" xfId="0" applyBorder="1" applyAlignment="1"/>
    <xf numFmtId="0" fontId="0" fillId="0" borderId="1" xfId="0" applyFont="1" applyBorder="1" applyAlignment="1"/>
    <xf numFmtId="0" fontId="0" fillId="0" borderId="58" xfId="0" applyFont="1" applyBorder="1" applyAlignment="1"/>
    <xf numFmtId="49" fontId="0" fillId="0" borderId="18" xfId="0" applyNumberFormat="1" applyFont="1" applyBorder="1" applyAlignment="1">
      <alignment horizontal="left" vertical="center"/>
    </xf>
    <xf numFmtId="0" fontId="0" fillId="0" borderId="15" xfId="0" applyBorder="1" applyAlignment="1"/>
    <xf numFmtId="0" fontId="0" fillId="0" borderId="61" xfId="0" applyBorder="1" applyAlignment="1"/>
    <xf numFmtId="0" fontId="0" fillId="0" borderId="0" xfId="0" applyAlignment="1">
      <alignment vertical="center"/>
    </xf>
    <xf numFmtId="0" fontId="0" fillId="0" borderId="58" xfId="0" applyBorder="1" applyAlignment="1">
      <alignment vertical="center"/>
    </xf>
    <xf numFmtId="3" fontId="0" fillId="0" borderId="78" xfId="0" applyNumberFormat="1" applyFont="1" applyBorder="1" applyAlignment="1">
      <alignment horizontal="right" vertical="center"/>
    </xf>
    <xf numFmtId="0" fontId="0" fillId="0" borderId="67" xfId="0" applyFont="1" applyBorder="1" applyAlignment="1">
      <alignment vertical="center"/>
    </xf>
    <xf numFmtId="0" fontId="0" fillId="0" borderId="78" xfId="0" applyFont="1" applyBorder="1" applyAlignment="1">
      <alignment vertical="center"/>
    </xf>
    <xf numFmtId="0" fontId="0" fillId="0" borderId="67" xfId="0" applyFont="1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0" borderId="78" xfId="0" applyNumberFormat="1" applyFont="1" applyBorder="1" applyAlignment="1">
      <alignment horizontal="right" vertical="center"/>
    </xf>
    <xf numFmtId="0" fontId="0" fillId="0" borderId="67" xfId="0" applyFont="1" applyBorder="1" applyAlignment="1">
      <alignment horizontal="center" vertical="center"/>
    </xf>
    <xf numFmtId="0" fontId="0" fillId="0" borderId="76" xfId="0" applyFont="1" applyBorder="1" applyAlignment="1">
      <alignment vertical="center"/>
    </xf>
    <xf numFmtId="4" fontId="0" fillId="0" borderId="28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3" fontId="0" fillId="0" borderId="28" xfId="0" applyNumberFormat="1" applyFont="1" applyBorder="1" applyAlignment="1">
      <alignment horizontal="right" vertical="center"/>
    </xf>
    <xf numFmtId="0" fontId="0" fillId="0" borderId="58" xfId="0" applyFont="1" applyBorder="1" applyAlignment="1">
      <alignment vertical="center"/>
    </xf>
    <xf numFmtId="0" fontId="0" fillId="0" borderId="22" xfId="0" applyFont="1" applyBorder="1" applyAlignment="1"/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horizontal="left" vertical="center"/>
    </xf>
    <xf numFmtId="49" fontId="0" fillId="2" borderId="11" xfId="0" applyNumberFormat="1" applyFont="1" applyFill="1" applyBorder="1" applyAlignment="1">
      <alignment horizontal="center" vertical="center"/>
    </xf>
    <xf numFmtId="0" fontId="0" fillId="0" borderId="23" xfId="0" applyFont="1" applyBorder="1" applyAlignment="1">
      <alignment horizontal="left" vertical="center"/>
    </xf>
    <xf numFmtId="0" fontId="0" fillId="0" borderId="66" xfId="0" applyFont="1" applyBorder="1" applyAlignment="1">
      <alignment horizontal="left" vertical="center"/>
    </xf>
    <xf numFmtId="49" fontId="0" fillId="0" borderId="13" xfId="0" applyNumberFormat="1" applyFont="1" applyBorder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79" xfId="0" applyBorder="1" applyAlignment="1"/>
    <xf numFmtId="0" fontId="0" fillId="0" borderId="66" xfId="0" applyFont="1" applyBorder="1" applyAlignment="1">
      <alignment vertical="center"/>
    </xf>
    <xf numFmtId="0" fontId="0" fillId="0" borderId="66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3" fontId="0" fillId="0" borderId="81" xfId="0" applyNumberFormat="1" applyFont="1" applyBorder="1" applyAlignment="1">
      <alignment horizontal="right" vertical="center"/>
    </xf>
    <xf numFmtId="3" fontId="0" fillId="0" borderId="82" xfId="0" applyNumberFormat="1" applyFont="1" applyBorder="1" applyAlignment="1">
      <alignment horizontal="right" vertical="center"/>
    </xf>
    <xf numFmtId="0" fontId="0" fillId="0" borderId="83" xfId="0" applyBorder="1" applyAlignment="1"/>
    <xf numFmtId="0" fontId="0" fillId="0" borderId="83" xfId="0" applyFont="1" applyBorder="1" applyAlignment="1"/>
    <xf numFmtId="0" fontId="3" fillId="0" borderId="85" xfId="0" applyFont="1" applyBorder="1" applyAlignment="1">
      <alignment horizontal="center" vertical="center"/>
    </xf>
    <xf numFmtId="0" fontId="0" fillId="0" borderId="86" xfId="0" applyBorder="1" applyAlignment="1"/>
    <xf numFmtId="0" fontId="0" fillId="0" borderId="89" xfId="0" applyBorder="1" applyAlignment="1"/>
    <xf numFmtId="0" fontId="3" fillId="0" borderId="87" xfId="0" applyFont="1" applyBorder="1" applyAlignment="1">
      <alignment horizontal="center" vertical="center"/>
    </xf>
    <xf numFmtId="0" fontId="0" fillId="0" borderId="88" xfId="0" applyBorder="1" applyAlignment="1"/>
    <xf numFmtId="49" fontId="0" fillId="0" borderId="23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80" xfId="0" applyBorder="1" applyAlignment="1"/>
    <xf numFmtId="0" fontId="0" fillId="0" borderId="6" xfId="0" applyFont="1" applyBorder="1" applyAlignment="1">
      <alignment vertical="center"/>
    </xf>
    <xf numFmtId="0" fontId="0" fillId="0" borderId="8" xfId="0" applyBorder="1" applyAlignment="1"/>
    <xf numFmtId="0" fontId="0" fillId="0" borderId="84" xfId="0" applyBorder="1" applyAlignment="1"/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83" xfId="0" applyFont="1" applyBorder="1" applyAlignment="1">
      <alignment vertical="center"/>
    </xf>
    <xf numFmtId="164" fontId="0" fillId="0" borderId="34" xfId="0" applyNumberFormat="1" applyFont="1" applyBorder="1" applyAlignment="1">
      <alignment horizontal="right" vertical="center"/>
    </xf>
    <xf numFmtId="0" fontId="0" fillId="0" borderId="90" xfId="0" applyFont="1" applyBorder="1" applyAlignment="1">
      <alignment vertical="center"/>
    </xf>
    <xf numFmtId="164" fontId="0" fillId="0" borderId="78" xfId="0" applyNumberFormat="1" applyFont="1" applyBorder="1" applyAlignment="1">
      <alignment horizontal="right" vertical="center"/>
    </xf>
    <xf numFmtId="0" fontId="0" fillId="0" borderId="67" xfId="0" applyBorder="1" applyAlignment="1">
      <alignment horizontal="right" vertical="center"/>
    </xf>
    <xf numFmtId="3" fontId="0" fillId="0" borderId="34" xfId="0" applyNumberFormat="1" applyFont="1" applyBorder="1" applyAlignment="1">
      <alignment horizontal="right" vertical="center"/>
    </xf>
    <xf numFmtId="0" fontId="0" fillId="0" borderId="69" xfId="0" applyBorder="1" applyAlignment="1"/>
    <xf numFmtId="49" fontId="9" fillId="2" borderId="16" xfId="0" applyNumberFormat="1" applyFont="1" applyFill="1" applyBorder="1" applyAlignment="1">
      <alignment horizontal="left" vertical="center"/>
    </xf>
    <xf numFmtId="0" fontId="9" fillId="0" borderId="69" xfId="0" applyFont="1" applyBorder="1" applyAlignment="1"/>
    <xf numFmtId="0" fontId="9" fillId="0" borderId="0" xfId="0" applyFont="1"/>
    <xf numFmtId="3" fontId="9" fillId="2" borderId="69" xfId="0" applyNumberFormat="1" applyFont="1" applyFill="1" applyBorder="1" applyAlignment="1">
      <alignment horizontal="right" vertical="center"/>
    </xf>
    <xf numFmtId="0" fontId="9" fillId="2" borderId="91" xfId="0" applyFont="1" applyFill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0" fillId="0" borderId="39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49" fontId="0" fillId="2" borderId="50" xfId="0" applyNumberFormat="1" applyFont="1" applyFill="1" applyBorder="1" applyAlignment="1">
      <alignment horizontal="center" vertical="center"/>
    </xf>
    <xf numFmtId="49" fontId="0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49" fontId="0" fillId="0" borderId="10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49" fontId="0" fillId="0" borderId="28" xfId="0" applyNumberFormat="1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0" fillId="0" borderId="9" xfId="0" applyBorder="1" applyAlignment="1"/>
    <xf numFmtId="0" fontId="0" fillId="0" borderId="39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0" fontId="0" fillId="0" borderId="30" xfId="0" applyFont="1" applyBorder="1" applyAlignment="1">
      <alignment vertical="center" wrapText="1"/>
    </xf>
    <xf numFmtId="0" fontId="0" fillId="0" borderId="58" xfId="0" applyFont="1" applyBorder="1" applyAlignment="1">
      <alignment horizontal="center" vertical="center"/>
    </xf>
    <xf numFmtId="3" fontId="0" fillId="0" borderId="30" xfId="0" applyNumberFormat="1" applyFont="1" applyBorder="1" applyAlignment="1">
      <alignment horizontal="right" vertical="center"/>
    </xf>
    <xf numFmtId="3" fontId="0" fillId="0" borderId="36" xfId="0" applyNumberFormat="1" applyFont="1" applyBorder="1" applyAlignment="1">
      <alignment horizontal="right" vertical="center"/>
    </xf>
    <xf numFmtId="0" fontId="9" fillId="2" borderId="20" xfId="0" applyFont="1" applyFill="1" applyBorder="1" applyAlignment="1">
      <alignment horizontal="left" vertical="center"/>
    </xf>
    <xf numFmtId="0" fontId="0" fillId="0" borderId="72" xfId="0" applyBorder="1" applyAlignment="1"/>
    <xf numFmtId="3" fontId="9" fillId="2" borderId="60" xfId="0" applyNumberFormat="1" applyFont="1" applyFill="1" applyBorder="1" applyAlignment="1">
      <alignment horizontal="right" vertical="center"/>
    </xf>
    <xf numFmtId="3" fontId="9" fillId="2" borderId="62" xfId="0" applyNumberFormat="1" applyFont="1" applyFill="1" applyBorder="1" applyAlignment="1">
      <alignment horizontal="righ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47BC4-82D3-4DCD-B924-45EB3DA0F30B}">
  <dimension ref="A1:E12"/>
  <sheetViews>
    <sheetView workbookViewId="0">
      <selection activeCell="E12" sqref="E12"/>
    </sheetView>
  </sheetViews>
  <sheetFormatPr defaultRowHeight="12.75" x14ac:dyDescent="0.2"/>
  <cols>
    <col min="1" max="1" width="17" customWidth="1"/>
    <col min="2" max="2" width="33.7109375" customWidth="1"/>
    <col min="3" max="3" width="8" customWidth="1"/>
    <col min="4" max="4" width="13.28515625" customWidth="1"/>
    <col min="5" max="5" width="13.42578125" customWidth="1"/>
  </cols>
  <sheetData>
    <row r="1" spans="1:5" s="5" customFormat="1" ht="28.5" customHeight="1" thickBot="1" x14ac:dyDescent="0.25">
      <c r="A1" s="217" t="s">
        <v>183</v>
      </c>
      <c r="B1" s="113"/>
      <c r="C1" s="113"/>
      <c r="D1" s="113"/>
      <c r="E1" s="113"/>
    </row>
    <row r="2" spans="1:5" s="5" customFormat="1" ht="12.95" customHeight="1" x14ac:dyDescent="0.2">
      <c r="A2" s="218" t="s">
        <v>184</v>
      </c>
      <c r="B2" s="166" t="s">
        <v>185</v>
      </c>
      <c r="C2" s="115"/>
      <c r="D2" s="116"/>
      <c r="E2" s="219" t="s">
        <v>186</v>
      </c>
    </row>
    <row r="3" spans="1:5" s="5" customFormat="1" ht="12.95" customHeight="1" x14ac:dyDescent="0.2">
      <c r="A3" s="220" t="s">
        <v>123</v>
      </c>
      <c r="B3" s="221" t="s">
        <v>123</v>
      </c>
      <c r="C3" s="222"/>
      <c r="D3" s="223"/>
      <c r="E3" s="224" t="s">
        <v>123</v>
      </c>
    </row>
    <row r="4" spans="1:5" s="5" customFormat="1" ht="12.95" customHeight="1" x14ac:dyDescent="0.2">
      <c r="A4" s="225" t="s">
        <v>187</v>
      </c>
      <c r="B4" s="226" t="s">
        <v>123</v>
      </c>
      <c r="C4" s="17"/>
      <c r="D4" s="17"/>
      <c r="E4" s="27"/>
    </row>
    <row r="5" spans="1:5" s="5" customFormat="1" ht="12.95" customHeight="1" x14ac:dyDescent="0.2">
      <c r="A5" s="225" t="s">
        <v>129</v>
      </c>
      <c r="B5" s="226" t="s">
        <v>123</v>
      </c>
      <c r="C5" s="17"/>
      <c r="D5" s="17"/>
      <c r="E5" s="27"/>
    </row>
    <row r="6" spans="1:5" s="5" customFormat="1" ht="12.95" customHeight="1" x14ac:dyDescent="0.2">
      <c r="A6" s="225" t="s">
        <v>130</v>
      </c>
      <c r="B6" s="226" t="s">
        <v>123</v>
      </c>
      <c r="C6" s="17"/>
      <c r="D6" s="17"/>
      <c r="E6" s="27"/>
    </row>
    <row r="7" spans="1:5" s="5" customFormat="1" ht="12.95" customHeight="1" x14ac:dyDescent="0.2">
      <c r="A7" s="225" t="s">
        <v>132</v>
      </c>
      <c r="B7" s="226" t="s">
        <v>123</v>
      </c>
      <c r="C7" s="17"/>
      <c r="D7" s="17"/>
      <c r="E7" s="27"/>
    </row>
    <row r="8" spans="1:5" s="5" customFormat="1" ht="12.95" customHeight="1" thickBot="1" x14ac:dyDescent="0.25">
      <c r="A8" s="225" t="s">
        <v>136</v>
      </c>
      <c r="B8" s="226" t="s">
        <v>123</v>
      </c>
      <c r="C8" s="17"/>
      <c r="D8" s="17"/>
      <c r="E8" s="27"/>
    </row>
    <row r="9" spans="1:5" s="5" customFormat="1" ht="28.5" customHeight="1" thickBot="1" x14ac:dyDescent="0.25">
      <c r="A9" s="227" t="s">
        <v>188</v>
      </c>
      <c r="B9" s="115"/>
      <c r="C9" s="115"/>
      <c r="D9" s="115"/>
      <c r="E9" s="228"/>
    </row>
    <row r="10" spans="1:5" s="5" customFormat="1" ht="28.5" customHeight="1" x14ac:dyDescent="0.2">
      <c r="A10" s="229" t="s">
        <v>189</v>
      </c>
      <c r="B10" s="230" t="s">
        <v>190</v>
      </c>
      <c r="C10" s="231" t="s">
        <v>191</v>
      </c>
      <c r="D10" s="232" t="s">
        <v>192</v>
      </c>
      <c r="E10" s="233" t="s">
        <v>193</v>
      </c>
    </row>
    <row r="11" spans="1:5" s="5" customFormat="1" ht="26.25" thickBot="1" x14ac:dyDescent="0.25">
      <c r="A11" s="234" t="s">
        <v>121</v>
      </c>
      <c r="B11" s="235" t="s">
        <v>122</v>
      </c>
      <c r="C11" s="236"/>
      <c r="D11" s="237">
        <f>'KRYCÍ LIST'!E28</f>
        <v>0</v>
      </c>
      <c r="E11" s="238">
        <f>'KRYCÍ LIST'!H39</f>
        <v>0</v>
      </c>
    </row>
    <row r="12" spans="1:5" s="5" customFormat="1" ht="19.5" customHeight="1" thickBot="1" x14ac:dyDescent="0.25">
      <c r="A12" s="239" t="s">
        <v>194</v>
      </c>
      <c r="B12" s="144"/>
      <c r="C12" s="240"/>
      <c r="D12" s="241">
        <f>SUM(D11:D11)</f>
        <v>0</v>
      </c>
      <c r="E12" s="242">
        <f>SUM(E11:E11)</f>
        <v>0</v>
      </c>
    </row>
  </sheetData>
  <mergeCells count="10">
    <mergeCell ref="B7:E7"/>
    <mergeCell ref="B8:E8"/>
    <mergeCell ref="A9:E9"/>
    <mergeCell ref="A12:C12"/>
    <mergeCell ref="A1:E1"/>
    <mergeCell ref="B2:D2"/>
    <mergeCell ref="B3:D3"/>
    <mergeCell ref="B4:E4"/>
    <mergeCell ref="B5:E5"/>
    <mergeCell ref="B6:E6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B9831-A36B-49D8-AB00-9BDFEB67FE7E}">
  <dimension ref="A1:M41"/>
  <sheetViews>
    <sheetView workbookViewId="0">
      <selection activeCell="A3" sqref="A3:D3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112" t="s">
        <v>116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9.9499999999999993" customHeight="1" thickBo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2.95" customHeight="1" x14ac:dyDescent="0.2">
      <c r="A3" s="167" t="s">
        <v>117</v>
      </c>
      <c r="B3" s="115"/>
      <c r="C3" s="115"/>
      <c r="D3" s="116"/>
      <c r="E3" s="117" t="s">
        <v>118</v>
      </c>
      <c r="F3" s="115"/>
      <c r="G3" s="115"/>
      <c r="H3" s="115"/>
      <c r="I3" s="115"/>
      <c r="J3" s="116"/>
      <c r="K3" s="117" t="s">
        <v>119</v>
      </c>
      <c r="L3" s="116"/>
      <c r="M3" s="114" t="s">
        <v>120</v>
      </c>
    </row>
    <row r="4" spans="1:13" ht="12.95" customHeight="1" x14ac:dyDescent="0.2">
      <c r="A4" s="168" t="s">
        <v>121</v>
      </c>
      <c r="B4" s="119"/>
      <c r="C4" s="119"/>
      <c r="D4" s="120"/>
      <c r="E4" s="122" t="s">
        <v>122</v>
      </c>
      <c r="F4" s="123"/>
      <c r="G4" s="123"/>
      <c r="H4" s="123"/>
      <c r="I4" s="123"/>
      <c r="J4" s="124"/>
      <c r="K4" s="121" t="s">
        <v>123</v>
      </c>
      <c r="L4" s="120"/>
      <c r="M4" s="118" t="s">
        <v>124</v>
      </c>
    </row>
    <row r="5" spans="1:13" ht="12.95" customHeight="1" x14ac:dyDescent="0.2">
      <c r="A5" s="169" t="s">
        <v>125</v>
      </c>
      <c r="B5" s="17"/>
      <c r="C5" s="17"/>
      <c r="D5" s="126"/>
      <c r="E5" s="127" t="s">
        <v>126</v>
      </c>
      <c r="F5" s="17"/>
      <c r="G5" s="17"/>
      <c r="H5" s="17"/>
      <c r="I5" s="17"/>
      <c r="J5" s="126"/>
      <c r="K5" s="127" t="s">
        <v>127</v>
      </c>
      <c r="L5" s="126"/>
      <c r="M5" s="125" t="s">
        <v>128</v>
      </c>
    </row>
    <row r="6" spans="1:13" ht="12.95" customHeight="1" x14ac:dyDescent="0.2">
      <c r="A6" s="168" t="s">
        <v>123</v>
      </c>
      <c r="B6" s="119"/>
      <c r="C6" s="119"/>
      <c r="D6" s="120"/>
      <c r="E6" s="122" t="s">
        <v>123</v>
      </c>
      <c r="F6" s="123"/>
      <c r="G6" s="123"/>
      <c r="H6" s="123"/>
      <c r="I6" s="123"/>
      <c r="J6" s="124"/>
      <c r="K6" s="121" t="s">
        <v>123</v>
      </c>
      <c r="L6" s="120"/>
      <c r="M6" s="118" t="s">
        <v>123</v>
      </c>
    </row>
    <row r="7" spans="1:13" s="5" customFormat="1" ht="12.95" customHeight="1" x14ac:dyDescent="0.2">
      <c r="A7" s="170" t="s">
        <v>129</v>
      </c>
      <c r="B7" s="134"/>
      <c r="C7" s="134"/>
      <c r="D7" s="130" t="s">
        <v>123</v>
      </c>
      <c r="E7" s="134"/>
      <c r="F7" s="134"/>
      <c r="G7" s="135"/>
      <c r="H7" s="133" t="s">
        <v>133</v>
      </c>
      <c r="I7" s="134"/>
      <c r="J7" s="134"/>
      <c r="K7" s="134"/>
      <c r="L7" s="134"/>
      <c r="M7" s="136"/>
    </row>
    <row r="8" spans="1:13" s="5" customFormat="1" ht="12.95" customHeight="1" x14ac:dyDescent="0.2">
      <c r="A8" s="170" t="s">
        <v>130</v>
      </c>
      <c r="B8" s="134"/>
      <c r="C8" s="134"/>
      <c r="D8" s="130" t="s">
        <v>123</v>
      </c>
      <c r="E8" s="134"/>
      <c r="F8" s="134"/>
      <c r="G8" s="135"/>
      <c r="H8" s="133" t="s">
        <v>134</v>
      </c>
      <c r="I8" s="134"/>
      <c r="J8" s="134"/>
      <c r="K8" s="134"/>
      <c r="L8" s="134"/>
      <c r="M8" s="137" t="str">
        <f>IF(M7=0,"",E28/M7)</f>
        <v/>
      </c>
    </row>
    <row r="9" spans="1:13" ht="12.95" customHeight="1" x14ac:dyDescent="0.2">
      <c r="A9" s="170" t="s">
        <v>131</v>
      </c>
      <c r="B9" s="128"/>
      <c r="C9" s="128"/>
      <c r="D9" s="130" t="s">
        <v>123</v>
      </c>
      <c r="E9" s="128"/>
      <c r="F9" s="128"/>
      <c r="G9" s="131"/>
      <c r="H9" s="133" t="s">
        <v>135</v>
      </c>
      <c r="I9" s="128"/>
      <c r="J9" s="128"/>
      <c r="K9" s="138" t="s">
        <v>123</v>
      </c>
      <c r="L9" s="128"/>
      <c r="M9" s="139"/>
    </row>
    <row r="10" spans="1:13" s="5" customFormat="1" ht="12.95" customHeight="1" x14ac:dyDescent="0.2">
      <c r="A10" s="169" t="s">
        <v>132</v>
      </c>
      <c r="B10" s="140"/>
      <c r="C10" s="140"/>
      <c r="D10" s="129" t="s">
        <v>123</v>
      </c>
      <c r="E10" s="140"/>
      <c r="F10" s="140"/>
      <c r="G10" s="141"/>
      <c r="H10" s="127" t="s">
        <v>136</v>
      </c>
      <c r="I10" s="140"/>
      <c r="J10" s="129" t="s">
        <v>123</v>
      </c>
      <c r="K10" s="17"/>
      <c r="L10" s="17"/>
      <c r="M10" s="27"/>
    </row>
    <row r="11" spans="1:13" ht="12.95" customHeight="1" thickBot="1" x14ac:dyDescent="0.25">
      <c r="A11" s="171" t="s">
        <v>123</v>
      </c>
      <c r="B11" s="113"/>
      <c r="C11" s="113"/>
      <c r="D11" s="113"/>
      <c r="E11" s="113"/>
      <c r="F11" s="113"/>
      <c r="G11" s="132"/>
      <c r="H11" s="142" t="s">
        <v>123</v>
      </c>
      <c r="I11" s="113"/>
      <c r="J11" s="113"/>
      <c r="K11" s="113"/>
      <c r="L11" s="113"/>
      <c r="M11" s="143"/>
    </row>
    <row r="12" spans="1:13" ht="28.5" customHeight="1" thickBot="1" x14ac:dyDescent="0.25">
      <c r="A12" s="172" t="s">
        <v>137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85"/>
    </row>
    <row r="13" spans="1:13" ht="12.95" customHeight="1" x14ac:dyDescent="0.2">
      <c r="A13" s="173" t="s">
        <v>138</v>
      </c>
      <c r="B13" s="15"/>
      <c r="C13" s="15"/>
      <c r="D13" s="15"/>
      <c r="E13" s="15"/>
      <c r="F13" s="15"/>
      <c r="G13" s="173" t="s">
        <v>139</v>
      </c>
      <c r="H13" s="15"/>
      <c r="I13" s="15"/>
      <c r="J13" s="15"/>
      <c r="K13" s="15"/>
      <c r="L13" s="15"/>
      <c r="M13" s="26"/>
    </row>
    <row r="14" spans="1:13" s="5" customFormat="1" ht="12.95" customHeight="1" x14ac:dyDescent="0.2">
      <c r="A14" s="174"/>
      <c r="B14" s="133" t="s">
        <v>140</v>
      </c>
      <c r="C14" s="134"/>
      <c r="D14" s="135"/>
      <c r="E14" s="147">
        <f>REKAPITULACE!C17</f>
        <v>0</v>
      </c>
      <c r="F14" s="134"/>
      <c r="G14" s="177" t="s">
        <v>155</v>
      </c>
      <c r="H14" s="151"/>
      <c r="I14" s="151"/>
      <c r="J14" s="152"/>
      <c r="K14" s="155"/>
      <c r="L14" s="156" t="s">
        <v>156</v>
      </c>
      <c r="M14" s="180">
        <f>E20*K14/100</f>
        <v>0</v>
      </c>
    </row>
    <row r="15" spans="1:13" s="5" customFormat="1" ht="12.95" customHeight="1" x14ac:dyDescent="0.2">
      <c r="A15" s="175"/>
      <c r="B15" s="133" t="s">
        <v>141</v>
      </c>
      <c r="C15" s="134"/>
      <c r="D15" s="135"/>
      <c r="E15" s="147">
        <f>REKAPITULACE!D17</f>
        <v>0</v>
      </c>
      <c r="F15" s="134"/>
      <c r="G15" s="177" t="s">
        <v>157</v>
      </c>
      <c r="H15" s="151"/>
      <c r="I15" s="151"/>
      <c r="J15" s="152"/>
      <c r="K15" s="155"/>
      <c r="L15" s="156" t="s">
        <v>156</v>
      </c>
      <c r="M15" s="180">
        <f>E20*K15/100</f>
        <v>0</v>
      </c>
    </row>
    <row r="16" spans="1:13" s="5" customFormat="1" ht="12.95" customHeight="1" x14ac:dyDescent="0.2">
      <c r="A16" s="176" t="s">
        <v>142</v>
      </c>
      <c r="B16" s="149" t="s">
        <v>143</v>
      </c>
      <c r="C16" s="134"/>
      <c r="D16" s="135"/>
      <c r="E16" s="147">
        <v>0</v>
      </c>
      <c r="F16" s="134"/>
      <c r="G16" s="177" t="s">
        <v>158</v>
      </c>
      <c r="H16" s="151"/>
      <c r="I16" s="151"/>
      <c r="J16" s="152"/>
      <c r="K16" s="155"/>
      <c r="L16" s="156" t="s">
        <v>156</v>
      </c>
      <c r="M16" s="180">
        <f>E20*K16/100</f>
        <v>0</v>
      </c>
    </row>
    <row r="17" spans="1:13" s="5" customFormat="1" ht="12.95" customHeight="1" x14ac:dyDescent="0.2">
      <c r="A17" s="176" t="s">
        <v>144</v>
      </c>
      <c r="B17" s="149" t="s">
        <v>145</v>
      </c>
      <c r="C17" s="134"/>
      <c r="D17" s="135"/>
      <c r="E17" s="147">
        <f>REKAPITULACE!E10</f>
        <v>0</v>
      </c>
      <c r="F17" s="134"/>
      <c r="G17" s="177" t="s">
        <v>159</v>
      </c>
      <c r="H17" s="151"/>
      <c r="I17" s="151"/>
      <c r="J17" s="152"/>
      <c r="K17" s="155"/>
      <c r="L17" s="156" t="s">
        <v>156</v>
      </c>
      <c r="M17" s="180">
        <f>E20*K17/100</f>
        <v>0</v>
      </c>
    </row>
    <row r="18" spans="1:13" s="5" customFormat="1" ht="12.95" customHeight="1" x14ac:dyDescent="0.2">
      <c r="A18" s="176" t="s">
        <v>146</v>
      </c>
      <c r="B18" s="149" t="s">
        <v>147</v>
      </c>
      <c r="C18" s="134"/>
      <c r="D18" s="135"/>
      <c r="E18" s="147">
        <f>REKAPITULACE!E15</f>
        <v>0</v>
      </c>
      <c r="F18" s="134"/>
      <c r="G18" s="177" t="s">
        <v>160</v>
      </c>
      <c r="H18" s="151"/>
      <c r="I18" s="151"/>
      <c r="J18" s="152"/>
      <c r="K18" s="155"/>
      <c r="L18" s="156" t="s">
        <v>156</v>
      </c>
      <c r="M18" s="180">
        <f>E20*K18/100</f>
        <v>0</v>
      </c>
    </row>
    <row r="19" spans="1:13" s="5" customFormat="1" ht="12.95" customHeight="1" x14ac:dyDescent="0.2">
      <c r="A19" s="176" t="s">
        <v>148</v>
      </c>
      <c r="B19" s="149" t="s">
        <v>149</v>
      </c>
      <c r="C19" s="134"/>
      <c r="D19" s="135"/>
      <c r="E19" s="147">
        <v>0</v>
      </c>
      <c r="F19" s="134"/>
      <c r="G19" s="177" t="s">
        <v>161</v>
      </c>
      <c r="H19" s="151"/>
      <c r="I19" s="151"/>
      <c r="J19" s="152"/>
      <c r="K19" s="155"/>
      <c r="L19" s="156" t="s">
        <v>156</v>
      </c>
      <c r="M19" s="180">
        <f>E20*K19/100</f>
        <v>0</v>
      </c>
    </row>
    <row r="20" spans="1:13" s="5" customFormat="1" ht="12.95" customHeight="1" x14ac:dyDescent="0.2">
      <c r="A20" s="177" t="s">
        <v>150</v>
      </c>
      <c r="B20" s="150"/>
      <c r="C20" s="150"/>
      <c r="D20" s="157"/>
      <c r="E20" s="147">
        <f>SUM(E16:E19)</f>
        <v>0</v>
      </c>
      <c r="F20" s="134"/>
      <c r="G20" s="177" t="s">
        <v>162</v>
      </c>
      <c r="H20" s="151"/>
      <c r="I20" s="151"/>
      <c r="J20" s="152"/>
      <c r="K20" s="155"/>
      <c r="L20" s="156" t="s">
        <v>156</v>
      </c>
      <c r="M20" s="180">
        <f>E20*K20/100</f>
        <v>0</v>
      </c>
    </row>
    <row r="21" spans="1:13" s="5" customFormat="1" ht="12.95" customHeight="1" x14ac:dyDescent="0.2">
      <c r="A21" s="177" t="s">
        <v>151</v>
      </c>
      <c r="B21" s="150"/>
      <c r="C21" s="150"/>
      <c r="D21" s="157"/>
      <c r="E21" s="147">
        <v>0</v>
      </c>
      <c r="F21" s="134"/>
      <c r="G21" s="177" t="s">
        <v>163</v>
      </c>
      <c r="H21" s="151"/>
      <c r="I21" s="151"/>
      <c r="J21" s="152"/>
      <c r="K21" s="155"/>
      <c r="L21" s="156" t="s">
        <v>156</v>
      </c>
      <c r="M21" s="180">
        <f>E20*K21/100</f>
        <v>0</v>
      </c>
    </row>
    <row r="22" spans="1:13" s="5" customFormat="1" ht="12.95" customHeight="1" x14ac:dyDescent="0.2">
      <c r="A22" s="177" t="s">
        <v>152</v>
      </c>
      <c r="B22" s="150"/>
      <c r="C22" s="150"/>
      <c r="D22" s="157"/>
      <c r="E22" s="147">
        <v>0</v>
      </c>
      <c r="F22" s="134"/>
      <c r="G22" s="177" t="s">
        <v>164</v>
      </c>
      <c r="H22" s="151"/>
      <c r="I22" s="151"/>
      <c r="J22" s="152"/>
      <c r="K22" s="155"/>
      <c r="L22" s="156" t="s">
        <v>156</v>
      </c>
      <c r="M22" s="180">
        <f>E20*K22/100</f>
        <v>0</v>
      </c>
    </row>
    <row r="23" spans="1:13" s="5" customFormat="1" ht="12.95" customHeight="1" thickBot="1" x14ac:dyDescent="0.25">
      <c r="A23" s="177" t="s">
        <v>153</v>
      </c>
      <c r="B23" s="150"/>
      <c r="C23" s="150"/>
      <c r="D23" s="157"/>
      <c r="E23" s="147">
        <v>0</v>
      </c>
      <c r="F23" s="134"/>
      <c r="G23" s="178"/>
      <c r="H23" s="154"/>
      <c r="I23" s="154"/>
      <c r="J23" s="146"/>
      <c r="K23" s="158"/>
      <c r="L23" s="159" t="s">
        <v>156</v>
      </c>
      <c r="M23" s="181">
        <f>E20*K23/100</f>
        <v>0</v>
      </c>
    </row>
    <row r="24" spans="1:13" s="5" customFormat="1" ht="12.95" customHeight="1" x14ac:dyDescent="0.2">
      <c r="A24" s="177" t="s">
        <v>154</v>
      </c>
      <c r="B24" s="150"/>
      <c r="C24" s="150"/>
      <c r="D24" s="150"/>
      <c r="E24" s="147">
        <f>SUM(E20:E23)</f>
        <v>0</v>
      </c>
      <c r="F24" s="134"/>
      <c r="G24" s="173" t="s">
        <v>165</v>
      </c>
      <c r="H24" s="15"/>
      <c r="I24" s="15"/>
      <c r="J24" s="15"/>
      <c r="K24" s="15"/>
      <c r="L24" s="15"/>
      <c r="M24" s="182"/>
    </row>
    <row r="25" spans="1:13" s="5" customFormat="1" ht="12.95" customHeight="1" x14ac:dyDescent="0.2">
      <c r="A25" s="177" t="s">
        <v>167</v>
      </c>
      <c r="B25" s="151"/>
      <c r="C25" s="151"/>
      <c r="D25" s="152"/>
      <c r="E25" s="147">
        <f>SUM(M14:M23)</f>
        <v>0</v>
      </c>
      <c r="F25" s="128"/>
      <c r="G25" s="177"/>
      <c r="H25" s="150"/>
      <c r="I25" s="150"/>
      <c r="J25" s="157"/>
      <c r="K25" s="155"/>
      <c r="L25" s="156" t="s">
        <v>156</v>
      </c>
      <c r="M25" s="180">
        <f>E20*K25/100</f>
        <v>0</v>
      </c>
    </row>
    <row r="26" spans="1:13" s="5" customFormat="1" ht="12.95" customHeight="1" thickBot="1" x14ac:dyDescent="0.25">
      <c r="A26" s="177" t="s">
        <v>168</v>
      </c>
      <c r="B26" s="151"/>
      <c r="C26" s="151"/>
      <c r="D26" s="152"/>
      <c r="E26" s="147">
        <f>SUM(M25:M26)</f>
        <v>0</v>
      </c>
      <c r="F26" s="128"/>
      <c r="G26" s="178"/>
      <c r="H26" s="153"/>
      <c r="I26" s="153"/>
      <c r="J26" s="161"/>
      <c r="K26" s="158"/>
      <c r="L26" s="159" t="s">
        <v>156</v>
      </c>
      <c r="M26" s="181">
        <f>E20*K26/100</f>
        <v>0</v>
      </c>
    </row>
    <row r="27" spans="1:13" s="5" customFormat="1" ht="12.95" customHeight="1" thickBot="1" x14ac:dyDescent="0.25">
      <c r="A27" s="178" t="s">
        <v>169</v>
      </c>
      <c r="B27" s="154"/>
      <c r="C27" s="154"/>
      <c r="D27" s="146"/>
      <c r="E27" s="160">
        <f>SUM(M28:M28)</f>
        <v>0</v>
      </c>
      <c r="F27" s="17"/>
      <c r="G27" s="173" t="s">
        <v>166</v>
      </c>
      <c r="H27" s="162"/>
      <c r="I27" s="162"/>
      <c r="J27" s="162"/>
      <c r="K27" s="162"/>
      <c r="L27" s="162"/>
      <c r="M27" s="183"/>
    </row>
    <row r="28" spans="1:13" s="5" customFormat="1" ht="12.95" customHeight="1" thickBot="1" x14ac:dyDescent="0.25">
      <c r="A28" s="179" t="s">
        <v>170</v>
      </c>
      <c r="B28" s="163"/>
      <c r="C28" s="163"/>
      <c r="D28" s="164"/>
      <c r="E28" s="165">
        <f>SUM(E24:E27)</f>
        <v>0</v>
      </c>
      <c r="F28" s="115"/>
      <c r="G28" s="178"/>
      <c r="H28" s="153"/>
      <c r="I28" s="153"/>
      <c r="J28" s="161"/>
      <c r="K28" s="158"/>
      <c r="L28" s="159" t="s">
        <v>156</v>
      </c>
      <c r="M28" s="181">
        <f>E20*K28/100</f>
        <v>0</v>
      </c>
    </row>
    <row r="29" spans="1:13" s="6" customFormat="1" ht="12.95" customHeight="1" x14ac:dyDescent="0.2">
      <c r="A29" s="184" t="s">
        <v>171</v>
      </c>
      <c r="B29" s="185"/>
      <c r="C29" s="185"/>
      <c r="D29" s="186"/>
      <c r="E29" s="187" t="s">
        <v>172</v>
      </c>
      <c r="F29" s="185"/>
      <c r="G29" s="186"/>
      <c r="H29" s="187" t="s">
        <v>173</v>
      </c>
      <c r="I29" s="185"/>
      <c r="J29" s="185"/>
      <c r="K29" s="185"/>
      <c r="L29" s="185"/>
      <c r="M29" s="188"/>
    </row>
    <row r="30" spans="1:13" s="5" customFormat="1" ht="12.95" customHeight="1" x14ac:dyDescent="0.2">
      <c r="A30" s="189" t="s">
        <v>123</v>
      </c>
      <c r="B30" s="17"/>
      <c r="C30" s="17"/>
      <c r="D30" s="126"/>
      <c r="E30" s="190" t="s">
        <v>174</v>
      </c>
      <c r="F30" s="153"/>
      <c r="G30" s="126"/>
      <c r="H30" s="190" t="s">
        <v>174</v>
      </c>
      <c r="I30" s="153"/>
      <c r="J30" s="17"/>
      <c r="K30" s="17"/>
      <c r="L30" s="17"/>
      <c r="M30" s="192"/>
    </row>
    <row r="31" spans="1:13" s="5" customFormat="1" ht="12.95" customHeight="1" x14ac:dyDescent="0.2">
      <c r="A31" s="193" t="s">
        <v>175</v>
      </c>
      <c r="B31" s="4"/>
      <c r="C31" s="191"/>
      <c r="D31" s="194"/>
      <c r="E31" s="190" t="s">
        <v>175</v>
      </c>
      <c r="F31" s="191"/>
      <c r="G31" s="194"/>
      <c r="H31" s="190" t="s">
        <v>175</v>
      </c>
      <c r="I31" s="191"/>
      <c r="J31" s="4"/>
      <c r="K31" s="4"/>
      <c r="L31" s="4"/>
      <c r="M31" s="195"/>
    </row>
    <row r="32" spans="1:13" s="5" customFormat="1" ht="12.95" customHeight="1" x14ac:dyDescent="0.2">
      <c r="A32" s="193"/>
      <c r="B32" s="4"/>
      <c r="C32" s="4"/>
      <c r="D32" s="194"/>
      <c r="E32" s="198" t="s">
        <v>176</v>
      </c>
      <c r="F32" s="4"/>
      <c r="G32" s="194"/>
      <c r="H32" s="198" t="s">
        <v>176</v>
      </c>
      <c r="I32" s="4"/>
      <c r="J32" s="4"/>
      <c r="K32" s="4"/>
      <c r="L32" s="4"/>
      <c r="M32" s="195"/>
    </row>
    <row r="33" spans="1:13" x14ac:dyDescent="0.2">
      <c r="A33" s="196"/>
      <c r="B33" s="145"/>
      <c r="C33" s="145"/>
      <c r="D33" s="197"/>
      <c r="E33" s="199"/>
      <c r="F33" s="145"/>
      <c r="G33" s="197"/>
      <c r="H33" s="199"/>
      <c r="I33" s="145"/>
      <c r="J33" s="145"/>
      <c r="K33" s="145"/>
      <c r="L33" s="145"/>
      <c r="M33" s="200"/>
    </row>
    <row r="34" spans="1:13" s="5" customFormat="1" ht="56.25" customHeight="1" thickBot="1" x14ac:dyDescent="0.25">
      <c r="A34" s="196"/>
      <c r="B34" s="145"/>
      <c r="C34" s="145"/>
      <c r="D34" s="197"/>
      <c r="E34" s="199"/>
      <c r="F34" s="145"/>
      <c r="G34" s="197"/>
      <c r="H34" s="199"/>
      <c r="I34" s="145"/>
      <c r="J34" s="145"/>
      <c r="K34" s="145"/>
      <c r="L34" s="145"/>
      <c r="M34" s="200"/>
    </row>
    <row r="35" spans="1:13" s="5" customFormat="1" ht="12.95" customHeight="1" x14ac:dyDescent="0.2">
      <c r="A35" s="201" t="s">
        <v>177</v>
      </c>
      <c r="B35" s="202"/>
      <c r="C35" s="202"/>
      <c r="D35" s="203"/>
      <c r="E35" s="206">
        <v>21</v>
      </c>
      <c r="F35" s="15"/>
      <c r="G35" s="204" t="s">
        <v>178</v>
      </c>
      <c r="H35" s="210">
        <f>E28-H37</f>
        <v>0</v>
      </c>
      <c r="I35" s="15"/>
      <c r="J35" s="15"/>
      <c r="K35" s="15"/>
      <c r="L35" s="15"/>
      <c r="M35" s="205" t="s">
        <v>179</v>
      </c>
    </row>
    <row r="36" spans="1:13" s="5" customFormat="1" ht="12.95" customHeight="1" x14ac:dyDescent="0.2">
      <c r="A36" s="177" t="s">
        <v>180</v>
      </c>
      <c r="B36" s="151"/>
      <c r="C36" s="151"/>
      <c r="D36" s="152"/>
      <c r="E36" s="208">
        <v>21</v>
      </c>
      <c r="F36" s="128"/>
      <c r="G36" s="148" t="s">
        <v>178</v>
      </c>
      <c r="H36" s="147">
        <f>H35*E36/100</f>
        <v>0</v>
      </c>
      <c r="I36" s="128"/>
      <c r="J36" s="128"/>
      <c r="K36" s="128"/>
      <c r="L36" s="128"/>
      <c r="M36" s="207" t="s">
        <v>179</v>
      </c>
    </row>
    <row r="37" spans="1:13" s="5" customFormat="1" ht="12.95" customHeight="1" x14ac:dyDescent="0.2">
      <c r="A37" s="177" t="s">
        <v>177</v>
      </c>
      <c r="B37" s="151"/>
      <c r="C37" s="151"/>
      <c r="D37" s="152"/>
      <c r="E37" s="208">
        <v>15</v>
      </c>
      <c r="F37" s="128"/>
      <c r="G37" s="148" t="s">
        <v>178</v>
      </c>
      <c r="H37" s="147">
        <v>0</v>
      </c>
      <c r="I37" s="209"/>
      <c r="J37" s="209"/>
      <c r="K37" s="209"/>
      <c r="L37" s="209"/>
      <c r="M37" s="207" t="s">
        <v>179</v>
      </c>
    </row>
    <row r="38" spans="1:13" s="5" customFormat="1" ht="12.95" customHeight="1" x14ac:dyDescent="0.2">
      <c r="A38" s="177" t="s">
        <v>180</v>
      </c>
      <c r="B38" s="151"/>
      <c r="C38" s="151"/>
      <c r="D38" s="152"/>
      <c r="E38" s="208">
        <v>15</v>
      </c>
      <c r="F38" s="128"/>
      <c r="G38" s="148" t="s">
        <v>178</v>
      </c>
      <c r="H38" s="147">
        <f>H37*E38/100</f>
        <v>0</v>
      </c>
      <c r="I38" s="128"/>
      <c r="J38" s="128"/>
      <c r="K38" s="128"/>
      <c r="L38" s="128"/>
      <c r="M38" s="207" t="s">
        <v>179</v>
      </c>
    </row>
    <row r="39" spans="1:13" s="214" customFormat="1" ht="19.5" customHeight="1" thickBot="1" x14ac:dyDescent="0.3">
      <c r="A39" s="212" t="s">
        <v>181</v>
      </c>
      <c r="B39" s="213"/>
      <c r="C39" s="213"/>
      <c r="D39" s="213"/>
      <c r="E39" s="213"/>
      <c r="F39" s="213"/>
      <c r="G39" s="213"/>
      <c r="H39" s="215">
        <f>SUM(H35:H38)</f>
        <v>0</v>
      </c>
      <c r="I39" s="211"/>
      <c r="J39" s="211"/>
      <c r="K39" s="211"/>
      <c r="L39" s="211"/>
      <c r="M39" s="216" t="s">
        <v>179</v>
      </c>
    </row>
    <row r="40" spans="1:13" s="5" customFormat="1" ht="12.95" customHeight="1" x14ac:dyDescent="0.2"/>
    <row r="41" spans="1:13" s="5" customFormat="1" ht="12.95" customHeight="1" x14ac:dyDescent="0.2">
      <c r="A41" s="191" t="s">
        <v>182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K6:L6"/>
    <mergeCell ref="E6:J6"/>
    <mergeCell ref="A1:M1"/>
    <mergeCell ref="A2:M2"/>
    <mergeCell ref="A3:D3"/>
    <mergeCell ref="E3:J3"/>
    <mergeCell ref="K3:L3"/>
    <mergeCell ref="A4:D4"/>
    <mergeCell ref="K4:L4"/>
    <mergeCell ref="E4:J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D1AAF-2A4A-4391-A54B-CDF7BBCEBA65}">
  <dimension ref="A1:E17"/>
  <sheetViews>
    <sheetView workbookViewId="0">
      <selection activeCell="C6" sqref="C6:E6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3" t="s">
        <v>0</v>
      </c>
      <c r="B1" s="4"/>
      <c r="C1" s="4"/>
      <c r="D1" s="3" t="s">
        <v>1</v>
      </c>
      <c r="E1" s="4"/>
    </row>
    <row r="2" spans="1:5" s="2" customFormat="1" x14ac:dyDescent="0.2">
      <c r="A2" s="3" t="s">
        <v>2</v>
      </c>
      <c r="B2" s="4"/>
      <c r="C2" s="4"/>
      <c r="D2" s="3" t="s">
        <v>3</v>
      </c>
      <c r="E2" s="4"/>
    </row>
    <row r="3" spans="1:5" s="1" customFormat="1" ht="9.75" x14ac:dyDescent="0.2"/>
    <row r="4" spans="1:5" s="6" customFormat="1" x14ac:dyDescent="0.2">
      <c r="A4" s="7" t="s">
        <v>105</v>
      </c>
      <c r="B4" s="4"/>
      <c r="C4" s="4"/>
      <c r="D4" s="4"/>
      <c r="E4" s="4"/>
    </row>
    <row r="5" spans="1:5" s="1" customFormat="1" ht="10.5" thickBot="1" x14ac:dyDescent="0.25"/>
    <row r="6" spans="1:5" s="1" customFormat="1" ht="9.75" customHeight="1" x14ac:dyDescent="0.2">
      <c r="A6" s="86" t="s">
        <v>106</v>
      </c>
      <c r="B6" s="88" t="s">
        <v>107</v>
      </c>
      <c r="C6" s="25" t="s">
        <v>108</v>
      </c>
      <c r="D6" s="15"/>
      <c r="E6" s="26"/>
    </row>
    <row r="7" spans="1:5" s="1" customFormat="1" ht="9.75" customHeight="1" thickBot="1" x14ac:dyDescent="0.25">
      <c r="A7" s="87"/>
      <c r="B7" s="89"/>
      <c r="C7" s="90" t="s">
        <v>18</v>
      </c>
      <c r="D7" s="91" t="s">
        <v>23</v>
      </c>
      <c r="E7" s="92" t="s">
        <v>109</v>
      </c>
    </row>
    <row r="8" spans="1:5" s="30" customFormat="1" ht="11.25" x14ac:dyDescent="0.2">
      <c r="A8" s="93"/>
      <c r="B8" s="96" t="s">
        <v>33</v>
      </c>
      <c r="C8" s="94"/>
      <c r="D8" s="94"/>
      <c r="E8" s="95"/>
    </row>
    <row r="9" spans="1:5" s="30" customFormat="1" ht="11.25" x14ac:dyDescent="0.2">
      <c r="A9" s="97">
        <v>713</v>
      </c>
      <c r="B9" s="43" t="s">
        <v>110</v>
      </c>
      <c r="C9" s="98">
        <f>ROZPOČET!G19</f>
        <v>0</v>
      </c>
      <c r="D9" s="98">
        <f>ROZPOČET!I19</f>
        <v>0</v>
      </c>
      <c r="E9" s="99">
        <f>C9+D9</f>
        <v>0</v>
      </c>
    </row>
    <row r="10" spans="1:5" s="30" customFormat="1" ht="12" thickBot="1" x14ac:dyDescent="0.25">
      <c r="A10" s="100"/>
      <c r="B10" s="101" t="s">
        <v>111</v>
      </c>
      <c r="C10" s="102">
        <f>SUM(C9:C9)</f>
        <v>0</v>
      </c>
      <c r="D10" s="102">
        <f>SUM(D9:D9)</f>
        <v>0</v>
      </c>
      <c r="E10" s="103">
        <f>SUM(E9:E9)</f>
        <v>0</v>
      </c>
    </row>
    <row r="11" spans="1:5" s="1" customFormat="1" ht="10.5" thickBot="1" x14ac:dyDescent="0.25"/>
    <row r="12" spans="1:5" s="30" customFormat="1" ht="11.25" x14ac:dyDescent="0.2">
      <c r="A12" s="93"/>
      <c r="B12" s="96" t="s">
        <v>51</v>
      </c>
      <c r="C12" s="94"/>
      <c r="D12" s="94"/>
      <c r="E12" s="95"/>
    </row>
    <row r="13" spans="1:5" s="30" customFormat="1" ht="11.25" x14ac:dyDescent="0.2">
      <c r="A13" s="97">
        <v>720</v>
      </c>
      <c r="B13" s="43" t="s">
        <v>112</v>
      </c>
      <c r="C13" s="98">
        <f>ROZPOČET!G36</f>
        <v>0</v>
      </c>
      <c r="D13" s="98">
        <f>ROZPOČET!I36</f>
        <v>0</v>
      </c>
      <c r="E13" s="99">
        <f>C13+D13</f>
        <v>0</v>
      </c>
    </row>
    <row r="14" spans="1:5" s="30" customFormat="1" ht="11.25" x14ac:dyDescent="0.2">
      <c r="A14" s="104">
        <v>730</v>
      </c>
      <c r="B14" s="105" t="s">
        <v>113</v>
      </c>
      <c r="C14" s="106">
        <f>ROZPOČET!G41+ROZPOČET!G52+ROZPOČET!G56</f>
        <v>0</v>
      </c>
      <c r="D14" s="106">
        <f>ROZPOČET!I41+ROZPOČET!I52+ROZPOČET!I56</f>
        <v>0</v>
      </c>
      <c r="E14" s="107">
        <f>C14+D14</f>
        <v>0</v>
      </c>
    </row>
    <row r="15" spans="1:5" s="30" customFormat="1" ht="12" thickBot="1" x14ac:dyDescent="0.25">
      <c r="A15" s="100"/>
      <c r="B15" s="101" t="s">
        <v>114</v>
      </c>
      <c r="C15" s="102">
        <f>SUM(C13:C14)</f>
        <v>0</v>
      </c>
      <c r="D15" s="102">
        <f>SUM(D13:D14)</f>
        <v>0</v>
      </c>
      <c r="E15" s="103">
        <f>SUM(E13:E14)</f>
        <v>0</v>
      </c>
    </row>
    <row r="16" spans="1:5" s="1" customFormat="1" ht="10.5" thickBot="1" x14ac:dyDescent="0.25"/>
    <row r="17" spans="1:5" s="30" customFormat="1" ht="12" thickBot="1" x14ac:dyDescent="0.25">
      <c r="A17" s="108"/>
      <c r="B17" s="109" t="s">
        <v>115</v>
      </c>
      <c r="C17" s="110">
        <f>C10+C15</f>
        <v>0</v>
      </c>
      <c r="D17" s="110">
        <f>D10+D15</f>
        <v>0</v>
      </c>
      <c r="E17" s="111">
        <f>E10+E15</f>
        <v>0</v>
      </c>
    </row>
  </sheetData>
  <mergeCells count="8">
    <mergeCell ref="A1:C1"/>
    <mergeCell ref="D1:E1"/>
    <mergeCell ref="A2:C2"/>
    <mergeCell ref="D2:E2"/>
    <mergeCell ref="A4:E4"/>
    <mergeCell ref="A6:A7"/>
    <mergeCell ref="B6:B7"/>
    <mergeCell ref="C6:E6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E549B-2498-4E8E-AD59-2F6FC8EC3161}">
  <dimension ref="A1:M58"/>
  <sheetViews>
    <sheetView tabSelected="1" workbookViewId="0">
      <selection activeCell="E12" sqref="E12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  <col min="10" max="13" width="9" customWidth="1"/>
  </cols>
  <sheetData>
    <row r="1" spans="1:13" s="2" customFormat="1" x14ac:dyDescent="0.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3" t="s">
        <v>1</v>
      </c>
      <c r="M1" s="4"/>
    </row>
    <row r="2" spans="1:13" s="2" customFormat="1" x14ac:dyDescent="0.2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3</v>
      </c>
      <c r="M2" s="4"/>
    </row>
    <row r="3" spans="1:13" s="1" customFormat="1" ht="9.75" x14ac:dyDescent="0.2"/>
    <row r="4" spans="1:13" s="5" customFormat="1" x14ac:dyDescent="0.2">
      <c r="A4" s="7" t="s">
        <v>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s="1" customFormat="1" ht="10.5" thickBot="1" x14ac:dyDescent="0.25"/>
    <row r="6" spans="1:13" s="1" customFormat="1" ht="9.75" customHeight="1" x14ac:dyDescent="0.2">
      <c r="A6" s="8" t="s">
        <v>5</v>
      </c>
      <c r="B6" s="11" t="s">
        <v>9</v>
      </c>
      <c r="C6" s="11" t="s">
        <v>11</v>
      </c>
      <c r="D6" s="11" t="s">
        <v>13</v>
      </c>
      <c r="E6" s="11" t="s">
        <v>15</v>
      </c>
      <c r="F6" s="14" t="s">
        <v>17</v>
      </c>
      <c r="G6" s="15"/>
      <c r="H6" s="15"/>
      <c r="I6" s="15"/>
      <c r="J6" s="25" t="s">
        <v>26</v>
      </c>
      <c r="K6" s="15"/>
      <c r="L6" s="15"/>
      <c r="M6" s="26"/>
    </row>
    <row r="7" spans="1:13" s="1" customFormat="1" ht="9.75" customHeight="1" x14ac:dyDescent="0.2">
      <c r="A7" s="9" t="s">
        <v>6</v>
      </c>
      <c r="B7" s="12"/>
      <c r="C7" s="12"/>
      <c r="D7" s="12"/>
      <c r="E7" s="12"/>
      <c r="F7" s="16" t="s">
        <v>18</v>
      </c>
      <c r="G7" s="17"/>
      <c r="H7" s="22" t="s">
        <v>23</v>
      </c>
      <c r="I7" s="17"/>
      <c r="J7" s="22" t="s">
        <v>27</v>
      </c>
      <c r="K7" s="17"/>
      <c r="L7" s="22" t="s">
        <v>30</v>
      </c>
      <c r="M7" s="27"/>
    </row>
    <row r="8" spans="1:13" s="1" customFormat="1" ht="9.75" customHeight="1" x14ac:dyDescent="0.2">
      <c r="A8" s="9" t="s">
        <v>7</v>
      </c>
      <c r="B8" s="12"/>
      <c r="C8" s="12"/>
      <c r="D8" s="12"/>
      <c r="E8" s="12"/>
      <c r="F8" s="18" t="s">
        <v>19</v>
      </c>
      <c r="G8" s="20" t="s">
        <v>21</v>
      </c>
      <c r="H8" s="23" t="s">
        <v>19</v>
      </c>
      <c r="I8" s="20" t="s">
        <v>21</v>
      </c>
      <c r="J8" s="23" t="s">
        <v>19</v>
      </c>
      <c r="K8" s="20" t="s">
        <v>21</v>
      </c>
      <c r="L8" s="23" t="s">
        <v>19</v>
      </c>
      <c r="M8" s="28" t="s">
        <v>21</v>
      </c>
    </row>
    <row r="9" spans="1:13" s="1" customFormat="1" ht="9.75" customHeight="1" thickBot="1" x14ac:dyDescent="0.25">
      <c r="A9" s="10" t="s">
        <v>8</v>
      </c>
      <c r="B9" s="13" t="s">
        <v>10</v>
      </c>
      <c r="C9" s="13" t="s">
        <v>12</v>
      </c>
      <c r="D9" s="13" t="s">
        <v>14</v>
      </c>
      <c r="E9" s="13" t="s">
        <v>16</v>
      </c>
      <c r="F9" s="19" t="s">
        <v>20</v>
      </c>
      <c r="G9" s="21" t="s">
        <v>22</v>
      </c>
      <c r="H9" s="24" t="s">
        <v>24</v>
      </c>
      <c r="I9" s="21" t="s">
        <v>25</v>
      </c>
      <c r="J9" s="24" t="s">
        <v>28</v>
      </c>
      <c r="K9" s="21" t="s">
        <v>29</v>
      </c>
      <c r="L9" s="24" t="s">
        <v>31</v>
      </c>
      <c r="M9" s="29" t="s">
        <v>32</v>
      </c>
    </row>
    <row r="10" spans="1:13" s="31" customFormat="1" ht="11.25" x14ac:dyDescent="0.2">
      <c r="A10" s="33"/>
      <c r="B10" s="32"/>
      <c r="C10" s="34" t="s">
        <v>33</v>
      </c>
      <c r="D10" s="32"/>
      <c r="E10" s="32"/>
      <c r="F10" s="35"/>
      <c r="G10" s="36"/>
      <c r="H10" s="37"/>
      <c r="J10" s="37"/>
      <c r="K10" s="36"/>
      <c r="L10" s="37"/>
      <c r="M10" s="38"/>
    </row>
    <row r="11" spans="1:13" s="31" customFormat="1" ht="11.25" x14ac:dyDescent="0.2">
      <c r="A11" s="41"/>
      <c r="B11" s="42" t="s">
        <v>34</v>
      </c>
      <c r="C11" s="43" t="s">
        <v>35</v>
      </c>
      <c r="D11" s="40"/>
      <c r="E11" s="40"/>
      <c r="F11" s="44"/>
      <c r="G11" s="45"/>
      <c r="H11" s="46"/>
      <c r="I11" s="39"/>
      <c r="J11" s="46"/>
      <c r="K11" s="45"/>
      <c r="L11" s="46"/>
      <c r="M11" s="47"/>
    </row>
    <row r="12" spans="1:13" s="1" customFormat="1" ht="9.75" x14ac:dyDescent="0.2">
      <c r="A12" s="48">
        <v>1</v>
      </c>
      <c r="B12" s="49" t="s">
        <v>36</v>
      </c>
      <c r="C12" s="50" t="s">
        <v>37</v>
      </c>
      <c r="D12" s="51" t="s">
        <v>38</v>
      </c>
      <c r="E12" s="52">
        <v>95</v>
      </c>
      <c r="F12" s="53"/>
      <c r="G12" s="54">
        <f>E12*F12</f>
        <v>0</v>
      </c>
      <c r="H12" s="55"/>
      <c r="I12" s="54">
        <f>E12*H12</f>
        <v>0</v>
      </c>
      <c r="J12" s="56">
        <v>0</v>
      </c>
      <c r="K12" s="57">
        <f>E12*J12</f>
        <v>0</v>
      </c>
      <c r="L12" s="56">
        <v>0</v>
      </c>
      <c r="M12" s="58">
        <f>E12*L12</f>
        <v>0</v>
      </c>
    </row>
    <row r="13" spans="1:13" s="1" customFormat="1" ht="9.75" x14ac:dyDescent="0.2">
      <c r="A13" s="48">
        <f>A12+1</f>
        <v>2</v>
      </c>
      <c r="B13" s="49">
        <v>71311</v>
      </c>
      <c r="C13" s="50" t="s">
        <v>39</v>
      </c>
      <c r="D13" s="51" t="s">
        <v>40</v>
      </c>
      <c r="E13" s="52">
        <v>35</v>
      </c>
      <c r="F13" s="53"/>
      <c r="G13" s="54">
        <f>E13*F13</f>
        <v>0</v>
      </c>
      <c r="H13" s="55"/>
      <c r="I13" s="54">
        <f>E13*H13</f>
        <v>0</v>
      </c>
      <c r="J13" s="56">
        <v>0</v>
      </c>
      <c r="K13" s="57">
        <f>E13*J13</f>
        <v>0</v>
      </c>
      <c r="L13" s="56">
        <v>0</v>
      </c>
      <c r="M13" s="58">
        <f>E13*L13</f>
        <v>0</v>
      </c>
    </row>
    <row r="14" spans="1:13" s="1" customFormat="1" ht="9.75" x14ac:dyDescent="0.2">
      <c r="A14" s="48">
        <f>A13+1</f>
        <v>3</v>
      </c>
      <c r="B14" s="49">
        <v>71312</v>
      </c>
      <c r="C14" s="50" t="s">
        <v>41</v>
      </c>
      <c r="D14" s="51" t="s">
        <v>40</v>
      </c>
      <c r="E14" s="52">
        <v>45</v>
      </c>
      <c r="F14" s="53"/>
      <c r="G14" s="54">
        <f>E14*F14</f>
        <v>0</v>
      </c>
      <c r="H14" s="55"/>
      <c r="I14" s="54">
        <f>E14*H14</f>
        <v>0</v>
      </c>
      <c r="J14" s="56">
        <v>0</v>
      </c>
      <c r="K14" s="57">
        <f>E14*J14</f>
        <v>0</v>
      </c>
      <c r="L14" s="56">
        <v>0</v>
      </c>
      <c r="M14" s="58">
        <f>E14*L14</f>
        <v>0</v>
      </c>
    </row>
    <row r="15" spans="1:13" s="1" customFormat="1" ht="9.75" x14ac:dyDescent="0.2">
      <c r="A15" s="48">
        <f>A14+1</f>
        <v>4</v>
      </c>
      <c r="B15" s="49">
        <v>71313</v>
      </c>
      <c r="C15" s="50" t="s">
        <v>42</v>
      </c>
      <c r="D15" s="51" t="s">
        <v>40</v>
      </c>
      <c r="E15" s="52">
        <v>15</v>
      </c>
      <c r="F15" s="53"/>
      <c r="G15" s="54">
        <f>E15*F15</f>
        <v>0</v>
      </c>
      <c r="H15" s="55"/>
      <c r="I15" s="54">
        <f>E15*H15</f>
        <v>0</v>
      </c>
      <c r="J15" s="56">
        <v>0</v>
      </c>
      <c r="K15" s="57">
        <f>E15*J15</f>
        <v>0</v>
      </c>
      <c r="L15" s="56">
        <v>0</v>
      </c>
      <c r="M15" s="58">
        <f>E15*L15</f>
        <v>0</v>
      </c>
    </row>
    <row r="16" spans="1:13" s="1" customFormat="1" ht="9.75" x14ac:dyDescent="0.2">
      <c r="A16" s="48">
        <f>A15+1</f>
        <v>5</v>
      </c>
      <c r="B16" s="49" t="s">
        <v>43</v>
      </c>
      <c r="C16" s="50" t="s">
        <v>44</v>
      </c>
      <c r="D16" s="51" t="s">
        <v>45</v>
      </c>
      <c r="E16" s="55">
        <v>0.5</v>
      </c>
      <c r="F16" s="53"/>
      <c r="G16" s="54">
        <f>E16*F16</f>
        <v>0</v>
      </c>
      <c r="H16" s="55"/>
      <c r="I16" s="54">
        <f>E16*H16</f>
        <v>0</v>
      </c>
      <c r="J16" s="56">
        <v>2.8800000000000001E-4</v>
      </c>
      <c r="K16" s="57">
        <f>E16*J16</f>
        <v>1.44E-4</v>
      </c>
      <c r="L16" s="56">
        <v>0</v>
      </c>
      <c r="M16" s="58">
        <f>E16*L16</f>
        <v>0</v>
      </c>
    </row>
    <row r="17" spans="1:13" s="1" customFormat="1" ht="9.75" x14ac:dyDescent="0.2">
      <c r="A17" s="48">
        <f>A16+1</f>
        <v>6</v>
      </c>
      <c r="B17" s="49">
        <v>71314</v>
      </c>
      <c r="C17" s="50" t="s">
        <v>46</v>
      </c>
      <c r="D17" s="51" t="s">
        <v>47</v>
      </c>
      <c r="E17" s="55">
        <v>0.5</v>
      </c>
      <c r="F17" s="53"/>
      <c r="G17" s="54">
        <f>E17*F17</f>
        <v>0</v>
      </c>
      <c r="H17" s="55"/>
      <c r="I17" s="54">
        <f>E17*H17</f>
        <v>0</v>
      </c>
      <c r="J17" s="56">
        <v>0</v>
      </c>
      <c r="K17" s="57">
        <f>E17*J17</f>
        <v>0</v>
      </c>
      <c r="L17" s="56">
        <v>0</v>
      </c>
      <c r="M17" s="58">
        <f>E17*L17</f>
        <v>0</v>
      </c>
    </row>
    <row r="18" spans="1:13" s="1" customFormat="1" ht="9.75" x14ac:dyDescent="0.2">
      <c r="A18" s="48">
        <f>A17+1</f>
        <v>7</v>
      </c>
      <c r="B18" s="49" t="s">
        <v>48</v>
      </c>
      <c r="C18" s="50" t="s">
        <v>49</v>
      </c>
      <c r="D18" s="51" t="s">
        <v>38</v>
      </c>
      <c r="E18" s="52">
        <v>5</v>
      </c>
      <c r="F18" s="53"/>
      <c r="G18" s="54">
        <f>E18*F18</f>
        <v>0</v>
      </c>
      <c r="H18" s="55"/>
      <c r="I18" s="54">
        <f>E18*H18</f>
        <v>0</v>
      </c>
      <c r="J18" s="56">
        <v>2E-3</v>
      </c>
      <c r="K18" s="57">
        <f>E18*J18</f>
        <v>0.01</v>
      </c>
      <c r="L18" s="56">
        <v>0</v>
      </c>
      <c r="M18" s="58">
        <f>E18*L18</f>
        <v>0</v>
      </c>
    </row>
    <row r="19" spans="1:13" s="31" customFormat="1" ht="12" thickBot="1" x14ac:dyDescent="0.25">
      <c r="A19" s="59"/>
      <c r="B19" s="61">
        <v>713</v>
      </c>
      <c r="C19" s="62" t="s">
        <v>50</v>
      </c>
      <c r="D19" s="60"/>
      <c r="E19" s="60"/>
      <c r="F19" s="63"/>
      <c r="G19" s="65">
        <f>SUM(G12:G18)</f>
        <v>0</v>
      </c>
      <c r="H19" s="64"/>
      <c r="I19" s="78">
        <f>SUM(I12:I18)</f>
        <v>0</v>
      </c>
      <c r="J19" s="64"/>
      <c r="K19" s="66">
        <f>SUM(K12:K18)</f>
        <v>1.0144E-2</v>
      </c>
      <c r="L19" s="64"/>
      <c r="M19" s="67">
        <f>SUM(M12:M18)</f>
        <v>0</v>
      </c>
    </row>
    <row r="20" spans="1:13" ht="13.5" thickBot="1" x14ac:dyDescent="0.25">
      <c r="A20" s="79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</row>
    <row r="21" spans="1:13" s="1" customFormat="1" ht="9.75" customHeight="1" x14ac:dyDescent="0.2">
      <c r="A21" s="8" t="s">
        <v>5</v>
      </c>
      <c r="B21" s="11" t="s">
        <v>9</v>
      </c>
      <c r="C21" s="11" t="s">
        <v>11</v>
      </c>
      <c r="D21" s="11" t="s">
        <v>13</v>
      </c>
      <c r="E21" s="11" t="s">
        <v>15</v>
      </c>
      <c r="F21" s="14" t="s">
        <v>17</v>
      </c>
      <c r="G21" s="15"/>
      <c r="H21" s="15"/>
      <c r="I21" s="15"/>
      <c r="J21" s="25" t="s">
        <v>26</v>
      </c>
      <c r="K21" s="15"/>
      <c r="L21" s="15"/>
      <c r="M21" s="26"/>
    </row>
    <row r="22" spans="1:13" s="1" customFormat="1" ht="9.75" customHeight="1" x14ac:dyDescent="0.2">
      <c r="A22" s="9" t="s">
        <v>6</v>
      </c>
      <c r="B22" s="12"/>
      <c r="C22" s="12"/>
      <c r="D22" s="12"/>
      <c r="E22" s="12"/>
      <c r="F22" s="16" t="s">
        <v>18</v>
      </c>
      <c r="G22" s="17"/>
      <c r="H22" s="22" t="s">
        <v>23</v>
      </c>
      <c r="I22" s="17"/>
      <c r="J22" s="22" t="s">
        <v>27</v>
      </c>
      <c r="K22" s="17"/>
      <c r="L22" s="22" t="s">
        <v>30</v>
      </c>
      <c r="M22" s="27"/>
    </row>
    <row r="23" spans="1:13" s="1" customFormat="1" ht="9.75" customHeight="1" x14ac:dyDescent="0.2">
      <c r="A23" s="9" t="s">
        <v>7</v>
      </c>
      <c r="B23" s="12"/>
      <c r="C23" s="12"/>
      <c r="D23" s="12"/>
      <c r="E23" s="12"/>
      <c r="F23" s="18" t="s">
        <v>19</v>
      </c>
      <c r="G23" s="20" t="s">
        <v>21</v>
      </c>
      <c r="H23" s="23" t="s">
        <v>19</v>
      </c>
      <c r="I23" s="20" t="s">
        <v>21</v>
      </c>
      <c r="J23" s="23" t="s">
        <v>19</v>
      </c>
      <c r="K23" s="20" t="s">
        <v>21</v>
      </c>
      <c r="L23" s="23" t="s">
        <v>19</v>
      </c>
      <c r="M23" s="28" t="s">
        <v>21</v>
      </c>
    </row>
    <row r="24" spans="1:13" s="1" customFormat="1" ht="9.75" customHeight="1" thickBot="1" x14ac:dyDescent="0.25">
      <c r="A24" s="10" t="s">
        <v>8</v>
      </c>
      <c r="B24" s="13" t="s">
        <v>10</v>
      </c>
      <c r="C24" s="13" t="s">
        <v>12</v>
      </c>
      <c r="D24" s="13" t="s">
        <v>14</v>
      </c>
      <c r="E24" s="13" t="s">
        <v>16</v>
      </c>
      <c r="F24" s="19" t="s">
        <v>20</v>
      </c>
      <c r="G24" s="21" t="s">
        <v>22</v>
      </c>
      <c r="H24" s="24" t="s">
        <v>24</v>
      </c>
      <c r="I24" s="21" t="s">
        <v>25</v>
      </c>
      <c r="J24" s="24" t="s">
        <v>28</v>
      </c>
      <c r="K24" s="21" t="s">
        <v>29</v>
      </c>
      <c r="L24" s="24" t="s">
        <v>31</v>
      </c>
      <c r="M24" s="29" t="s">
        <v>32</v>
      </c>
    </row>
    <row r="25" spans="1:13" s="31" customFormat="1" ht="11.25" x14ac:dyDescent="0.2">
      <c r="A25" s="33"/>
      <c r="B25" s="32"/>
      <c r="C25" s="34" t="s">
        <v>51</v>
      </c>
      <c r="D25" s="32"/>
      <c r="E25" s="32"/>
      <c r="F25" s="35"/>
      <c r="G25" s="36"/>
      <c r="H25" s="37"/>
      <c r="J25" s="37"/>
      <c r="K25" s="36"/>
      <c r="L25" s="37"/>
      <c r="M25" s="38"/>
    </row>
    <row r="26" spans="1:13" s="31" customFormat="1" ht="11.25" x14ac:dyDescent="0.2">
      <c r="A26" s="41"/>
      <c r="B26" s="42" t="s">
        <v>52</v>
      </c>
      <c r="C26" s="43" t="s">
        <v>53</v>
      </c>
      <c r="D26" s="40"/>
      <c r="E26" s="40"/>
      <c r="F26" s="44"/>
      <c r="G26" s="45"/>
      <c r="H26" s="46"/>
      <c r="I26" s="39"/>
      <c r="J26" s="46"/>
      <c r="K26" s="45"/>
      <c r="L26" s="46"/>
      <c r="M26" s="47"/>
    </row>
    <row r="27" spans="1:13" s="1" customFormat="1" ht="9.75" x14ac:dyDescent="0.2">
      <c r="A27" s="48">
        <f>A18+1</f>
        <v>8</v>
      </c>
      <c r="B27" s="49" t="s">
        <v>54</v>
      </c>
      <c r="C27" s="50" t="s">
        <v>55</v>
      </c>
      <c r="D27" s="51" t="s">
        <v>38</v>
      </c>
      <c r="E27" s="52">
        <v>45</v>
      </c>
      <c r="F27" s="53"/>
      <c r="G27" s="54">
        <f>E27*F27</f>
        <v>0</v>
      </c>
      <c r="H27" s="55"/>
      <c r="I27" s="54">
        <f>E27*H27</f>
        <v>0</v>
      </c>
      <c r="J27" s="56">
        <v>3.4474000000000001E-4</v>
      </c>
      <c r="K27" s="57">
        <f>E27*J27</f>
        <v>1.5513300000000001E-2</v>
      </c>
      <c r="L27" s="56">
        <v>0</v>
      </c>
      <c r="M27" s="58">
        <f>E27*L27</f>
        <v>0</v>
      </c>
    </row>
    <row r="28" spans="1:13" s="1" customFormat="1" ht="9.75" x14ac:dyDescent="0.2">
      <c r="A28" s="48">
        <f>A27+1</f>
        <v>9</v>
      </c>
      <c r="B28" s="49">
        <v>72211</v>
      </c>
      <c r="C28" s="50" t="s">
        <v>56</v>
      </c>
      <c r="D28" s="51" t="s">
        <v>38</v>
      </c>
      <c r="E28" s="52">
        <v>45</v>
      </c>
      <c r="F28" s="53"/>
      <c r="G28" s="54">
        <f>E28*F28</f>
        <v>0</v>
      </c>
      <c r="H28" s="55"/>
      <c r="I28" s="54">
        <f>E28*H28</f>
        <v>0</v>
      </c>
      <c r="J28" s="56">
        <v>2E-3</v>
      </c>
      <c r="K28" s="57">
        <f>E28*J28</f>
        <v>0.09</v>
      </c>
      <c r="L28" s="56">
        <v>0</v>
      </c>
      <c r="M28" s="58">
        <f>E28*L28</f>
        <v>0</v>
      </c>
    </row>
    <row r="29" spans="1:13" s="1" customFormat="1" ht="19.5" x14ac:dyDescent="0.2">
      <c r="A29" s="48">
        <f>A28+1</f>
        <v>10</v>
      </c>
      <c r="B29" s="49">
        <v>72212</v>
      </c>
      <c r="C29" s="50" t="s">
        <v>57</v>
      </c>
      <c r="D29" s="51" t="s">
        <v>58</v>
      </c>
      <c r="E29" s="52">
        <v>2</v>
      </c>
      <c r="F29" s="53"/>
      <c r="G29" s="54">
        <f>E29*F29</f>
        <v>0</v>
      </c>
      <c r="H29" s="55"/>
      <c r="I29" s="54">
        <f>E29*H29</f>
        <v>0</v>
      </c>
      <c r="J29" s="56">
        <v>0</v>
      </c>
      <c r="K29" s="57">
        <f>E29*J29</f>
        <v>0</v>
      </c>
      <c r="L29" s="56">
        <v>0</v>
      </c>
      <c r="M29" s="58">
        <f>E29*L29</f>
        <v>0</v>
      </c>
    </row>
    <row r="30" spans="1:13" s="1" customFormat="1" ht="9.75" x14ac:dyDescent="0.2">
      <c r="A30" s="48">
        <f>A29+1</f>
        <v>11</v>
      </c>
      <c r="B30" s="49" t="s">
        <v>59</v>
      </c>
      <c r="C30" s="50" t="s">
        <v>60</v>
      </c>
      <c r="D30" s="51" t="s">
        <v>38</v>
      </c>
      <c r="E30" s="52">
        <v>15</v>
      </c>
      <c r="F30" s="53"/>
      <c r="G30" s="54">
        <f>E30*F30</f>
        <v>0</v>
      </c>
      <c r="H30" s="55"/>
      <c r="I30" s="54">
        <f>E30*H30</f>
        <v>0</v>
      </c>
      <c r="J30" s="56">
        <v>3.7344E-4</v>
      </c>
      <c r="K30" s="57">
        <f>E30*J30</f>
        <v>5.6016E-3</v>
      </c>
      <c r="L30" s="56">
        <v>0</v>
      </c>
      <c r="M30" s="58">
        <f>E30*L30</f>
        <v>0</v>
      </c>
    </row>
    <row r="31" spans="1:13" s="1" customFormat="1" ht="9.75" x14ac:dyDescent="0.2">
      <c r="A31" s="48">
        <f>A30+1</f>
        <v>12</v>
      </c>
      <c r="B31" s="49">
        <v>72213</v>
      </c>
      <c r="C31" s="50" t="s">
        <v>61</v>
      </c>
      <c r="D31" s="51" t="s">
        <v>40</v>
      </c>
      <c r="E31" s="52">
        <v>15</v>
      </c>
      <c r="F31" s="53"/>
      <c r="G31" s="54">
        <f>E31*F31</f>
        <v>0</v>
      </c>
      <c r="H31" s="55"/>
      <c r="I31" s="54">
        <f>E31*H31</f>
        <v>0</v>
      </c>
      <c r="J31" s="56">
        <v>0</v>
      </c>
      <c r="K31" s="57">
        <f>E31*J31</f>
        <v>0</v>
      </c>
      <c r="L31" s="56">
        <v>0</v>
      </c>
      <c r="M31" s="58">
        <f>E31*L31</f>
        <v>0</v>
      </c>
    </row>
    <row r="32" spans="1:13" s="1" customFormat="1" ht="9.75" x14ac:dyDescent="0.2">
      <c r="A32" s="48">
        <f>A31+1</f>
        <v>13</v>
      </c>
      <c r="B32" s="49" t="s">
        <v>62</v>
      </c>
      <c r="C32" s="50" t="s">
        <v>63</v>
      </c>
      <c r="D32" s="51" t="s">
        <v>38</v>
      </c>
      <c r="E32" s="52">
        <v>60</v>
      </c>
      <c r="F32" s="53"/>
      <c r="G32" s="54">
        <f>E32*F32</f>
        <v>0</v>
      </c>
      <c r="H32" s="55"/>
      <c r="I32" s="54">
        <f>E32*H32</f>
        <v>0</v>
      </c>
      <c r="J32" s="56">
        <v>2.7E-4</v>
      </c>
      <c r="K32" s="57">
        <f>E32*J32</f>
        <v>1.6199999999999999E-2</v>
      </c>
      <c r="L32" s="56">
        <v>0</v>
      </c>
      <c r="M32" s="58">
        <f>E32*L32</f>
        <v>0</v>
      </c>
    </row>
    <row r="33" spans="1:13" s="1" customFormat="1" ht="19.5" x14ac:dyDescent="0.2">
      <c r="A33" s="48">
        <f>A32+1</f>
        <v>14</v>
      </c>
      <c r="B33" s="49" t="s">
        <v>64</v>
      </c>
      <c r="C33" s="50" t="s">
        <v>65</v>
      </c>
      <c r="D33" s="51" t="s">
        <v>66</v>
      </c>
      <c r="E33" s="52">
        <v>8</v>
      </c>
      <c r="F33" s="53"/>
      <c r="G33" s="54">
        <f>E33*F33</f>
        <v>0</v>
      </c>
      <c r="H33" s="55"/>
      <c r="I33" s="54">
        <f>E33*H33</f>
        <v>0</v>
      </c>
      <c r="J33" s="56">
        <v>0</v>
      </c>
      <c r="K33" s="57">
        <f>E33*J33</f>
        <v>0</v>
      </c>
      <c r="L33" s="56">
        <v>0</v>
      </c>
      <c r="M33" s="58">
        <f>E33*L33</f>
        <v>0</v>
      </c>
    </row>
    <row r="34" spans="1:13" s="1" customFormat="1" ht="9.75" x14ac:dyDescent="0.2">
      <c r="A34" s="48">
        <f>A33+1</f>
        <v>15</v>
      </c>
      <c r="B34" s="49" t="s">
        <v>64</v>
      </c>
      <c r="C34" s="50" t="s">
        <v>67</v>
      </c>
      <c r="D34" s="51" t="s">
        <v>66</v>
      </c>
      <c r="E34" s="52">
        <v>12</v>
      </c>
      <c r="F34" s="53"/>
      <c r="G34" s="54">
        <f>E34*F34</f>
        <v>0</v>
      </c>
      <c r="H34" s="55"/>
      <c r="I34" s="54">
        <f>E34*H34</f>
        <v>0</v>
      </c>
      <c r="J34" s="56">
        <v>0</v>
      </c>
      <c r="K34" s="57">
        <f>E34*J34</f>
        <v>0</v>
      </c>
      <c r="L34" s="56">
        <v>0</v>
      </c>
      <c r="M34" s="58">
        <f>E34*L34</f>
        <v>0</v>
      </c>
    </row>
    <row r="35" spans="1:13" s="1" customFormat="1" ht="9.75" x14ac:dyDescent="0.2">
      <c r="A35" s="48">
        <f>A34+1</f>
        <v>16</v>
      </c>
      <c r="B35" s="49" t="s">
        <v>68</v>
      </c>
      <c r="C35" s="50" t="s">
        <v>69</v>
      </c>
      <c r="D35" s="51" t="s">
        <v>70</v>
      </c>
      <c r="E35" s="56">
        <v>0.12731490000000001</v>
      </c>
      <c r="F35" s="53"/>
      <c r="G35" s="54">
        <f>E35*F35</f>
        <v>0</v>
      </c>
      <c r="H35" s="55"/>
      <c r="I35" s="54">
        <f>E35*H35</f>
        <v>0</v>
      </c>
      <c r="J35" s="56">
        <v>0</v>
      </c>
      <c r="K35" s="57">
        <f>E35*J35</f>
        <v>0</v>
      </c>
      <c r="L35" s="56">
        <v>0</v>
      </c>
      <c r="M35" s="58">
        <f>E35*L35</f>
        <v>0</v>
      </c>
    </row>
    <row r="36" spans="1:13" s="31" customFormat="1" ht="11.25" x14ac:dyDescent="0.2">
      <c r="A36" s="68"/>
      <c r="B36" s="69">
        <v>722</v>
      </c>
      <c r="C36" s="70" t="s">
        <v>71</v>
      </c>
      <c r="D36" s="71"/>
      <c r="E36" s="71"/>
      <c r="F36" s="72"/>
      <c r="G36" s="73">
        <f>SUM(G27:G35)</f>
        <v>0</v>
      </c>
      <c r="H36" s="74"/>
      <c r="I36" s="75">
        <f>SUM(I27:I35)</f>
        <v>0</v>
      </c>
      <c r="J36" s="74"/>
      <c r="K36" s="76">
        <f>SUM(K27:K35)</f>
        <v>0.12731490000000001</v>
      </c>
      <c r="L36" s="74"/>
      <c r="M36" s="77">
        <f>SUM(M27:M35)</f>
        <v>0</v>
      </c>
    </row>
    <row r="37" spans="1:13" s="31" customFormat="1" ht="11.25" x14ac:dyDescent="0.2">
      <c r="A37" s="41"/>
      <c r="B37" s="42" t="s">
        <v>72</v>
      </c>
      <c r="C37" s="43" t="s">
        <v>73</v>
      </c>
      <c r="D37" s="40"/>
      <c r="E37" s="40"/>
      <c r="F37" s="44"/>
      <c r="G37" s="45"/>
      <c r="H37" s="46"/>
      <c r="I37" s="39"/>
      <c r="J37" s="46"/>
      <c r="K37" s="45"/>
      <c r="L37" s="46"/>
      <c r="M37" s="47"/>
    </row>
    <row r="38" spans="1:13" s="1" customFormat="1" ht="9.75" x14ac:dyDescent="0.2">
      <c r="A38" s="48">
        <f>A35+1</f>
        <v>17</v>
      </c>
      <c r="B38" s="49" t="s">
        <v>74</v>
      </c>
      <c r="C38" s="50" t="s">
        <v>75</v>
      </c>
      <c r="D38" s="51" t="s">
        <v>38</v>
      </c>
      <c r="E38" s="52">
        <v>35</v>
      </c>
      <c r="F38" s="53"/>
      <c r="G38" s="54">
        <f>E38*F38</f>
        <v>0</v>
      </c>
      <c r="H38" s="55"/>
      <c r="I38" s="54">
        <f>E38*H38</f>
        <v>0</v>
      </c>
      <c r="J38" s="56">
        <v>8.4688600000000004E-4</v>
      </c>
      <c r="K38" s="57">
        <f>E38*J38</f>
        <v>2.9641010000000002E-2</v>
      </c>
      <c r="L38" s="56">
        <v>0</v>
      </c>
      <c r="M38" s="58">
        <f>E38*L38</f>
        <v>0</v>
      </c>
    </row>
    <row r="39" spans="1:13" s="1" customFormat="1" ht="9.75" x14ac:dyDescent="0.2">
      <c r="A39" s="48">
        <f>A38+1</f>
        <v>18</v>
      </c>
      <c r="B39" s="49" t="s">
        <v>76</v>
      </c>
      <c r="C39" s="50" t="s">
        <v>77</v>
      </c>
      <c r="D39" s="51" t="s">
        <v>38</v>
      </c>
      <c r="E39" s="52">
        <v>35</v>
      </c>
      <c r="F39" s="53"/>
      <c r="G39" s="54">
        <f>E39*F39</f>
        <v>0</v>
      </c>
      <c r="H39" s="55"/>
      <c r="I39" s="54">
        <f>E39*H39</f>
        <v>0</v>
      </c>
      <c r="J39" s="56">
        <v>0</v>
      </c>
      <c r="K39" s="57">
        <f>E39*J39</f>
        <v>0</v>
      </c>
      <c r="L39" s="56">
        <v>0</v>
      </c>
      <c r="M39" s="58">
        <f>E39*L39</f>
        <v>0</v>
      </c>
    </row>
    <row r="40" spans="1:13" s="1" customFormat="1" ht="9.75" x14ac:dyDescent="0.2">
      <c r="A40" s="48">
        <f>A39+1</f>
        <v>19</v>
      </c>
      <c r="B40" s="49" t="s">
        <v>78</v>
      </c>
      <c r="C40" s="50" t="s">
        <v>79</v>
      </c>
      <c r="D40" s="51" t="s">
        <v>70</v>
      </c>
      <c r="E40" s="56">
        <v>2.9641010000000002E-2</v>
      </c>
      <c r="F40" s="53"/>
      <c r="G40" s="54">
        <f>E40*F40</f>
        <v>0</v>
      </c>
      <c r="H40" s="55"/>
      <c r="I40" s="54">
        <f>E40*H40</f>
        <v>0</v>
      </c>
      <c r="J40" s="56">
        <v>0</v>
      </c>
      <c r="K40" s="57">
        <f>E40*J40</f>
        <v>0</v>
      </c>
      <c r="L40" s="56">
        <v>0</v>
      </c>
      <c r="M40" s="58">
        <f>E40*L40</f>
        <v>0</v>
      </c>
    </row>
    <row r="41" spans="1:13" s="31" customFormat="1" ht="11.25" x14ac:dyDescent="0.2">
      <c r="A41" s="68"/>
      <c r="B41" s="69">
        <v>733</v>
      </c>
      <c r="C41" s="70" t="s">
        <v>80</v>
      </c>
      <c r="D41" s="71"/>
      <c r="E41" s="71"/>
      <c r="F41" s="72"/>
      <c r="G41" s="73">
        <f>SUM(G38:G40)</f>
        <v>0</v>
      </c>
      <c r="H41" s="74"/>
      <c r="I41" s="75">
        <f>SUM(I38:I40)</f>
        <v>0</v>
      </c>
      <c r="J41" s="74"/>
      <c r="K41" s="76">
        <f>SUM(K38:K40)</f>
        <v>2.9641010000000002E-2</v>
      </c>
      <c r="L41" s="74"/>
      <c r="M41" s="77">
        <f>SUM(M38:M40)</f>
        <v>0</v>
      </c>
    </row>
    <row r="42" spans="1:13" s="31" customFormat="1" ht="11.25" x14ac:dyDescent="0.2">
      <c r="A42" s="41"/>
      <c r="B42" s="42" t="s">
        <v>81</v>
      </c>
      <c r="C42" s="43" t="s">
        <v>82</v>
      </c>
      <c r="D42" s="40"/>
      <c r="E42" s="40"/>
      <c r="F42" s="44"/>
      <c r="G42" s="45"/>
      <c r="H42" s="46"/>
      <c r="I42" s="39"/>
      <c r="J42" s="46"/>
      <c r="K42" s="45"/>
      <c r="L42" s="46"/>
      <c r="M42" s="47"/>
    </row>
    <row r="43" spans="1:13" s="1" customFormat="1" ht="9.75" x14ac:dyDescent="0.2">
      <c r="A43" s="48">
        <f>A40+1</f>
        <v>20</v>
      </c>
      <c r="B43" s="49" t="s">
        <v>83</v>
      </c>
      <c r="C43" s="50" t="s">
        <v>84</v>
      </c>
      <c r="D43" s="51" t="s">
        <v>85</v>
      </c>
      <c r="E43" s="52">
        <v>7</v>
      </c>
      <c r="F43" s="53"/>
      <c r="G43" s="54">
        <f>E43*F43</f>
        <v>0</v>
      </c>
      <c r="H43" s="55"/>
      <c r="I43" s="54">
        <f>E43*H43</f>
        <v>0</v>
      </c>
      <c r="J43" s="56">
        <v>3.0000000000000001E-5</v>
      </c>
      <c r="K43" s="57">
        <f>E43*J43</f>
        <v>2.1000000000000001E-4</v>
      </c>
      <c r="L43" s="56">
        <v>0</v>
      </c>
      <c r="M43" s="58">
        <f>E43*L43</f>
        <v>0</v>
      </c>
    </row>
    <row r="44" spans="1:13" s="1" customFormat="1" ht="9.75" x14ac:dyDescent="0.2">
      <c r="A44" s="48">
        <f>A43+1</f>
        <v>21</v>
      </c>
      <c r="B44" s="49">
        <v>73411</v>
      </c>
      <c r="C44" s="50" t="s">
        <v>86</v>
      </c>
      <c r="D44" s="51" t="s">
        <v>58</v>
      </c>
      <c r="E44" s="52">
        <v>3</v>
      </c>
      <c r="F44" s="53"/>
      <c r="G44" s="54">
        <f>E44*F44</f>
        <v>0</v>
      </c>
      <c r="H44" s="55"/>
      <c r="I44" s="54">
        <f>E44*H44</f>
        <v>0</v>
      </c>
      <c r="J44" s="56">
        <v>0</v>
      </c>
      <c r="K44" s="57">
        <f>E44*J44</f>
        <v>0</v>
      </c>
      <c r="L44" s="56">
        <v>0</v>
      </c>
      <c r="M44" s="58">
        <f>E44*L44</f>
        <v>0</v>
      </c>
    </row>
    <row r="45" spans="1:13" s="1" customFormat="1" ht="9.75" x14ac:dyDescent="0.2">
      <c r="A45" s="48">
        <f>A44+1</f>
        <v>22</v>
      </c>
      <c r="B45" s="49">
        <v>73412</v>
      </c>
      <c r="C45" s="50" t="s">
        <v>87</v>
      </c>
      <c r="D45" s="51" t="s">
        <v>58</v>
      </c>
      <c r="E45" s="52">
        <v>4</v>
      </c>
      <c r="F45" s="53"/>
      <c r="G45" s="54">
        <f>E45*F45</f>
        <v>0</v>
      </c>
      <c r="H45" s="55"/>
      <c r="I45" s="54">
        <f>E45*H45</f>
        <v>0</v>
      </c>
      <c r="J45" s="56">
        <v>0</v>
      </c>
      <c r="K45" s="57">
        <f>E45*J45</f>
        <v>0</v>
      </c>
      <c r="L45" s="56">
        <v>0</v>
      </c>
      <c r="M45" s="58">
        <f>E45*L45</f>
        <v>0</v>
      </c>
    </row>
    <row r="46" spans="1:13" s="1" customFormat="1" ht="9.75" x14ac:dyDescent="0.2">
      <c r="A46" s="48">
        <f>A45+1</f>
        <v>23</v>
      </c>
      <c r="B46" s="49" t="s">
        <v>88</v>
      </c>
      <c r="C46" s="50" t="s">
        <v>89</v>
      </c>
      <c r="D46" s="51" t="s">
        <v>85</v>
      </c>
      <c r="E46" s="52">
        <v>1</v>
      </c>
      <c r="F46" s="53"/>
      <c r="G46" s="54">
        <f>E46*F46</f>
        <v>0</v>
      </c>
      <c r="H46" s="55"/>
      <c r="I46" s="54">
        <f>E46*H46</f>
        <v>0</v>
      </c>
      <c r="J46" s="56">
        <v>3.0000000000000001E-5</v>
      </c>
      <c r="K46" s="57">
        <f>E46*J46</f>
        <v>3.0000000000000001E-5</v>
      </c>
      <c r="L46" s="56">
        <v>0</v>
      </c>
      <c r="M46" s="58">
        <f>E46*L46</f>
        <v>0</v>
      </c>
    </row>
    <row r="47" spans="1:13" s="1" customFormat="1" ht="19.5" x14ac:dyDescent="0.2">
      <c r="A47" s="48">
        <f>A46+1</f>
        <v>24</v>
      </c>
      <c r="B47" s="49">
        <v>73413</v>
      </c>
      <c r="C47" s="50" t="s">
        <v>90</v>
      </c>
      <c r="D47" s="51" t="s">
        <v>58</v>
      </c>
      <c r="E47" s="52">
        <v>1</v>
      </c>
      <c r="F47" s="53"/>
      <c r="G47" s="54">
        <f>E47*F47</f>
        <v>0</v>
      </c>
      <c r="H47" s="55"/>
      <c r="I47" s="54">
        <f>E47*H47</f>
        <v>0</v>
      </c>
      <c r="J47" s="56">
        <v>0</v>
      </c>
      <c r="K47" s="57">
        <f>E47*J47</f>
        <v>0</v>
      </c>
      <c r="L47" s="56">
        <v>0</v>
      </c>
      <c r="M47" s="58">
        <f>E47*L47</f>
        <v>0</v>
      </c>
    </row>
    <row r="48" spans="1:13" s="1" customFormat="1" ht="9.75" x14ac:dyDescent="0.2">
      <c r="A48" s="48">
        <f>A47+1</f>
        <v>25</v>
      </c>
      <c r="B48" s="49" t="s">
        <v>91</v>
      </c>
      <c r="C48" s="50" t="s">
        <v>92</v>
      </c>
      <c r="D48" s="51" t="s">
        <v>85</v>
      </c>
      <c r="E48" s="52">
        <v>6</v>
      </c>
      <c r="F48" s="53"/>
      <c r="G48" s="54">
        <f>E48*F48</f>
        <v>0</v>
      </c>
      <c r="H48" s="55"/>
      <c r="I48" s="54">
        <f>E48*H48</f>
        <v>0</v>
      </c>
      <c r="J48" s="56">
        <v>3.0000000000000001E-5</v>
      </c>
      <c r="K48" s="57">
        <f>E48*J48</f>
        <v>1.8000000000000001E-4</v>
      </c>
      <c r="L48" s="56">
        <v>0</v>
      </c>
      <c r="M48" s="58">
        <f>E48*L48</f>
        <v>0</v>
      </c>
    </row>
    <row r="49" spans="1:13" s="1" customFormat="1" ht="9.75" x14ac:dyDescent="0.2">
      <c r="A49" s="48">
        <f>A48+1</f>
        <v>26</v>
      </c>
      <c r="B49" s="49">
        <v>73414</v>
      </c>
      <c r="C49" s="50" t="s">
        <v>93</v>
      </c>
      <c r="D49" s="51" t="s">
        <v>58</v>
      </c>
      <c r="E49" s="52">
        <v>6</v>
      </c>
      <c r="F49" s="53"/>
      <c r="G49" s="54">
        <f>E49*F49</f>
        <v>0</v>
      </c>
      <c r="H49" s="55"/>
      <c r="I49" s="54">
        <f>E49*H49</f>
        <v>0</v>
      </c>
      <c r="J49" s="56">
        <v>0</v>
      </c>
      <c r="K49" s="57">
        <f>E49*J49</f>
        <v>0</v>
      </c>
      <c r="L49" s="56">
        <v>0</v>
      </c>
      <c r="M49" s="58">
        <f>E49*L49</f>
        <v>0</v>
      </c>
    </row>
    <row r="50" spans="1:13" s="1" customFormat="1" ht="9.75" x14ac:dyDescent="0.2">
      <c r="A50" s="48">
        <f>A49+1</f>
        <v>27</v>
      </c>
      <c r="B50" s="49" t="s">
        <v>94</v>
      </c>
      <c r="C50" s="50" t="s">
        <v>95</v>
      </c>
      <c r="D50" s="51" t="s">
        <v>85</v>
      </c>
      <c r="E50" s="52">
        <v>2</v>
      </c>
      <c r="F50" s="53"/>
      <c r="G50" s="54">
        <f>E50*F50</f>
        <v>0</v>
      </c>
      <c r="H50" s="55"/>
      <c r="I50" s="54">
        <f>E50*H50</f>
        <v>0</v>
      </c>
      <c r="J50" s="56">
        <v>3.0000000000000001E-5</v>
      </c>
      <c r="K50" s="57">
        <f>E50*J50</f>
        <v>6.0000000000000002E-5</v>
      </c>
      <c r="L50" s="56">
        <v>0</v>
      </c>
      <c r="M50" s="58">
        <f>E50*L50</f>
        <v>0</v>
      </c>
    </row>
    <row r="51" spans="1:13" s="1" customFormat="1" ht="9.75" x14ac:dyDescent="0.2">
      <c r="A51" s="48">
        <f>A50+1</f>
        <v>28</v>
      </c>
      <c r="B51" s="49">
        <v>73415</v>
      </c>
      <c r="C51" s="50" t="s">
        <v>96</v>
      </c>
      <c r="D51" s="51" t="s">
        <v>58</v>
      </c>
      <c r="E51" s="52">
        <v>2</v>
      </c>
      <c r="F51" s="53"/>
      <c r="G51" s="54">
        <f>E51*F51</f>
        <v>0</v>
      </c>
      <c r="H51" s="55"/>
      <c r="I51" s="54">
        <f>E51*H51</f>
        <v>0</v>
      </c>
      <c r="J51" s="56">
        <v>0</v>
      </c>
      <c r="K51" s="57">
        <f>E51*J51</f>
        <v>0</v>
      </c>
      <c r="L51" s="56">
        <v>0</v>
      </c>
      <c r="M51" s="58">
        <f>E51*L51</f>
        <v>0</v>
      </c>
    </row>
    <row r="52" spans="1:13" s="31" customFormat="1" ht="11.25" x14ac:dyDescent="0.2">
      <c r="A52" s="68"/>
      <c r="B52" s="69">
        <v>734</v>
      </c>
      <c r="C52" s="70" t="s">
        <v>97</v>
      </c>
      <c r="D52" s="71"/>
      <c r="E52" s="71"/>
      <c r="F52" s="72"/>
      <c r="G52" s="73">
        <f>SUM(G43:G51)</f>
        <v>0</v>
      </c>
      <c r="H52" s="74"/>
      <c r="I52" s="75">
        <f>SUM(I43:I51)</f>
        <v>0</v>
      </c>
      <c r="J52" s="74"/>
      <c r="K52" s="76">
        <f>SUM(K43:K51)</f>
        <v>4.8000000000000001E-4</v>
      </c>
      <c r="L52" s="74"/>
      <c r="M52" s="77">
        <f>SUM(M43:M51)</f>
        <v>0</v>
      </c>
    </row>
    <row r="53" spans="1:13" s="31" customFormat="1" ht="11.25" x14ac:dyDescent="0.2">
      <c r="A53" s="41"/>
      <c r="B53" s="42" t="s">
        <v>98</v>
      </c>
      <c r="C53" s="43" t="s">
        <v>99</v>
      </c>
      <c r="D53" s="40"/>
      <c r="E53" s="40"/>
      <c r="F53" s="44"/>
      <c r="G53" s="45"/>
      <c r="H53" s="46"/>
      <c r="I53" s="39"/>
      <c r="J53" s="46"/>
      <c r="K53" s="45"/>
      <c r="L53" s="46"/>
      <c r="M53" s="47"/>
    </row>
    <row r="54" spans="1:13" s="1" customFormat="1" ht="9.75" x14ac:dyDescent="0.2">
      <c r="A54" s="48">
        <f>A51+1</f>
        <v>29</v>
      </c>
      <c r="B54" s="49" t="s">
        <v>100</v>
      </c>
      <c r="C54" s="50" t="s">
        <v>101</v>
      </c>
      <c r="D54" s="51" t="s">
        <v>85</v>
      </c>
      <c r="E54" s="52">
        <v>1</v>
      </c>
      <c r="F54" s="53"/>
      <c r="G54" s="54">
        <f>E54*F54</f>
        <v>0</v>
      </c>
      <c r="H54" s="55"/>
      <c r="I54" s="54">
        <f>E54*H54</f>
        <v>0</v>
      </c>
      <c r="J54" s="56">
        <v>0</v>
      </c>
      <c r="K54" s="57">
        <f>E54*J54</f>
        <v>0</v>
      </c>
      <c r="L54" s="56">
        <v>0</v>
      </c>
      <c r="M54" s="58">
        <f>E54*L54</f>
        <v>0</v>
      </c>
    </row>
    <row r="55" spans="1:13" s="1" customFormat="1" ht="9.75" x14ac:dyDescent="0.2">
      <c r="A55" s="48">
        <f>A54+1</f>
        <v>30</v>
      </c>
      <c r="B55" s="49">
        <v>73511</v>
      </c>
      <c r="C55" s="50" t="s">
        <v>102</v>
      </c>
      <c r="D55" s="51" t="s">
        <v>58</v>
      </c>
      <c r="E55" s="52">
        <v>1</v>
      </c>
      <c r="F55" s="53"/>
      <c r="G55" s="54">
        <f>E55*F55</f>
        <v>0</v>
      </c>
      <c r="H55" s="55"/>
      <c r="I55" s="54">
        <f>E55*H55</f>
        <v>0</v>
      </c>
      <c r="J55" s="56">
        <v>0</v>
      </c>
      <c r="K55" s="57">
        <f>E55*J55</f>
        <v>0</v>
      </c>
      <c r="L55" s="56">
        <v>0</v>
      </c>
      <c r="M55" s="58">
        <f>E55*L55</f>
        <v>0</v>
      </c>
    </row>
    <row r="56" spans="1:13" s="31" customFormat="1" ht="12" thickBot="1" x14ac:dyDescent="0.25">
      <c r="A56" s="59"/>
      <c r="B56" s="61">
        <v>735</v>
      </c>
      <c r="C56" s="62" t="s">
        <v>103</v>
      </c>
      <c r="D56" s="60"/>
      <c r="E56" s="60"/>
      <c r="F56" s="63"/>
      <c r="G56" s="65">
        <f>SUM(G54:G55)</f>
        <v>0</v>
      </c>
      <c r="H56" s="64"/>
      <c r="I56" s="78">
        <f>SUM(I54:I55)</f>
        <v>0</v>
      </c>
      <c r="J56" s="64"/>
      <c r="K56" s="66">
        <f>SUM(K54:K55)</f>
        <v>0</v>
      </c>
      <c r="L56" s="64"/>
      <c r="M56" s="67">
        <f>SUM(M54:M55)</f>
        <v>0</v>
      </c>
    </row>
    <row r="57" spans="1:13" ht="13.5" thickBot="1" x14ac:dyDescent="0.25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</row>
    <row r="58" spans="1:13" s="31" customFormat="1" ht="13.5" thickBot="1" x14ac:dyDescent="0.25">
      <c r="A58" s="80"/>
      <c r="B58" s="81"/>
      <c r="C58" s="83" t="s">
        <v>104</v>
      </c>
      <c r="D58" s="82"/>
      <c r="E58" s="82"/>
      <c r="F58" s="82"/>
      <c r="G58" s="82"/>
      <c r="H58" s="82"/>
      <c r="I58" s="82"/>
      <c r="J58" s="82"/>
      <c r="K58" s="82"/>
      <c r="L58" s="84">
        <f>'KRYCÍ LIST'!E20</f>
        <v>0</v>
      </c>
      <c r="M58" s="85"/>
    </row>
  </sheetData>
  <mergeCells count="26">
    <mergeCell ref="F22:G22"/>
    <mergeCell ref="H22:I22"/>
    <mergeCell ref="J21:M21"/>
    <mergeCell ref="J22:K22"/>
    <mergeCell ref="L22:M22"/>
    <mergeCell ref="L58:M58"/>
    <mergeCell ref="F7:G7"/>
    <mergeCell ref="H7:I7"/>
    <mergeCell ref="J6:M6"/>
    <mergeCell ref="J7:K7"/>
    <mergeCell ref="L7:M7"/>
    <mergeCell ref="B21:B23"/>
    <mergeCell ref="C21:C23"/>
    <mergeCell ref="D21:D23"/>
    <mergeCell ref="E21:E23"/>
    <mergeCell ref="F21:I21"/>
    <mergeCell ref="A1:K1"/>
    <mergeCell ref="L1:M1"/>
    <mergeCell ref="A2:K2"/>
    <mergeCell ref="L2:M2"/>
    <mergeCell ref="A4:M4"/>
    <mergeCell ref="B6:B8"/>
    <mergeCell ref="C6:C8"/>
    <mergeCell ref="D6:D8"/>
    <mergeCell ref="E6:E8"/>
    <mergeCell ref="F6:I6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 OBJEKTŮ STAVBY</vt:lpstr>
      <vt:lpstr>KRYCÍ LIST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dcterms:created xsi:type="dcterms:W3CDTF">2022-11-14T14:12:43Z</dcterms:created>
  <dcterms:modified xsi:type="dcterms:W3CDTF">2022-11-14T14:13:33Z</dcterms:modified>
</cp:coreProperties>
</file>